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bookViews>
    <workbookView xWindow="0" yWindow="0" windowWidth="22980" windowHeight="9084" tabRatio="665" firstSheet="4" activeTab="8"/>
  </bookViews>
  <sheets>
    <sheet name="會議回覆追蹤" sheetId="1" r:id="rId1"/>
    <sheet name="統計表2.1" sheetId="33" r:id="rId2"/>
    <sheet name="統計表2" sheetId="2" r:id="rId3"/>
    <sheet name="Eric_20211202" sheetId="32" r:id="rId4"/>
    <sheet name="業務統計" sheetId="35" r:id="rId5"/>
    <sheet name="業務統計20211206" sheetId="36" r:id="rId6"/>
    <sheet name="統計表" sheetId="3" r:id="rId7"/>
    <sheet name="統計tmp" sheetId="4" r:id="rId8"/>
    <sheet name="URS確認" sheetId="5" r:id="rId9"/>
    <sheet name="工作表2" sheetId="34" r:id="rId10"/>
    <sheet name="取消交易" sheetId="6" r:id="rId11"/>
    <sheet name="討論項目" sheetId="7" r:id="rId12"/>
    <sheet name="需二審tmp" sheetId="9" r:id="rId13"/>
    <sheet name="後續討論" sheetId="10" r:id="rId14"/>
    <sheet name="L4完成進度" sheetId="11" r:id="rId15"/>
    <sheet name="待辦事項" sheetId="12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5" hidden="1">待辦事項!$A$1:$H$85</definedName>
    <definedName name="_xlnm._FilterDatabase" localSheetId="11" hidden="1">討論項目!$A$1:$Q$575</definedName>
    <definedName name="_xlnm._FilterDatabase" localSheetId="12" hidden="1">需二審tmp!$A$1:$G$261</definedName>
    <definedName name="_xlcn.WorksheetConnection_URS確認排程.xlsx功能_331" localSheetId="1" hidden="1">功能_33[]</definedName>
    <definedName name="_xlcn.WorksheetConnection_URS確認排程.xlsx功能_331" hidden="1">功能_33[]</definedName>
    <definedName name="aaa">[1]員工!#REF!</definedName>
    <definedName name="all" localSheetId="25">[1]員工!#REF!</definedName>
    <definedName name="all" localSheetId="0">[2]員工!#REF!</definedName>
    <definedName name="all">[1]員工!#REF!</definedName>
    <definedName name="alltel" localSheetId="25">[1]員工!#REF!</definedName>
    <definedName name="alltel" localSheetId="0">[2]員工!#REF!</definedName>
    <definedName name="alltel">[1]員工!#REF!</definedName>
  </definedNames>
  <calcPr calcId="162913"/>
  <pivotCaches>
    <pivotCache cacheId="0" r:id="rId42"/>
    <pivotCache cacheId="1" r:id="rId43"/>
    <pivotCache cacheId="2" r:id="rId44"/>
    <pivotCache cacheId="3" r:id="rId45"/>
    <pivotCache cacheId="4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8" i="5" l="1"/>
  <c r="A524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387" i="5"/>
  <c r="A386" i="5"/>
  <c r="A370" i="5"/>
  <c r="A369" i="5"/>
  <c r="A368" i="5"/>
  <c r="A367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6" i="5"/>
  <c r="A325" i="5"/>
  <c r="A324" i="5"/>
  <c r="A323" i="5"/>
  <c r="A322" i="5"/>
  <c r="A320" i="5"/>
  <c r="A319" i="5"/>
  <c r="A318" i="5"/>
  <c r="A317" i="5"/>
  <c r="A311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1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5" i="5"/>
  <c r="A216" i="5"/>
  <c r="A214" i="5"/>
  <c r="A213" i="5"/>
  <c r="A21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8" i="5"/>
  <c r="A79" i="5"/>
  <c r="A80" i="5"/>
  <c r="A81" i="5"/>
  <c r="A82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" i="5"/>
  <c r="M150" i="5" l="1"/>
  <c r="M149" i="5"/>
  <c r="M148" i="5"/>
  <c r="O20" i="35"/>
  <c r="O33" i="35"/>
  <c r="O38" i="35"/>
  <c r="O39" i="35"/>
  <c r="O40" i="35"/>
  <c r="O42" i="35"/>
  <c r="O43" i="35"/>
  <c r="O45" i="35"/>
  <c r="O49" i="35"/>
  <c r="O50" i="35"/>
  <c r="O52" i="35"/>
  <c r="O54" i="35"/>
  <c r="O56" i="35"/>
  <c r="O57" i="35"/>
  <c r="O58" i="35"/>
  <c r="O59" i="35"/>
  <c r="O60" i="35"/>
  <c r="O61" i="35"/>
  <c r="O62" i="35"/>
  <c r="O63" i="35"/>
  <c r="O26" i="35"/>
  <c r="O28" i="35"/>
  <c r="O30" i="35"/>
  <c r="E73" i="3" l="1"/>
  <c r="C40" i="35"/>
  <c r="D40" i="35"/>
  <c r="E40" i="35"/>
  <c r="F40" i="35"/>
  <c r="G40" i="35"/>
  <c r="C41" i="35"/>
  <c r="O41" i="35" s="1"/>
  <c r="D41" i="35"/>
  <c r="E41" i="35"/>
  <c r="F41" i="35"/>
  <c r="G41" i="35"/>
  <c r="C42" i="35"/>
  <c r="D42" i="35"/>
  <c r="E42" i="35"/>
  <c r="F42" i="35"/>
  <c r="G42" i="35"/>
  <c r="C43" i="35"/>
  <c r="D43" i="35"/>
  <c r="E43" i="35"/>
  <c r="F43" i="35"/>
  <c r="G43" i="35"/>
  <c r="C44" i="35"/>
  <c r="O44" i="35" s="1"/>
  <c r="D44" i="35"/>
  <c r="E44" i="35"/>
  <c r="F44" i="35"/>
  <c r="G44" i="35"/>
  <c r="C45" i="35"/>
  <c r="D45" i="35"/>
  <c r="E45" i="35"/>
  <c r="F45" i="35"/>
  <c r="G45" i="35"/>
  <c r="C46" i="35"/>
  <c r="D46" i="35"/>
  <c r="E46" i="35"/>
  <c r="F46" i="35"/>
  <c r="G46" i="35"/>
  <c r="C47" i="35"/>
  <c r="D47" i="35"/>
  <c r="E47" i="35"/>
  <c r="F47" i="35"/>
  <c r="G47" i="35"/>
  <c r="C48" i="35"/>
  <c r="D48" i="35"/>
  <c r="E48" i="35"/>
  <c r="F48" i="35"/>
  <c r="G48" i="35"/>
  <c r="N41" i="35"/>
  <c r="L45" i="35"/>
  <c r="N4" i="35"/>
  <c r="N5" i="35"/>
  <c r="N6" i="35"/>
  <c r="N7" i="35"/>
  <c r="N8" i="35"/>
  <c r="N9" i="35"/>
  <c r="N10" i="35"/>
  <c r="N11" i="35"/>
  <c r="N12" i="35"/>
  <c r="N13" i="35"/>
  <c r="N14" i="35"/>
  <c r="N15" i="35"/>
  <c r="N16" i="35"/>
  <c r="N17" i="35"/>
  <c r="N18" i="35"/>
  <c r="N19" i="35"/>
  <c r="N21" i="35"/>
  <c r="N22" i="35"/>
  <c r="N23" i="35"/>
  <c r="N24" i="35"/>
  <c r="N26" i="35"/>
  <c r="N28" i="35"/>
  <c r="N30" i="35"/>
  <c r="N33" i="35"/>
  <c r="N38" i="35"/>
  <c r="N39" i="35"/>
  <c r="N40" i="35"/>
  <c r="N42" i="35"/>
  <c r="N43" i="35"/>
  <c r="N45" i="35"/>
  <c r="N49" i="35"/>
  <c r="N50" i="35"/>
  <c r="N52" i="35"/>
  <c r="N54" i="35"/>
  <c r="N56" i="35"/>
  <c r="N57" i="35"/>
  <c r="N58" i="35"/>
  <c r="N59" i="35"/>
  <c r="N60" i="35"/>
  <c r="N61" i="35"/>
  <c r="N62" i="35"/>
  <c r="N63" i="35"/>
  <c r="N3" i="35"/>
  <c r="L3" i="35"/>
  <c r="L4" i="35"/>
  <c r="L5" i="35"/>
  <c r="L6" i="35"/>
  <c r="L7" i="35"/>
  <c r="L8" i="35"/>
  <c r="L9" i="35"/>
  <c r="L11" i="35"/>
  <c r="L13" i="35"/>
  <c r="L14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40" i="35"/>
  <c r="L41" i="35"/>
  <c r="L42" i="35"/>
  <c r="L43" i="35"/>
  <c r="L44" i="35"/>
  <c r="L46" i="35"/>
  <c r="L47" i="35"/>
  <c r="L48" i="35"/>
  <c r="L49" i="35"/>
  <c r="L51" i="35"/>
  <c r="L52" i="35"/>
  <c r="L53" i="35"/>
  <c r="L55" i="35"/>
  <c r="L59" i="35"/>
  <c r="L61" i="35"/>
  <c r="L62" i="35"/>
  <c r="L63" i="35"/>
  <c r="L64" i="35"/>
  <c r="J3" i="35"/>
  <c r="J4" i="35"/>
  <c r="J5" i="35"/>
  <c r="J6" i="35"/>
  <c r="J7" i="35"/>
  <c r="J8" i="35"/>
  <c r="J10" i="35"/>
  <c r="J12" i="35"/>
  <c r="J15" i="35"/>
  <c r="J17" i="35"/>
  <c r="J18" i="35"/>
  <c r="J19" i="35"/>
  <c r="J21" i="35"/>
  <c r="J22" i="35"/>
  <c r="J23" i="35"/>
  <c r="J25" i="35"/>
  <c r="J27" i="35"/>
  <c r="J29" i="35"/>
  <c r="J31" i="35"/>
  <c r="J32" i="35"/>
  <c r="J33" i="35"/>
  <c r="J34" i="35"/>
  <c r="J35" i="35"/>
  <c r="J36" i="35"/>
  <c r="J37" i="35"/>
  <c r="J39" i="35"/>
  <c r="J40" i="35"/>
  <c r="J41" i="35"/>
  <c r="J44" i="35"/>
  <c r="J45" i="35"/>
  <c r="J46" i="35"/>
  <c r="J47" i="35"/>
  <c r="J48" i="35"/>
  <c r="J49" i="35"/>
  <c r="J50" i="35"/>
  <c r="J51" i="35"/>
  <c r="J52" i="35"/>
  <c r="J53" i="35"/>
  <c r="J54" i="35"/>
  <c r="J55" i="35"/>
  <c r="J56" i="35"/>
  <c r="J57" i="35"/>
  <c r="J58" i="35"/>
  <c r="J59" i="35"/>
  <c r="J60" i="35"/>
  <c r="J61" i="35"/>
  <c r="J62" i="35"/>
  <c r="J63" i="35"/>
  <c r="J64" i="35"/>
  <c r="C3" i="35"/>
  <c r="D3" i="35"/>
  <c r="E3" i="35"/>
  <c r="F3" i="35"/>
  <c r="G3" i="35"/>
  <c r="H3" i="35"/>
  <c r="C4" i="35"/>
  <c r="D4" i="35"/>
  <c r="E4" i="35"/>
  <c r="F4" i="35"/>
  <c r="G4" i="35"/>
  <c r="H4" i="35"/>
  <c r="C5" i="35"/>
  <c r="D5" i="35"/>
  <c r="E5" i="35"/>
  <c r="F5" i="35"/>
  <c r="G5" i="35"/>
  <c r="H5" i="35"/>
  <c r="C6" i="35"/>
  <c r="D6" i="35"/>
  <c r="E6" i="35"/>
  <c r="F6" i="35"/>
  <c r="G6" i="35"/>
  <c r="H6" i="35"/>
  <c r="C7" i="35"/>
  <c r="D7" i="35"/>
  <c r="E7" i="35"/>
  <c r="F7" i="35"/>
  <c r="G7" i="35"/>
  <c r="H7" i="35"/>
  <c r="C8" i="35"/>
  <c r="D8" i="35"/>
  <c r="E8" i="35"/>
  <c r="F8" i="35"/>
  <c r="G8" i="35"/>
  <c r="H8" i="35"/>
  <c r="C9" i="35"/>
  <c r="D9" i="35"/>
  <c r="E9" i="35"/>
  <c r="F9" i="35"/>
  <c r="G9" i="35"/>
  <c r="H9" i="35"/>
  <c r="J9" i="35" s="1"/>
  <c r="C10" i="35"/>
  <c r="L10" i="35" s="1"/>
  <c r="D10" i="35"/>
  <c r="E10" i="35"/>
  <c r="F10" i="35"/>
  <c r="G10" i="35"/>
  <c r="H10" i="35"/>
  <c r="C11" i="35"/>
  <c r="D11" i="35"/>
  <c r="E11" i="35"/>
  <c r="F11" i="35"/>
  <c r="G11" i="35"/>
  <c r="H11" i="35"/>
  <c r="J11" i="35" s="1"/>
  <c r="C12" i="35"/>
  <c r="L12" i="35" s="1"/>
  <c r="D12" i="35"/>
  <c r="E12" i="35"/>
  <c r="F12" i="35"/>
  <c r="G12" i="35"/>
  <c r="H12" i="35"/>
  <c r="C13" i="35"/>
  <c r="D13" i="35"/>
  <c r="E13" i="35"/>
  <c r="F13" i="35"/>
  <c r="G13" i="35"/>
  <c r="H13" i="35"/>
  <c r="J13" i="35" s="1"/>
  <c r="C14" i="35"/>
  <c r="D14" i="35"/>
  <c r="E14" i="35"/>
  <c r="F14" i="35"/>
  <c r="G14" i="35"/>
  <c r="H14" i="35"/>
  <c r="J14" i="35" s="1"/>
  <c r="C15" i="35"/>
  <c r="L15" i="35" s="1"/>
  <c r="D15" i="35"/>
  <c r="E15" i="35"/>
  <c r="F15" i="35"/>
  <c r="G15" i="35"/>
  <c r="H15" i="35"/>
  <c r="C16" i="35"/>
  <c r="D16" i="35"/>
  <c r="E16" i="35"/>
  <c r="F16" i="35"/>
  <c r="G16" i="35"/>
  <c r="H16" i="35"/>
  <c r="J16" i="35" s="1"/>
  <c r="C17" i="35"/>
  <c r="D17" i="35"/>
  <c r="E17" i="35"/>
  <c r="F17" i="35"/>
  <c r="G17" i="35"/>
  <c r="H17" i="35"/>
  <c r="C18" i="35"/>
  <c r="D18" i="35"/>
  <c r="E18" i="35"/>
  <c r="F18" i="35"/>
  <c r="G18" i="35"/>
  <c r="H18" i="35"/>
  <c r="C19" i="35"/>
  <c r="D19" i="35"/>
  <c r="E19" i="35"/>
  <c r="F19" i="35"/>
  <c r="G19" i="35"/>
  <c r="H19" i="35"/>
  <c r="C20" i="35"/>
  <c r="D20" i="35"/>
  <c r="E20" i="35"/>
  <c r="F20" i="35"/>
  <c r="G20" i="35"/>
  <c r="H20" i="35"/>
  <c r="C21" i="35"/>
  <c r="D21" i="35"/>
  <c r="E21" i="35"/>
  <c r="F21" i="35"/>
  <c r="G21" i="35"/>
  <c r="H21" i="35"/>
  <c r="C22" i="35"/>
  <c r="D22" i="35"/>
  <c r="E22" i="35"/>
  <c r="F22" i="35"/>
  <c r="G22" i="35"/>
  <c r="H22" i="35"/>
  <c r="C23" i="35"/>
  <c r="D23" i="35"/>
  <c r="E23" i="35"/>
  <c r="F23" i="35"/>
  <c r="G23" i="35"/>
  <c r="H23" i="35"/>
  <c r="C24" i="35"/>
  <c r="D24" i="35"/>
  <c r="E24" i="35"/>
  <c r="F24" i="35"/>
  <c r="G24" i="35"/>
  <c r="H24" i="35"/>
  <c r="J24" i="35" s="1"/>
  <c r="C25" i="35"/>
  <c r="D25" i="35"/>
  <c r="E25" i="35"/>
  <c r="F25" i="35"/>
  <c r="H25" i="35"/>
  <c r="C26" i="35"/>
  <c r="D26" i="35"/>
  <c r="E26" i="35"/>
  <c r="F26" i="35"/>
  <c r="G26" i="35"/>
  <c r="H26" i="35"/>
  <c r="J26" i="35" s="1"/>
  <c r="C27" i="35"/>
  <c r="D27" i="35"/>
  <c r="E27" i="35"/>
  <c r="F27" i="35"/>
  <c r="G27" i="35"/>
  <c r="H27" i="35"/>
  <c r="C28" i="35"/>
  <c r="D28" i="35"/>
  <c r="E28" i="35"/>
  <c r="F28" i="35"/>
  <c r="G28" i="35"/>
  <c r="H28" i="35"/>
  <c r="J28" i="35" s="1"/>
  <c r="C29" i="35"/>
  <c r="D29" i="35"/>
  <c r="E29" i="35"/>
  <c r="F29" i="35"/>
  <c r="G29" i="35"/>
  <c r="H29" i="35"/>
  <c r="C30" i="35"/>
  <c r="D30" i="35"/>
  <c r="E30" i="35"/>
  <c r="F30" i="35"/>
  <c r="G30" i="35"/>
  <c r="H30" i="35"/>
  <c r="J30" i="35" s="1"/>
  <c r="C31" i="35"/>
  <c r="D31" i="35"/>
  <c r="E31" i="35"/>
  <c r="F31" i="35"/>
  <c r="G31" i="35"/>
  <c r="H31" i="35"/>
  <c r="C32" i="35"/>
  <c r="D32" i="35"/>
  <c r="E32" i="35"/>
  <c r="F32" i="35"/>
  <c r="G32" i="35"/>
  <c r="H32" i="35"/>
  <c r="C33" i="35"/>
  <c r="D33" i="35"/>
  <c r="E33" i="35"/>
  <c r="F33" i="35"/>
  <c r="G33" i="35"/>
  <c r="H33" i="35"/>
  <c r="C34" i="35"/>
  <c r="D34" i="35"/>
  <c r="E34" i="35"/>
  <c r="F34" i="35"/>
  <c r="G34" i="35"/>
  <c r="H34" i="35"/>
  <c r="C35" i="35"/>
  <c r="D35" i="35"/>
  <c r="E35" i="35"/>
  <c r="F35" i="35"/>
  <c r="G35" i="35"/>
  <c r="H35" i="35"/>
  <c r="C36" i="35"/>
  <c r="D36" i="35"/>
  <c r="E36" i="35"/>
  <c r="F36" i="35"/>
  <c r="G36" i="35"/>
  <c r="H36" i="35"/>
  <c r="C37" i="35"/>
  <c r="D37" i="35"/>
  <c r="E37" i="35"/>
  <c r="F37" i="35"/>
  <c r="G37" i="35"/>
  <c r="H37" i="35"/>
  <c r="C38" i="35"/>
  <c r="D38" i="35"/>
  <c r="E38" i="35"/>
  <c r="F38" i="35"/>
  <c r="G38" i="35"/>
  <c r="H38" i="35"/>
  <c r="C39" i="35"/>
  <c r="L39" i="35" s="1"/>
  <c r="D39" i="35"/>
  <c r="E39" i="35"/>
  <c r="F39" i="35"/>
  <c r="G39" i="35"/>
  <c r="H39" i="35"/>
  <c r="H40" i="35"/>
  <c r="H41" i="35"/>
  <c r="H42" i="35"/>
  <c r="J42" i="35" s="1"/>
  <c r="H43" i="35"/>
  <c r="J43" i="35" s="1"/>
  <c r="N44" i="35"/>
  <c r="H44" i="35"/>
  <c r="H45" i="35"/>
  <c r="H46" i="35"/>
  <c r="N47" i="35"/>
  <c r="H47" i="35"/>
  <c r="H48" i="35"/>
  <c r="C49" i="35"/>
  <c r="D49" i="35"/>
  <c r="E49" i="35"/>
  <c r="F49" i="35"/>
  <c r="G49" i="35"/>
  <c r="H49" i="35"/>
  <c r="C50" i="35"/>
  <c r="L50" i="35" s="1"/>
  <c r="D50" i="35"/>
  <c r="E50" i="35"/>
  <c r="F50" i="35"/>
  <c r="G50" i="35"/>
  <c r="H50" i="35"/>
  <c r="C51" i="35"/>
  <c r="D51" i="35"/>
  <c r="E51" i="35"/>
  <c r="F51" i="35"/>
  <c r="G51" i="35"/>
  <c r="H51" i="35"/>
  <c r="C52" i="35"/>
  <c r="D52" i="35"/>
  <c r="E52" i="35"/>
  <c r="F52" i="35"/>
  <c r="G52" i="35"/>
  <c r="H52" i="35"/>
  <c r="C53" i="35"/>
  <c r="D53" i="35"/>
  <c r="E53" i="35"/>
  <c r="F53" i="35"/>
  <c r="G53" i="35"/>
  <c r="H53" i="35"/>
  <c r="C54" i="35"/>
  <c r="L54" i="35" s="1"/>
  <c r="D54" i="35"/>
  <c r="E54" i="35"/>
  <c r="F54" i="35"/>
  <c r="G54" i="35"/>
  <c r="H54" i="35"/>
  <c r="C55" i="35"/>
  <c r="D55" i="35"/>
  <c r="E55" i="35"/>
  <c r="F55" i="35"/>
  <c r="G55" i="35"/>
  <c r="H55" i="35"/>
  <c r="C56" i="35"/>
  <c r="L56" i="35" s="1"/>
  <c r="D56" i="35"/>
  <c r="E56" i="35"/>
  <c r="F56" i="35"/>
  <c r="G56" i="35"/>
  <c r="H56" i="35"/>
  <c r="C57" i="35"/>
  <c r="L57" i="35" s="1"/>
  <c r="D57" i="35"/>
  <c r="E57" i="35"/>
  <c r="F57" i="35"/>
  <c r="G57" i="35"/>
  <c r="H57" i="35"/>
  <c r="C58" i="35"/>
  <c r="L58" i="35" s="1"/>
  <c r="D58" i="35"/>
  <c r="E58" i="35"/>
  <c r="F58" i="35"/>
  <c r="G58" i="35"/>
  <c r="H58" i="35"/>
  <c r="C59" i="35"/>
  <c r="D59" i="35"/>
  <c r="E59" i="35"/>
  <c r="F59" i="35"/>
  <c r="G59" i="35"/>
  <c r="H59" i="35"/>
  <c r="C60" i="35"/>
  <c r="L60" i="35" s="1"/>
  <c r="D60" i="35"/>
  <c r="E60" i="35"/>
  <c r="F60" i="35"/>
  <c r="G60" i="35"/>
  <c r="H60" i="35"/>
  <c r="C61" i="35"/>
  <c r="D61" i="35"/>
  <c r="E61" i="35"/>
  <c r="F61" i="35"/>
  <c r="G61" i="35"/>
  <c r="H61" i="35"/>
  <c r="C62" i="35"/>
  <c r="D62" i="35"/>
  <c r="E62" i="35"/>
  <c r="F62" i="35"/>
  <c r="G62" i="35"/>
  <c r="H62" i="35"/>
  <c r="C63" i="35"/>
  <c r="D63" i="35"/>
  <c r="E63" i="35"/>
  <c r="F63" i="35"/>
  <c r="G63" i="35"/>
  <c r="H63" i="35"/>
  <c r="C64" i="35"/>
  <c r="D64" i="35"/>
  <c r="E64" i="35"/>
  <c r="F64" i="35"/>
  <c r="G64" i="35"/>
  <c r="H64" i="35"/>
  <c r="C65" i="35"/>
  <c r="D65" i="35"/>
  <c r="E65" i="35"/>
  <c r="F65" i="35"/>
  <c r="G65" i="35"/>
  <c r="H65" i="35"/>
  <c r="N10" i="32"/>
  <c r="AN326" i="5"/>
  <c r="AG326" i="5"/>
  <c r="X326" i="5"/>
  <c r="B326" i="5"/>
  <c r="B130" i="5"/>
  <c r="B131" i="5"/>
  <c r="B103" i="5"/>
  <c r="B17" i="2"/>
  <c r="N11" i="32"/>
  <c r="N12" i="32"/>
  <c r="N13" i="32"/>
  <c r="N14" i="32"/>
  <c r="B6" i="33"/>
  <c r="B22" i="33" s="1"/>
  <c r="B7" i="33"/>
  <c r="L7" i="33" s="1"/>
  <c r="B8" i="33"/>
  <c r="B24" i="33" s="1"/>
  <c r="B9" i="33"/>
  <c r="B10" i="33"/>
  <c r="B11" i="33"/>
  <c r="B12" i="33"/>
  <c r="B13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M229" i="5"/>
  <c r="B229" i="5"/>
  <c r="AN210" i="5"/>
  <c r="AG210" i="5"/>
  <c r="X210" i="5"/>
  <c r="B210" i="5"/>
  <c r="AN214" i="5"/>
  <c r="AG214" i="5"/>
  <c r="X214" i="5"/>
  <c r="B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M537" i="5"/>
  <c r="B537" i="5"/>
  <c r="AN536" i="5"/>
  <c r="AM536" i="5"/>
  <c r="AL536" i="5"/>
  <c r="AG536" i="5"/>
  <c r="X536" i="5"/>
  <c r="M536" i="5"/>
  <c r="B536" i="5"/>
  <c r="AN535" i="5"/>
  <c r="AM535" i="5"/>
  <c r="AL535" i="5"/>
  <c r="AG535" i="5"/>
  <c r="X535" i="5"/>
  <c r="M535" i="5"/>
  <c r="B535" i="5"/>
  <c r="AN534" i="5"/>
  <c r="AM534" i="5"/>
  <c r="AL534" i="5"/>
  <c r="AG534" i="5"/>
  <c r="X534" i="5"/>
  <c r="M534" i="5"/>
  <c r="B534" i="5"/>
  <c r="AN533" i="5"/>
  <c r="AM533" i="5"/>
  <c r="AL533" i="5"/>
  <c r="AG533" i="5"/>
  <c r="X533" i="5"/>
  <c r="M533" i="5"/>
  <c r="B533" i="5"/>
  <c r="AN532" i="5"/>
  <c r="AM532" i="5"/>
  <c r="AL532" i="5"/>
  <c r="AG532" i="5"/>
  <c r="X532" i="5"/>
  <c r="M532" i="5"/>
  <c r="B532" i="5"/>
  <c r="AN531" i="5"/>
  <c r="AM531" i="5"/>
  <c r="AL531" i="5"/>
  <c r="AG531" i="5"/>
  <c r="X531" i="5"/>
  <c r="M531" i="5"/>
  <c r="B531" i="5"/>
  <c r="AN530" i="5"/>
  <c r="AM530" i="5"/>
  <c r="AL530" i="5"/>
  <c r="AG530" i="5"/>
  <c r="X530" i="5"/>
  <c r="M530" i="5"/>
  <c r="B530" i="5"/>
  <c r="AN529" i="5"/>
  <c r="AM529" i="5"/>
  <c r="AL529" i="5"/>
  <c r="AG529" i="5"/>
  <c r="X529" i="5"/>
  <c r="M529" i="5"/>
  <c r="B529" i="5"/>
  <c r="AN528" i="5"/>
  <c r="AM528" i="5"/>
  <c r="AL528" i="5"/>
  <c r="AG528" i="5"/>
  <c r="X528" i="5"/>
  <c r="B528" i="5"/>
  <c r="AN527" i="5"/>
  <c r="O527" i="5"/>
  <c r="X527" i="5" s="1"/>
  <c r="N527" i="5"/>
  <c r="M527" i="5"/>
  <c r="B527" i="5"/>
  <c r="AN526" i="5"/>
  <c r="O526" i="5"/>
  <c r="X526" i="5" s="1"/>
  <c r="N526" i="5"/>
  <c r="M526" i="5"/>
  <c r="A526" i="5" s="1"/>
  <c r="B526" i="5"/>
  <c r="AN525" i="5"/>
  <c r="O525" i="5"/>
  <c r="X525" i="5" s="1"/>
  <c r="N525" i="5"/>
  <c r="M525" i="5"/>
  <c r="A525" i="5" s="1"/>
  <c r="B525" i="5"/>
  <c r="AN524" i="5"/>
  <c r="O524" i="5"/>
  <c r="X524" i="5" s="1"/>
  <c r="N524" i="5"/>
  <c r="B524" i="5"/>
  <c r="AN523" i="5"/>
  <c r="O523" i="5"/>
  <c r="X523" i="5" s="1"/>
  <c r="N523" i="5"/>
  <c r="M523" i="5"/>
  <c r="A523" i="5" s="1"/>
  <c r="B523" i="5"/>
  <c r="AN522" i="5"/>
  <c r="O522" i="5"/>
  <c r="X522" i="5" s="1"/>
  <c r="N522" i="5"/>
  <c r="B522" i="5"/>
  <c r="AN521" i="5"/>
  <c r="O521" i="5"/>
  <c r="X521" i="5" s="1"/>
  <c r="N521" i="5"/>
  <c r="B521" i="5"/>
  <c r="AN520" i="5"/>
  <c r="O520" i="5"/>
  <c r="X520" i="5" s="1"/>
  <c r="N520" i="5"/>
  <c r="B520" i="5"/>
  <c r="AN519" i="5"/>
  <c r="O519" i="5"/>
  <c r="X519" i="5" s="1"/>
  <c r="N519" i="5"/>
  <c r="B519" i="5"/>
  <c r="AN518" i="5"/>
  <c r="AG518" i="5"/>
  <c r="X518" i="5"/>
  <c r="N518" i="5"/>
  <c r="B518" i="5"/>
  <c r="AN517" i="5"/>
  <c r="AG517" i="5"/>
  <c r="X517" i="5"/>
  <c r="N517" i="5"/>
  <c r="B517" i="5"/>
  <c r="AN516" i="5"/>
  <c r="AG516" i="5"/>
  <c r="X516" i="5"/>
  <c r="B516" i="5"/>
  <c r="AN515" i="5"/>
  <c r="AG515" i="5"/>
  <c r="X515" i="5"/>
  <c r="N515" i="5"/>
  <c r="B515" i="5"/>
  <c r="AN514" i="5"/>
  <c r="AG514" i="5"/>
  <c r="X514" i="5"/>
  <c r="N514" i="5"/>
  <c r="B514" i="5"/>
  <c r="AN513" i="5"/>
  <c r="AG513" i="5"/>
  <c r="X513" i="5"/>
  <c r="B513" i="5"/>
  <c r="AN512" i="5"/>
  <c r="AG512" i="5"/>
  <c r="X512" i="5"/>
  <c r="B512" i="5"/>
  <c r="AN511" i="5"/>
  <c r="AG511" i="5"/>
  <c r="X511" i="5"/>
  <c r="B511" i="5"/>
  <c r="AN510" i="5"/>
  <c r="AG510" i="5"/>
  <c r="X510" i="5"/>
  <c r="B510" i="5"/>
  <c r="AN509" i="5"/>
  <c r="AG509" i="5"/>
  <c r="X509" i="5"/>
  <c r="B509" i="5"/>
  <c r="AN508" i="5"/>
  <c r="AG508" i="5"/>
  <c r="X508" i="5"/>
  <c r="B508" i="5"/>
  <c r="AN507" i="5"/>
  <c r="AG507" i="5"/>
  <c r="X507" i="5"/>
  <c r="B507" i="5"/>
  <c r="AN506" i="5"/>
  <c r="AG506" i="5"/>
  <c r="X506" i="5"/>
  <c r="B506" i="5"/>
  <c r="AN505" i="5"/>
  <c r="AG505" i="5"/>
  <c r="X505" i="5"/>
  <c r="B505" i="5"/>
  <c r="AN504" i="5"/>
  <c r="AG504" i="5"/>
  <c r="X504" i="5"/>
  <c r="B504" i="5"/>
  <c r="AN503" i="5"/>
  <c r="AG503" i="5"/>
  <c r="X503" i="5"/>
  <c r="B503" i="5"/>
  <c r="AN502" i="5"/>
  <c r="AG502" i="5"/>
  <c r="X502" i="5"/>
  <c r="B502" i="5"/>
  <c r="AN501" i="5"/>
  <c r="AG501" i="5"/>
  <c r="X501" i="5"/>
  <c r="B501" i="5"/>
  <c r="AN500" i="5"/>
  <c r="AG500" i="5"/>
  <c r="X500" i="5"/>
  <c r="B500" i="5"/>
  <c r="AN499" i="5"/>
  <c r="AG499" i="5"/>
  <c r="X499" i="5"/>
  <c r="B499" i="5"/>
  <c r="AN498" i="5"/>
  <c r="AG498" i="5"/>
  <c r="X498" i="5"/>
  <c r="B498" i="5"/>
  <c r="AN497" i="5"/>
  <c r="AG497" i="5"/>
  <c r="X497" i="5"/>
  <c r="B497" i="5"/>
  <c r="AN496" i="5"/>
  <c r="AG496" i="5"/>
  <c r="X496" i="5"/>
  <c r="B496" i="5"/>
  <c r="AN495" i="5"/>
  <c r="AG495" i="5"/>
  <c r="X495" i="5"/>
  <c r="B495" i="5"/>
  <c r="AN494" i="5"/>
  <c r="AG494" i="5"/>
  <c r="X494" i="5"/>
  <c r="B494" i="5"/>
  <c r="AN493" i="5"/>
  <c r="AG493" i="5"/>
  <c r="X493" i="5"/>
  <c r="B493" i="5"/>
  <c r="AN492" i="5"/>
  <c r="AG492" i="5"/>
  <c r="X492" i="5"/>
  <c r="B492" i="5"/>
  <c r="AN491" i="5"/>
  <c r="AG491" i="5"/>
  <c r="X491" i="5"/>
  <c r="B491" i="5"/>
  <c r="AN490" i="5"/>
  <c r="AG490" i="5"/>
  <c r="X490" i="5"/>
  <c r="B490" i="5"/>
  <c r="AN489" i="5"/>
  <c r="AG489" i="5"/>
  <c r="X489" i="5"/>
  <c r="B489" i="5"/>
  <c r="AN488" i="5"/>
  <c r="AG488" i="5"/>
  <c r="X488" i="5"/>
  <c r="B488" i="5"/>
  <c r="AN487" i="5"/>
  <c r="AG487" i="5"/>
  <c r="X487" i="5"/>
  <c r="B487" i="5"/>
  <c r="AN486" i="5"/>
  <c r="AG486" i="5"/>
  <c r="X486" i="5"/>
  <c r="B486" i="5"/>
  <c r="AN485" i="5"/>
  <c r="AG485" i="5"/>
  <c r="X485" i="5"/>
  <c r="B485" i="5"/>
  <c r="AN484" i="5"/>
  <c r="AG484" i="5"/>
  <c r="X484" i="5"/>
  <c r="B484" i="5"/>
  <c r="AN483" i="5"/>
  <c r="AG483" i="5"/>
  <c r="X483" i="5"/>
  <c r="B483" i="5"/>
  <c r="AN482" i="5"/>
  <c r="AG482" i="5"/>
  <c r="X482" i="5"/>
  <c r="B482" i="5"/>
  <c r="AN481" i="5"/>
  <c r="AG481" i="5"/>
  <c r="X481" i="5"/>
  <c r="B481" i="5"/>
  <c r="AN480" i="5"/>
  <c r="AG480" i="5"/>
  <c r="X480" i="5"/>
  <c r="B480" i="5"/>
  <c r="AN479" i="5"/>
  <c r="AG479" i="5"/>
  <c r="X479" i="5"/>
  <c r="B479" i="5"/>
  <c r="AN478" i="5"/>
  <c r="AG478" i="5"/>
  <c r="X478" i="5"/>
  <c r="B478" i="5"/>
  <c r="AN477" i="5"/>
  <c r="AG477" i="5"/>
  <c r="X477" i="5"/>
  <c r="B477" i="5"/>
  <c r="AN476" i="5"/>
  <c r="AG476" i="5"/>
  <c r="X476" i="5"/>
  <c r="M476" i="5"/>
  <c r="B476" i="5"/>
  <c r="AN475" i="5"/>
  <c r="AG475" i="5"/>
  <c r="X475" i="5"/>
  <c r="M475" i="5"/>
  <c r="B475" i="5"/>
  <c r="AN474" i="5"/>
  <c r="AG474" i="5"/>
  <c r="X474" i="5"/>
  <c r="M474" i="5"/>
  <c r="B474" i="5"/>
  <c r="AN473" i="5"/>
  <c r="AG473" i="5"/>
  <c r="X473" i="5"/>
  <c r="M473" i="5"/>
  <c r="B473" i="5"/>
  <c r="AN472" i="5"/>
  <c r="AG472" i="5"/>
  <c r="X472" i="5"/>
  <c r="M472" i="5"/>
  <c r="B472" i="5"/>
  <c r="AN471" i="5"/>
  <c r="AG471" i="5"/>
  <c r="X471" i="5"/>
  <c r="M471" i="5"/>
  <c r="B471" i="5"/>
  <c r="AN470" i="5"/>
  <c r="AG470" i="5"/>
  <c r="X470" i="5"/>
  <c r="M470" i="5"/>
  <c r="B470" i="5"/>
  <c r="AN469" i="5"/>
  <c r="AG469" i="5"/>
  <c r="X469" i="5"/>
  <c r="M469" i="5"/>
  <c r="B469" i="5"/>
  <c r="AN468" i="5"/>
  <c r="AG468" i="5"/>
  <c r="X468" i="5"/>
  <c r="M468" i="5"/>
  <c r="B468" i="5"/>
  <c r="AN467" i="5"/>
  <c r="AG467" i="5"/>
  <c r="X467" i="5"/>
  <c r="M467" i="5"/>
  <c r="B467" i="5"/>
  <c r="AN466" i="5"/>
  <c r="AG466" i="5"/>
  <c r="X466" i="5"/>
  <c r="M466" i="5"/>
  <c r="B466" i="5"/>
  <c r="AN465" i="5"/>
  <c r="AG465" i="5"/>
  <c r="X465" i="5"/>
  <c r="M465" i="5"/>
  <c r="B465" i="5"/>
  <c r="AN464" i="5"/>
  <c r="AG464" i="5"/>
  <c r="X464" i="5"/>
  <c r="M464" i="5"/>
  <c r="B464" i="5"/>
  <c r="AN463" i="5"/>
  <c r="AG463" i="5"/>
  <c r="X463" i="5"/>
  <c r="M463" i="5"/>
  <c r="B463" i="5"/>
  <c r="AN462" i="5"/>
  <c r="AG462" i="5"/>
  <c r="X462" i="5"/>
  <c r="M462" i="5"/>
  <c r="B462" i="5"/>
  <c r="AN461" i="5"/>
  <c r="AG461" i="5"/>
  <c r="X461" i="5"/>
  <c r="M461" i="5"/>
  <c r="B461" i="5"/>
  <c r="AN460" i="5"/>
  <c r="AG460" i="5"/>
  <c r="X460" i="5"/>
  <c r="M460" i="5"/>
  <c r="B460" i="5"/>
  <c r="AN459" i="5"/>
  <c r="AG459" i="5"/>
  <c r="X459" i="5"/>
  <c r="M459" i="5"/>
  <c r="B459" i="5"/>
  <c r="AN458" i="5"/>
  <c r="AG458" i="5"/>
  <c r="X458" i="5"/>
  <c r="M458" i="5"/>
  <c r="B458" i="5"/>
  <c r="AN457" i="5"/>
  <c r="AG457" i="5"/>
  <c r="X457" i="5"/>
  <c r="M457" i="5"/>
  <c r="B457" i="5"/>
  <c r="AN456" i="5"/>
  <c r="AG456" i="5"/>
  <c r="X456" i="5"/>
  <c r="M456" i="5"/>
  <c r="B456" i="5"/>
  <c r="AN455" i="5"/>
  <c r="AG455" i="5"/>
  <c r="X455" i="5"/>
  <c r="M455" i="5"/>
  <c r="B455" i="5"/>
  <c r="AN454" i="5"/>
  <c r="AG454" i="5"/>
  <c r="X454" i="5"/>
  <c r="M454" i="5"/>
  <c r="B454" i="5"/>
  <c r="AN453" i="5"/>
  <c r="AG453" i="5"/>
  <c r="X453" i="5"/>
  <c r="M453" i="5"/>
  <c r="B453" i="5"/>
  <c r="AN452" i="5"/>
  <c r="AG452" i="5"/>
  <c r="X452" i="5"/>
  <c r="M452" i="5"/>
  <c r="B452" i="5"/>
  <c r="AN451" i="5"/>
  <c r="AG451" i="5"/>
  <c r="X451" i="5"/>
  <c r="M451" i="5"/>
  <c r="B451" i="5"/>
  <c r="AN450" i="5"/>
  <c r="AG450" i="5"/>
  <c r="X450" i="5"/>
  <c r="M450" i="5"/>
  <c r="B450" i="5"/>
  <c r="AN449" i="5"/>
  <c r="AG449" i="5"/>
  <c r="X449" i="5"/>
  <c r="M449" i="5"/>
  <c r="B449" i="5"/>
  <c r="AN448" i="5"/>
  <c r="AG448" i="5"/>
  <c r="X448" i="5"/>
  <c r="M448" i="5"/>
  <c r="B448" i="5"/>
  <c r="AN447" i="5"/>
  <c r="AG447" i="5"/>
  <c r="X447" i="5"/>
  <c r="M447" i="5"/>
  <c r="B447" i="5"/>
  <c r="AN446" i="5"/>
  <c r="AG446" i="5"/>
  <c r="X446" i="5"/>
  <c r="M446" i="5"/>
  <c r="B446" i="5"/>
  <c r="AN445" i="5"/>
  <c r="AG445" i="5"/>
  <c r="X445" i="5"/>
  <c r="M445" i="5"/>
  <c r="B445" i="5"/>
  <c r="AN444" i="5"/>
  <c r="AG444" i="5"/>
  <c r="X444" i="5"/>
  <c r="M444" i="5"/>
  <c r="B444" i="5"/>
  <c r="AN443" i="5"/>
  <c r="AG443" i="5"/>
  <c r="X443" i="5"/>
  <c r="M443" i="5"/>
  <c r="B443" i="5"/>
  <c r="AN442" i="5"/>
  <c r="AG442" i="5"/>
  <c r="X442" i="5"/>
  <c r="M442" i="5"/>
  <c r="B442" i="5"/>
  <c r="AN441" i="5"/>
  <c r="AG441" i="5"/>
  <c r="X441" i="5"/>
  <c r="M441" i="5"/>
  <c r="B441" i="5"/>
  <c r="AN440" i="5"/>
  <c r="AG440" i="5"/>
  <c r="X440" i="5"/>
  <c r="M440" i="5"/>
  <c r="B440" i="5"/>
  <c r="AN439" i="5"/>
  <c r="AG439" i="5"/>
  <c r="X439" i="5"/>
  <c r="B439" i="5"/>
  <c r="AN438" i="5"/>
  <c r="AG438" i="5"/>
  <c r="X438" i="5"/>
  <c r="B438" i="5"/>
  <c r="AN437" i="5"/>
  <c r="AG437" i="5"/>
  <c r="X437" i="5"/>
  <c r="B437" i="5"/>
  <c r="AN436" i="5"/>
  <c r="AG436" i="5"/>
  <c r="X436" i="5"/>
  <c r="B436" i="5"/>
  <c r="AN435" i="5"/>
  <c r="AG435" i="5"/>
  <c r="X435" i="5"/>
  <c r="B435" i="5"/>
  <c r="AN434" i="5"/>
  <c r="AG434" i="5"/>
  <c r="X434" i="5"/>
  <c r="B434" i="5"/>
  <c r="AN433" i="5"/>
  <c r="AG433" i="5"/>
  <c r="X433" i="5"/>
  <c r="B433" i="5"/>
  <c r="AN432" i="5"/>
  <c r="AG432" i="5"/>
  <c r="X432" i="5"/>
  <c r="B432" i="5"/>
  <c r="AN431" i="5"/>
  <c r="AG431" i="5"/>
  <c r="X431" i="5"/>
  <c r="B431" i="5"/>
  <c r="AN430" i="5"/>
  <c r="AG430" i="5"/>
  <c r="X430" i="5"/>
  <c r="B430" i="5"/>
  <c r="AN429" i="5"/>
  <c r="AG429" i="5"/>
  <c r="X429" i="5"/>
  <c r="B429" i="5"/>
  <c r="AN428" i="5"/>
  <c r="AG428" i="5"/>
  <c r="X428" i="5"/>
  <c r="B428" i="5"/>
  <c r="AN427" i="5"/>
  <c r="AG427" i="5"/>
  <c r="X427" i="5"/>
  <c r="B427" i="5"/>
  <c r="AN426" i="5"/>
  <c r="AG426" i="5"/>
  <c r="X426" i="5"/>
  <c r="B426" i="5"/>
  <c r="AN425" i="5"/>
  <c r="AG425" i="5"/>
  <c r="X425" i="5"/>
  <c r="B425" i="5"/>
  <c r="AN424" i="5"/>
  <c r="AG424" i="5"/>
  <c r="X424" i="5"/>
  <c r="B424" i="5"/>
  <c r="AN423" i="5"/>
  <c r="AG423" i="5"/>
  <c r="X423" i="5"/>
  <c r="B423" i="5"/>
  <c r="AN422" i="5"/>
  <c r="AG422" i="5"/>
  <c r="X422" i="5"/>
  <c r="B422" i="5"/>
  <c r="AN421" i="5"/>
  <c r="AG421" i="5"/>
  <c r="X421" i="5"/>
  <c r="B421" i="5"/>
  <c r="AN420" i="5"/>
  <c r="AG420" i="5"/>
  <c r="X420" i="5"/>
  <c r="B420" i="5"/>
  <c r="AN419" i="5"/>
  <c r="AG419" i="5"/>
  <c r="X419" i="5"/>
  <c r="B419" i="5"/>
  <c r="AN418" i="5"/>
  <c r="AG418" i="5"/>
  <c r="X418" i="5"/>
  <c r="B418" i="5"/>
  <c r="AN417" i="5"/>
  <c r="AG417" i="5"/>
  <c r="X417" i="5"/>
  <c r="B417" i="5"/>
  <c r="AN416" i="5"/>
  <c r="AG416" i="5"/>
  <c r="X416" i="5"/>
  <c r="B416" i="5"/>
  <c r="AN415" i="5"/>
  <c r="AG415" i="5"/>
  <c r="X415" i="5"/>
  <c r="B415" i="5"/>
  <c r="AN414" i="5"/>
  <c r="AG414" i="5"/>
  <c r="X414" i="5"/>
  <c r="B414" i="5"/>
  <c r="AN413" i="5"/>
  <c r="AG413" i="5"/>
  <c r="X413" i="5"/>
  <c r="B413" i="5"/>
  <c r="AN412" i="5"/>
  <c r="AG412" i="5"/>
  <c r="X412" i="5"/>
  <c r="B412" i="5"/>
  <c r="AN411" i="5"/>
  <c r="AG411" i="5"/>
  <c r="X411" i="5"/>
  <c r="B411" i="5"/>
  <c r="AN410" i="5"/>
  <c r="AG410" i="5"/>
  <c r="X410" i="5"/>
  <c r="B410" i="5"/>
  <c r="AN409" i="5"/>
  <c r="AG409" i="5"/>
  <c r="X409" i="5"/>
  <c r="B409" i="5"/>
  <c r="AN408" i="5"/>
  <c r="AG408" i="5"/>
  <c r="X408" i="5"/>
  <c r="B408" i="5"/>
  <c r="AN407" i="5"/>
  <c r="AG407" i="5"/>
  <c r="X407" i="5"/>
  <c r="B407" i="5"/>
  <c r="AN406" i="5"/>
  <c r="AG406" i="5"/>
  <c r="X406" i="5"/>
  <c r="B406" i="5"/>
  <c r="AN405" i="5"/>
  <c r="AG405" i="5"/>
  <c r="X405" i="5"/>
  <c r="B405" i="5"/>
  <c r="AN404" i="5"/>
  <c r="AG404" i="5"/>
  <c r="X404" i="5"/>
  <c r="B404" i="5"/>
  <c r="AN403" i="5"/>
  <c r="AG403" i="5"/>
  <c r="X403" i="5"/>
  <c r="B403" i="5"/>
  <c r="AN402" i="5"/>
  <c r="AG402" i="5"/>
  <c r="X402" i="5"/>
  <c r="B402" i="5"/>
  <c r="AN398" i="5"/>
  <c r="AG398" i="5"/>
  <c r="AA398" i="5"/>
  <c r="X398" i="5"/>
  <c r="M398" i="5"/>
  <c r="B398" i="5"/>
  <c r="AN397" i="5"/>
  <c r="AG397" i="5"/>
  <c r="AA397" i="5"/>
  <c r="X397" i="5"/>
  <c r="M397" i="5"/>
  <c r="B397" i="5"/>
  <c r="AN396" i="5"/>
  <c r="AG396" i="5"/>
  <c r="AA396" i="5"/>
  <c r="X396" i="5"/>
  <c r="M396" i="5"/>
  <c r="B396" i="5"/>
  <c r="AN395" i="5"/>
  <c r="AG395" i="5"/>
  <c r="X395" i="5"/>
  <c r="B395" i="5"/>
  <c r="AN394" i="5"/>
  <c r="AG394" i="5"/>
  <c r="X394" i="5"/>
  <c r="M394" i="5"/>
  <c r="B394" i="5"/>
  <c r="AN393" i="5"/>
  <c r="AG393" i="5"/>
  <c r="AA393" i="5"/>
  <c r="X393" i="5"/>
  <c r="M393" i="5"/>
  <c r="B393" i="5"/>
  <c r="AN392" i="5"/>
  <c r="AG392" i="5"/>
  <c r="AA392" i="5"/>
  <c r="X392" i="5"/>
  <c r="M392" i="5"/>
  <c r="B392" i="5"/>
  <c r="AN401" i="5"/>
  <c r="AG401" i="5"/>
  <c r="AA401" i="5"/>
  <c r="X401" i="5"/>
  <c r="M401" i="5"/>
  <c r="B401" i="5"/>
  <c r="AN391" i="5"/>
  <c r="AG391" i="5"/>
  <c r="AA391" i="5"/>
  <c r="X391" i="5"/>
  <c r="M391" i="5"/>
  <c r="B391" i="5"/>
  <c r="AN390" i="5"/>
  <c r="AG390" i="5"/>
  <c r="AA390" i="5"/>
  <c r="X390" i="5"/>
  <c r="M390" i="5"/>
  <c r="B390" i="5"/>
  <c r="AN400" i="5"/>
  <c r="AG400" i="5"/>
  <c r="X400" i="5"/>
  <c r="M400" i="5"/>
  <c r="B400" i="5"/>
  <c r="AN399" i="5"/>
  <c r="AG399" i="5"/>
  <c r="AA399" i="5"/>
  <c r="X399" i="5"/>
  <c r="M399" i="5"/>
  <c r="B399" i="5"/>
  <c r="AN389" i="5"/>
  <c r="AG389" i="5"/>
  <c r="X389" i="5"/>
  <c r="M389" i="5"/>
  <c r="B389" i="5"/>
  <c r="AN388" i="5"/>
  <c r="AG388" i="5"/>
  <c r="X388" i="5"/>
  <c r="M388" i="5"/>
  <c r="B388" i="5"/>
  <c r="AN387" i="5"/>
  <c r="AG387" i="5"/>
  <c r="X387" i="5"/>
  <c r="B387" i="5"/>
  <c r="AN386" i="5"/>
  <c r="AG386" i="5"/>
  <c r="X386" i="5"/>
  <c r="B386" i="5"/>
  <c r="AN385" i="5"/>
  <c r="AG385" i="5"/>
  <c r="X385" i="5"/>
  <c r="M385" i="5"/>
  <c r="B385" i="5"/>
  <c r="AN384" i="5"/>
  <c r="AG384" i="5"/>
  <c r="X384" i="5"/>
  <c r="M384" i="5"/>
  <c r="B384" i="5"/>
  <c r="AN383" i="5"/>
  <c r="AG383" i="5"/>
  <c r="X383" i="5"/>
  <c r="M383" i="5"/>
  <c r="B383" i="5"/>
  <c r="AN382" i="5"/>
  <c r="AG382" i="5"/>
  <c r="AA382" i="5"/>
  <c r="X382" i="5"/>
  <c r="M382" i="5"/>
  <c r="B382" i="5"/>
  <c r="AN381" i="5"/>
  <c r="AG381" i="5"/>
  <c r="AA381" i="5"/>
  <c r="X381" i="5"/>
  <c r="M381" i="5"/>
  <c r="B381" i="5"/>
  <c r="AN380" i="5"/>
  <c r="AG380" i="5"/>
  <c r="AA380" i="5"/>
  <c r="X380" i="5"/>
  <c r="M380" i="5"/>
  <c r="B380" i="5"/>
  <c r="AN379" i="5"/>
  <c r="AG379" i="5"/>
  <c r="X379" i="5"/>
  <c r="M379" i="5"/>
  <c r="B379" i="5"/>
  <c r="AN378" i="5"/>
  <c r="AG378" i="5"/>
  <c r="X378" i="5"/>
  <c r="M378" i="5"/>
  <c r="B378" i="5"/>
  <c r="AN377" i="5"/>
  <c r="AG377" i="5"/>
  <c r="X377" i="5"/>
  <c r="M377" i="5"/>
  <c r="B377" i="5"/>
  <c r="AN376" i="5"/>
  <c r="AG376" i="5"/>
  <c r="X376" i="5"/>
  <c r="M376" i="5"/>
  <c r="B376" i="5"/>
  <c r="AN375" i="5"/>
  <c r="AG375" i="5"/>
  <c r="X375" i="5"/>
  <c r="M375" i="5"/>
  <c r="B375" i="5"/>
  <c r="AN374" i="5"/>
  <c r="AG374" i="5"/>
  <c r="X374" i="5"/>
  <c r="M374" i="5"/>
  <c r="B374" i="5"/>
  <c r="AN373" i="5"/>
  <c r="AG373" i="5"/>
  <c r="X373" i="5"/>
  <c r="M373" i="5"/>
  <c r="B373" i="5"/>
  <c r="AN372" i="5"/>
  <c r="AG372" i="5"/>
  <c r="X372" i="5"/>
  <c r="M372" i="5"/>
  <c r="B372" i="5"/>
  <c r="AN371" i="5"/>
  <c r="AG371" i="5"/>
  <c r="X371" i="5"/>
  <c r="M371" i="5"/>
  <c r="B371" i="5"/>
  <c r="AN370" i="5"/>
  <c r="AG370" i="5"/>
  <c r="X370" i="5"/>
  <c r="B370" i="5"/>
  <c r="AN369" i="5"/>
  <c r="AG369" i="5"/>
  <c r="X369" i="5"/>
  <c r="B369" i="5"/>
  <c r="AN368" i="5"/>
  <c r="AG368" i="5"/>
  <c r="X368" i="5"/>
  <c r="B368" i="5"/>
  <c r="AN367" i="5"/>
  <c r="AG367" i="5"/>
  <c r="X367" i="5"/>
  <c r="B367" i="5"/>
  <c r="AN366" i="5"/>
  <c r="AG366" i="5"/>
  <c r="X366" i="5"/>
  <c r="B366" i="5"/>
  <c r="AN365" i="5"/>
  <c r="AG365" i="5"/>
  <c r="X365" i="5"/>
  <c r="B365" i="5"/>
  <c r="AN364" i="5"/>
  <c r="AG364" i="5"/>
  <c r="X364" i="5"/>
  <c r="B364" i="5"/>
  <c r="AN363" i="5"/>
  <c r="AG363" i="5"/>
  <c r="X363" i="5"/>
  <c r="B363" i="5"/>
  <c r="AN362" i="5"/>
  <c r="AG362" i="5"/>
  <c r="X362" i="5"/>
  <c r="B362" i="5"/>
  <c r="AN361" i="5"/>
  <c r="AG361" i="5"/>
  <c r="X361" i="5"/>
  <c r="B361" i="5"/>
  <c r="AN360" i="5"/>
  <c r="AG360" i="5"/>
  <c r="X360" i="5"/>
  <c r="B360" i="5"/>
  <c r="AN359" i="5"/>
  <c r="AG359" i="5"/>
  <c r="X359" i="5"/>
  <c r="B359" i="5"/>
  <c r="AN358" i="5"/>
  <c r="AG358" i="5"/>
  <c r="X358" i="5"/>
  <c r="B358" i="5"/>
  <c r="AN357" i="5"/>
  <c r="AG357" i="5"/>
  <c r="X357" i="5"/>
  <c r="B357" i="5"/>
  <c r="AN356" i="5"/>
  <c r="AG356" i="5"/>
  <c r="X356" i="5"/>
  <c r="B356" i="5"/>
  <c r="AN355" i="5"/>
  <c r="AG355" i="5"/>
  <c r="X355" i="5"/>
  <c r="B355" i="5"/>
  <c r="AN354" i="5"/>
  <c r="AG354" i="5"/>
  <c r="X354" i="5"/>
  <c r="B354" i="5"/>
  <c r="AN353" i="5"/>
  <c r="AG353" i="5"/>
  <c r="X353" i="5"/>
  <c r="B353" i="5"/>
  <c r="AN352" i="5"/>
  <c r="AG352" i="5"/>
  <c r="X352" i="5"/>
  <c r="B352" i="5"/>
  <c r="AN351" i="5"/>
  <c r="AG351" i="5"/>
  <c r="X351" i="5"/>
  <c r="B351" i="5"/>
  <c r="AN350" i="5"/>
  <c r="AG350" i="5"/>
  <c r="X350" i="5"/>
  <c r="B350" i="5"/>
  <c r="AN349" i="5"/>
  <c r="AG349" i="5"/>
  <c r="X349" i="5"/>
  <c r="B349" i="5"/>
  <c r="AN348" i="5"/>
  <c r="AG348" i="5"/>
  <c r="X348" i="5"/>
  <c r="B348" i="5"/>
  <c r="AN347" i="5"/>
  <c r="AG347" i="5"/>
  <c r="X347" i="5"/>
  <c r="B347" i="5"/>
  <c r="AN346" i="5"/>
  <c r="AG346" i="5"/>
  <c r="X346" i="5"/>
  <c r="B346" i="5"/>
  <c r="AN345" i="5"/>
  <c r="AN344" i="5"/>
  <c r="AN343" i="5"/>
  <c r="AG343" i="5"/>
  <c r="X343" i="5"/>
  <c r="B343" i="5"/>
  <c r="AN342" i="5"/>
  <c r="AG342" i="5"/>
  <c r="X342" i="5"/>
  <c r="B342" i="5"/>
  <c r="AN341" i="5"/>
  <c r="AG341" i="5"/>
  <c r="X341" i="5"/>
  <c r="B341" i="5"/>
  <c r="AN340" i="5"/>
  <c r="AG340" i="5"/>
  <c r="X340" i="5"/>
  <c r="B340" i="5"/>
  <c r="AN339" i="5"/>
  <c r="AG339" i="5"/>
  <c r="X339" i="5"/>
  <c r="B339" i="5"/>
  <c r="AN338" i="5"/>
  <c r="AG338" i="5"/>
  <c r="X338" i="5"/>
  <c r="B338" i="5"/>
  <c r="AN337" i="5"/>
  <c r="AG337" i="5"/>
  <c r="X337" i="5"/>
  <c r="B337" i="5"/>
  <c r="AN336" i="5"/>
  <c r="AG336" i="5"/>
  <c r="X336" i="5"/>
  <c r="B336" i="5"/>
  <c r="AN335" i="5"/>
  <c r="AG335" i="5"/>
  <c r="X335" i="5"/>
  <c r="B335" i="5"/>
  <c r="AN334" i="5"/>
  <c r="AG334" i="5"/>
  <c r="X334" i="5"/>
  <c r="B334" i="5"/>
  <c r="AN333" i="5"/>
  <c r="AG333" i="5"/>
  <c r="X333" i="5"/>
  <c r="B333" i="5"/>
  <c r="AN332" i="5"/>
  <c r="AG332" i="5"/>
  <c r="X332" i="5"/>
  <c r="B332" i="5"/>
  <c r="AN331" i="5"/>
  <c r="AG331" i="5"/>
  <c r="X331" i="5"/>
  <c r="B331" i="5"/>
  <c r="AN330" i="5"/>
  <c r="AG330" i="5"/>
  <c r="X330" i="5"/>
  <c r="B330" i="5"/>
  <c r="AN329" i="5"/>
  <c r="AG329" i="5"/>
  <c r="X329" i="5"/>
  <c r="B329" i="5"/>
  <c r="AN328" i="5"/>
  <c r="AG328" i="5"/>
  <c r="X328" i="5"/>
  <c r="B328" i="5"/>
  <c r="AN327" i="5"/>
  <c r="AG327" i="5"/>
  <c r="X327" i="5"/>
  <c r="M327" i="5"/>
  <c r="B327" i="5"/>
  <c r="AN325" i="5"/>
  <c r="AG325" i="5"/>
  <c r="X325" i="5"/>
  <c r="B325" i="5"/>
  <c r="AN324" i="5"/>
  <c r="AG324" i="5"/>
  <c r="X324" i="5"/>
  <c r="B324" i="5"/>
  <c r="AN323" i="5"/>
  <c r="AG323" i="5"/>
  <c r="X323" i="5"/>
  <c r="B323" i="5"/>
  <c r="AN322" i="5"/>
  <c r="AG322" i="5"/>
  <c r="X322" i="5"/>
  <c r="B322" i="5"/>
  <c r="AN321" i="5"/>
  <c r="AG321" i="5"/>
  <c r="X321" i="5"/>
  <c r="B321" i="5"/>
  <c r="AN320" i="5"/>
  <c r="AG320" i="5"/>
  <c r="X320" i="5"/>
  <c r="B320" i="5"/>
  <c r="AN319" i="5"/>
  <c r="AG319" i="5"/>
  <c r="X319" i="5"/>
  <c r="B319" i="5"/>
  <c r="AN318" i="5"/>
  <c r="AG318" i="5"/>
  <c r="X318" i="5"/>
  <c r="B318" i="5"/>
  <c r="AN317" i="5"/>
  <c r="AG317" i="5"/>
  <c r="X317" i="5"/>
  <c r="B317" i="5"/>
  <c r="AN316" i="5"/>
  <c r="AM316" i="5"/>
  <c r="AL316" i="5"/>
  <c r="AG316" i="5"/>
  <c r="AA316" i="5"/>
  <c r="X316" i="5"/>
  <c r="M316" i="5"/>
  <c r="B316" i="5"/>
  <c r="AN315" i="5"/>
  <c r="AG315" i="5"/>
  <c r="AA315" i="5"/>
  <c r="X315" i="5"/>
  <c r="M315" i="5"/>
  <c r="B315" i="5"/>
  <c r="AN314" i="5"/>
  <c r="AM314" i="5"/>
  <c r="AL314" i="5"/>
  <c r="AG314" i="5"/>
  <c r="AA314" i="5"/>
  <c r="X314" i="5"/>
  <c r="M314" i="5"/>
  <c r="B314" i="5"/>
  <c r="AN313" i="5"/>
  <c r="AG313" i="5"/>
  <c r="AA313" i="5"/>
  <c r="X313" i="5"/>
  <c r="M313" i="5"/>
  <c r="B313" i="5"/>
  <c r="AN312" i="5"/>
  <c r="AG312" i="5"/>
  <c r="AA312" i="5"/>
  <c r="X312" i="5"/>
  <c r="M312" i="5"/>
  <c r="B312" i="5"/>
  <c r="AN311" i="5"/>
  <c r="AG311" i="5"/>
  <c r="X311" i="5"/>
  <c r="B311" i="5"/>
  <c r="AN310" i="5"/>
  <c r="AG310" i="5"/>
  <c r="X310" i="5"/>
  <c r="B310" i="5"/>
  <c r="AN309" i="5"/>
  <c r="AG309" i="5"/>
  <c r="X309" i="5"/>
  <c r="B309" i="5"/>
  <c r="AN308" i="5"/>
  <c r="AG308" i="5"/>
  <c r="X308" i="5"/>
  <c r="B308" i="5"/>
  <c r="AN307" i="5"/>
  <c r="AG307" i="5"/>
  <c r="X307" i="5"/>
  <c r="B307" i="5"/>
  <c r="AN306" i="5"/>
  <c r="AG306" i="5"/>
  <c r="X306" i="5"/>
  <c r="B306" i="5"/>
  <c r="AN305" i="5"/>
  <c r="AG305" i="5"/>
  <c r="X305" i="5"/>
  <c r="B305" i="5"/>
  <c r="AN304" i="5"/>
  <c r="AG304" i="5"/>
  <c r="X304" i="5"/>
  <c r="B304" i="5"/>
  <c r="AN303" i="5"/>
  <c r="AG303" i="5"/>
  <c r="X303" i="5"/>
  <c r="B303" i="5"/>
  <c r="AN302" i="5"/>
  <c r="AG302" i="5"/>
  <c r="X302" i="5"/>
  <c r="B302" i="5"/>
  <c r="AN301" i="5"/>
  <c r="AG301" i="5"/>
  <c r="X301" i="5"/>
  <c r="B301" i="5"/>
  <c r="AN300" i="5"/>
  <c r="AG300" i="5"/>
  <c r="X300" i="5"/>
  <c r="B300" i="5"/>
  <c r="AN299" i="5"/>
  <c r="AG299" i="5"/>
  <c r="X299" i="5"/>
  <c r="B299" i="5"/>
  <c r="AN298" i="5"/>
  <c r="AG298" i="5"/>
  <c r="X298" i="5"/>
  <c r="B298" i="5"/>
  <c r="AN297" i="5"/>
  <c r="AG297" i="5"/>
  <c r="X297" i="5"/>
  <c r="B297" i="5"/>
  <c r="AN296" i="5"/>
  <c r="AG296" i="5"/>
  <c r="X296" i="5"/>
  <c r="B296" i="5"/>
  <c r="AN295" i="5"/>
  <c r="AG295" i="5"/>
  <c r="X295" i="5"/>
  <c r="M295" i="5"/>
  <c r="B295" i="5"/>
  <c r="AN294" i="5"/>
  <c r="AG294" i="5"/>
  <c r="X294" i="5"/>
  <c r="M294" i="5"/>
  <c r="A294" i="5" s="1"/>
  <c r="B294" i="5"/>
  <c r="AN293" i="5"/>
  <c r="AG293" i="5"/>
  <c r="X293" i="5"/>
  <c r="M293" i="5"/>
  <c r="A293" i="5" s="1"/>
  <c r="B293" i="5"/>
  <c r="AN292" i="5"/>
  <c r="AG292" i="5"/>
  <c r="X292" i="5"/>
  <c r="M292" i="5"/>
  <c r="A292" i="5" s="1"/>
  <c r="B292" i="5"/>
  <c r="AN291" i="5"/>
  <c r="AG291" i="5"/>
  <c r="X291" i="5"/>
  <c r="B291" i="5"/>
  <c r="AN290" i="5"/>
  <c r="AG290" i="5"/>
  <c r="X290" i="5"/>
  <c r="M290" i="5"/>
  <c r="A290" i="5" s="1"/>
  <c r="B290" i="5"/>
  <c r="AN289" i="5"/>
  <c r="AG289" i="5"/>
  <c r="X289" i="5"/>
  <c r="B289" i="5"/>
  <c r="AN288" i="5"/>
  <c r="AG288" i="5"/>
  <c r="X288" i="5"/>
  <c r="B288" i="5"/>
  <c r="AN287" i="5"/>
  <c r="AG287" i="5"/>
  <c r="X287" i="5"/>
  <c r="B287" i="5"/>
  <c r="AN286" i="5"/>
  <c r="AG286" i="5"/>
  <c r="X286" i="5"/>
  <c r="B286" i="5"/>
  <c r="AN285" i="5"/>
  <c r="AG285" i="5"/>
  <c r="AB285" i="5"/>
  <c r="AA285" i="5"/>
  <c r="X285" i="5"/>
  <c r="B285" i="5"/>
  <c r="AN284" i="5"/>
  <c r="AG284" i="5"/>
  <c r="X284" i="5"/>
  <c r="B284" i="5"/>
  <c r="AN283" i="5"/>
  <c r="AG283" i="5"/>
  <c r="AB283" i="5"/>
  <c r="AA283" i="5"/>
  <c r="X283" i="5"/>
  <c r="B283" i="5"/>
  <c r="AN282" i="5"/>
  <c r="AG282" i="5"/>
  <c r="B282" i="5"/>
  <c r="AN281" i="5"/>
  <c r="AG281" i="5"/>
  <c r="X281" i="5"/>
  <c r="B281" i="5"/>
  <c r="AN280" i="5"/>
  <c r="AG280" i="5"/>
  <c r="X280" i="5"/>
  <c r="B280" i="5"/>
  <c r="AN279" i="5"/>
  <c r="AG279" i="5"/>
  <c r="X279" i="5"/>
  <c r="B279" i="5"/>
  <c r="AN278" i="5"/>
  <c r="AG278" i="5"/>
  <c r="X278" i="5"/>
  <c r="B278" i="5"/>
  <c r="AN277" i="5"/>
  <c r="AG277" i="5"/>
  <c r="X277" i="5"/>
  <c r="B277" i="5"/>
  <c r="AN276" i="5"/>
  <c r="AG276" i="5"/>
  <c r="X276" i="5"/>
  <c r="B276" i="5"/>
  <c r="AN275" i="5"/>
  <c r="AG275" i="5"/>
  <c r="X275" i="5"/>
  <c r="B275" i="5"/>
  <c r="AN274" i="5"/>
  <c r="AG274" i="5"/>
  <c r="X274" i="5"/>
  <c r="B274" i="5"/>
  <c r="AN273" i="5"/>
  <c r="AG273" i="5"/>
  <c r="X273" i="5"/>
  <c r="B273" i="5"/>
  <c r="AN272" i="5"/>
  <c r="AG272" i="5"/>
  <c r="X272" i="5"/>
  <c r="B272" i="5"/>
  <c r="AN271" i="5"/>
  <c r="AG271" i="5"/>
  <c r="X271" i="5"/>
  <c r="B271" i="5"/>
  <c r="AN270" i="5"/>
  <c r="AG270" i="5"/>
  <c r="X270" i="5"/>
  <c r="B270" i="5"/>
  <c r="AN269" i="5"/>
  <c r="AG269" i="5"/>
  <c r="X269" i="5"/>
  <c r="M269" i="5"/>
  <c r="B269" i="5"/>
  <c r="AN268" i="5"/>
  <c r="AG268" i="5"/>
  <c r="X268" i="5"/>
  <c r="M268" i="5"/>
  <c r="B268" i="5"/>
  <c r="AN267" i="5"/>
  <c r="AG267" i="5"/>
  <c r="X267" i="5"/>
  <c r="M267" i="5"/>
  <c r="B267" i="5"/>
  <c r="AN266" i="5"/>
  <c r="AG266" i="5"/>
  <c r="X266" i="5"/>
  <c r="M266" i="5"/>
  <c r="B266" i="5"/>
  <c r="AN265" i="5"/>
  <c r="AG265" i="5"/>
  <c r="X265" i="5"/>
  <c r="M265" i="5"/>
  <c r="A265" i="5" s="1"/>
  <c r="B265" i="5"/>
  <c r="AN264" i="5"/>
  <c r="AG264" i="5"/>
  <c r="X264" i="5"/>
  <c r="B264" i="5"/>
  <c r="AN263" i="5"/>
  <c r="AG263" i="5"/>
  <c r="X263" i="5"/>
  <c r="B263" i="5"/>
  <c r="AN262" i="5"/>
  <c r="AG262" i="5"/>
  <c r="X262" i="5"/>
  <c r="B262" i="5"/>
  <c r="AN261" i="5"/>
  <c r="AG261" i="5"/>
  <c r="X261" i="5"/>
  <c r="B261" i="5"/>
  <c r="AN260" i="5"/>
  <c r="AG260" i="5"/>
  <c r="X260" i="5"/>
  <c r="B260" i="5"/>
  <c r="AN259" i="5"/>
  <c r="AG259" i="5"/>
  <c r="X259" i="5"/>
  <c r="B259" i="5"/>
  <c r="AN258" i="5"/>
  <c r="AG258" i="5"/>
  <c r="X258" i="5"/>
  <c r="B258" i="5"/>
  <c r="AN257" i="5"/>
  <c r="AG257" i="5"/>
  <c r="X257" i="5"/>
  <c r="B257" i="5"/>
  <c r="AN256" i="5"/>
  <c r="AG256" i="5"/>
  <c r="X256" i="5"/>
  <c r="B256" i="5"/>
  <c r="AN255" i="5"/>
  <c r="AG255" i="5"/>
  <c r="X255" i="5"/>
  <c r="B255" i="5"/>
  <c r="AN254" i="5"/>
  <c r="AG254" i="5"/>
  <c r="X254" i="5"/>
  <c r="B254" i="5"/>
  <c r="AN253" i="5"/>
  <c r="AG253" i="5"/>
  <c r="X253" i="5"/>
  <c r="B253" i="5"/>
  <c r="AN252" i="5"/>
  <c r="AG252" i="5"/>
  <c r="X252" i="5"/>
  <c r="B252" i="5"/>
  <c r="AN251" i="5"/>
  <c r="AG251" i="5"/>
  <c r="X251" i="5"/>
  <c r="B251" i="5"/>
  <c r="AN250" i="5"/>
  <c r="AG250" i="5"/>
  <c r="X250" i="5"/>
  <c r="B250" i="5"/>
  <c r="AN249" i="5"/>
  <c r="AG249" i="5"/>
  <c r="X249" i="5"/>
  <c r="B249" i="5"/>
  <c r="AN248" i="5"/>
  <c r="AG248" i="5"/>
  <c r="X248" i="5"/>
  <c r="B248" i="5"/>
  <c r="AN247" i="5"/>
  <c r="AG247" i="5"/>
  <c r="X247" i="5"/>
  <c r="B247" i="5"/>
  <c r="AN246" i="5"/>
  <c r="AG246" i="5"/>
  <c r="X246" i="5"/>
  <c r="B246" i="5"/>
  <c r="AN245" i="5"/>
  <c r="AG245" i="5"/>
  <c r="X245" i="5"/>
  <c r="B245" i="5"/>
  <c r="AN244" i="5"/>
  <c r="AG244" i="5"/>
  <c r="X244" i="5"/>
  <c r="B244" i="5"/>
  <c r="AN243" i="5"/>
  <c r="AG243" i="5"/>
  <c r="X243" i="5"/>
  <c r="B243" i="5"/>
  <c r="AN242" i="5"/>
  <c r="AG242" i="5"/>
  <c r="X242" i="5"/>
  <c r="B242" i="5"/>
  <c r="AN241" i="5"/>
  <c r="AG241" i="5"/>
  <c r="X241" i="5"/>
  <c r="B241" i="5"/>
  <c r="AN240" i="5"/>
  <c r="AG240" i="5"/>
  <c r="X240" i="5"/>
  <c r="B240" i="5"/>
  <c r="AN239" i="5"/>
  <c r="AG239" i="5"/>
  <c r="X239" i="5"/>
  <c r="B239" i="5"/>
  <c r="AN238" i="5"/>
  <c r="AG238" i="5"/>
  <c r="X238" i="5"/>
  <c r="B238" i="5"/>
  <c r="AN237" i="5"/>
  <c r="AG237" i="5"/>
  <c r="X237" i="5"/>
  <c r="B237" i="5"/>
  <c r="AN236" i="5"/>
  <c r="AG236" i="5"/>
  <c r="X236" i="5"/>
  <c r="M236" i="5"/>
  <c r="A236" i="5" s="1"/>
  <c r="B236" i="5"/>
  <c r="AN235" i="5"/>
  <c r="AG235" i="5"/>
  <c r="X235" i="5"/>
  <c r="B235" i="5"/>
  <c r="AN234" i="5"/>
  <c r="AG234" i="5"/>
  <c r="X234" i="5"/>
  <c r="B234" i="5"/>
  <c r="AN233" i="5"/>
  <c r="AG233" i="5"/>
  <c r="X233" i="5"/>
  <c r="B233" i="5"/>
  <c r="AN232" i="5"/>
  <c r="AG232" i="5"/>
  <c r="X232" i="5"/>
  <c r="M232" i="5"/>
  <c r="B232" i="5"/>
  <c r="AN231" i="5"/>
  <c r="AG231" i="5"/>
  <c r="X231" i="5"/>
  <c r="B231" i="5"/>
  <c r="AN230" i="5"/>
  <c r="AG230" i="5"/>
  <c r="X230" i="5"/>
  <c r="B230" i="5"/>
  <c r="AN228" i="5"/>
  <c r="AG228" i="5"/>
  <c r="X228" i="5"/>
  <c r="M228" i="5"/>
  <c r="B228" i="5"/>
  <c r="AN227" i="5"/>
  <c r="AG227" i="5"/>
  <c r="X227" i="5"/>
  <c r="B227" i="5"/>
  <c r="AN226" i="5"/>
  <c r="AG226" i="5"/>
  <c r="X226" i="5"/>
  <c r="M226" i="5"/>
  <c r="B226" i="5"/>
  <c r="AN225" i="5"/>
  <c r="AG225" i="5"/>
  <c r="X225" i="5"/>
  <c r="B225" i="5"/>
  <c r="AN224" i="5"/>
  <c r="AG224" i="5"/>
  <c r="X224" i="5"/>
  <c r="M224" i="5"/>
  <c r="B224" i="5"/>
  <c r="AN223" i="5"/>
  <c r="AG223" i="5"/>
  <c r="X223" i="5"/>
  <c r="B223" i="5"/>
  <c r="AN222" i="5"/>
  <c r="AG222" i="5"/>
  <c r="X222" i="5"/>
  <c r="B222" i="5"/>
  <c r="AN221" i="5"/>
  <c r="AG221" i="5"/>
  <c r="X221" i="5"/>
  <c r="B221" i="5"/>
  <c r="AN220" i="5"/>
  <c r="AG220" i="5"/>
  <c r="X220" i="5"/>
  <c r="B220" i="5"/>
  <c r="AN219" i="5"/>
  <c r="AG219" i="5"/>
  <c r="X219" i="5"/>
  <c r="B219" i="5"/>
  <c r="AN218" i="5"/>
  <c r="AG218" i="5"/>
  <c r="X218" i="5"/>
  <c r="B218" i="5"/>
  <c r="AN217" i="5"/>
  <c r="AG217" i="5"/>
  <c r="X217" i="5"/>
  <c r="B217" i="5"/>
  <c r="AN216" i="5"/>
  <c r="AG216" i="5"/>
  <c r="X216" i="5"/>
  <c r="B216" i="5"/>
  <c r="AN215" i="5"/>
  <c r="AG215" i="5"/>
  <c r="X215" i="5"/>
  <c r="B215" i="5"/>
  <c r="AN213" i="5"/>
  <c r="AG213" i="5"/>
  <c r="X213" i="5"/>
  <c r="B213" i="5"/>
  <c r="AN212" i="5"/>
  <c r="AG212" i="5"/>
  <c r="X212" i="5"/>
  <c r="B212" i="5"/>
  <c r="AN211" i="5"/>
  <c r="AG211" i="5"/>
  <c r="X211" i="5"/>
  <c r="M211" i="5"/>
  <c r="B211" i="5"/>
  <c r="AN209" i="5"/>
  <c r="AG209" i="5"/>
  <c r="X209" i="5"/>
  <c r="M209" i="5"/>
  <c r="B209" i="5"/>
  <c r="AN208" i="5"/>
  <c r="AG208" i="5"/>
  <c r="X208" i="5"/>
  <c r="B208" i="5"/>
  <c r="AN207" i="5"/>
  <c r="AG207" i="5"/>
  <c r="X207" i="5"/>
  <c r="B207" i="5"/>
  <c r="AN206" i="5"/>
  <c r="AG206" i="5"/>
  <c r="X206" i="5"/>
  <c r="B206" i="5"/>
  <c r="AN205" i="5"/>
  <c r="AG205" i="5"/>
  <c r="X205" i="5"/>
  <c r="B205" i="5"/>
  <c r="AN204" i="5"/>
  <c r="AG204" i="5"/>
  <c r="X204" i="5"/>
  <c r="B204" i="5"/>
  <c r="AN203" i="5"/>
  <c r="AG203" i="5"/>
  <c r="X203" i="5"/>
  <c r="B203" i="5"/>
  <c r="AN202" i="5"/>
  <c r="AG202" i="5"/>
  <c r="X202" i="5"/>
  <c r="B202" i="5"/>
  <c r="AN201" i="5"/>
  <c r="AG201" i="5"/>
  <c r="X201" i="5"/>
  <c r="B201" i="5"/>
  <c r="AN200" i="5"/>
  <c r="AG200" i="5"/>
  <c r="X200" i="5"/>
  <c r="B200" i="5"/>
  <c r="AN199" i="5"/>
  <c r="AG199" i="5"/>
  <c r="X199" i="5"/>
  <c r="B199" i="5"/>
  <c r="AN198" i="5"/>
  <c r="AG198" i="5"/>
  <c r="X198" i="5"/>
  <c r="B198" i="5"/>
  <c r="AN197" i="5"/>
  <c r="AG197" i="5"/>
  <c r="X197" i="5"/>
  <c r="B197" i="5"/>
  <c r="AN196" i="5"/>
  <c r="AG196" i="5"/>
  <c r="X196" i="5"/>
  <c r="M196" i="5"/>
  <c r="B196" i="5"/>
  <c r="AN195" i="5"/>
  <c r="AG195" i="5"/>
  <c r="X195" i="5"/>
  <c r="B195" i="5"/>
  <c r="AN194" i="5"/>
  <c r="AG194" i="5"/>
  <c r="X194" i="5"/>
  <c r="B194" i="5"/>
  <c r="AN193" i="5"/>
  <c r="AG193" i="5"/>
  <c r="X193" i="5"/>
  <c r="B193" i="5"/>
  <c r="AN192" i="5"/>
  <c r="AG192" i="5"/>
  <c r="X192" i="5"/>
  <c r="B192" i="5"/>
  <c r="AN191" i="5"/>
  <c r="AG191" i="5"/>
  <c r="X191" i="5"/>
  <c r="B191" i="5"/>
  <c r="AN190" i="5"/>
  <c r="AG190" i="5"/>
  <c r="X190" i="5"/>
  <c r="B190" i="5"/>
  <c r="AN189" i="5"/>
  <c r="AG189" i="5"/>
  <c r="X189" i="5"/>
  <c r="B189" i="5"/>
  <c r="AN188" i="5"/>
  <c r="AG188" i="5"/>
  <c r="X188" i="5"/>
  <c r="B188" i="5"/>
  <c r="AN187" i="5"/>
  <c r="AG187" i="5"/>
  <c r="X187" i="5"/>
  <c r="B187" i="5"/>
  <c r="AN186" i="5"/>
  <c r="AG186" i="5"/>
  <c r="X186" i="5"/>
  <c r="B186" i="5"/>
  <c r="AN185" i="5"/>
  <c r="AG185" i="5"/>
  <c r="X185" i="5"/>
  <c r="B185" i="5"/>
  <c r="AN184" i="5"/>
  <c r="AG184" i="5"/>
  <c r="X184" i="5"/>
  <c r="B184" i="5"/>
  <c r="AN183" i="5"/>
  <c r="AG183" i="5"/>
  <c r="X183" i="5"/>
  <c r="B183" i="5"/>
  <c r="AN182" i="5"/>
  <c r="AG182" i="5"/>
  <c r="X182" i="5"/>
  <c r="B182" i="5"/>
  <c r="AN181" i="5"/>
  <c r="AG181" i="5"/>
  <c r="X181" i="5"/>
  <c r="B181" i="5"/>
  <c r="AN180" i="5"/>
  <c r="AG180" i="5"/>
  <c r="X180" i="5"/>
  <c r="B180" i="5"/>
  <c r="AN179" i="5"/>
  <c r="AG179" i="5"/>
  <c r="X179" i="5"/>
  <c r="B179" i="5"/>
  <c r="AN178" i="5"/>
  <c r="AG178" i="5"/>
  <c r="X178" i="5"/>
  <c r="B178" i="5"/>
  <c r="AN177" i="5"/>
  <c r="AG177" i="5"/>
  <c r="X177" i="5"/>
  <c r="B177" i="5"/>
  <c r="AN176" i="5"/>
  <c r="AG176" i="5"/>
  <c r="X176" i="5"/>
  <c r="B176" i="5"/>
  <c r="AN175" i="5"/>
  <c r="AG175" i="5"/>
  <c r="X175" i="5"/>
  <c r="B175" i="5"/>
  <c r="AN174" i="5"/>
  <c r="AG174" i="5"/>
  <c r="X174" i="5"/>
  <c r="B174" i="5"/>
  <c r="AN173" i="5"/>
  <c r="AG173" i="5"/>
  <c r="X173" i="5"/>
  <c r="B173" i="5"/>
  <c r="AN172" i="5"/>
  <c r="AG172" i="5"/>
  <c r="X172" i="5"/>
  <c r="B172" i="5"/>
  <c r="AN171" i="5"/>
  <c r="AG171" i="5"/>
  <c r="X171" i="5"/>
  <c r="B171" i="5"/>
  <c r="AN170" i="5"/>
  <c r="AG170" i="5"/>
  <c r="X170" i="5"/>
  <c r="B170" i="5"/>
  <c r="AN169" i="5"/>
  <c r="AG169" i="5"/>
  <c r="X169" i="5"/>
  <c r="B169" i="5"/>
  <c r="AN168" i="5"/>
  <c r="AG168" i="5"/>
  <c r="X168" i="5"/>
  <c r="B168" i="5"/>
  <c r="AN167" i="5"/>
  <c r="AG167" i="5"/>
  <c r="X167" i="5"/>
  <c r="B167" i="5"/>
  <c r="AN166" i="5"/>
  <c r="AG166" i="5"/>
  <c r="X166" i="5"/>
  <c r="B166" i="5"/>
  <c r="AN165" i="5"/>
  <c r="AG165" i="5"/>
  <c r="X165" i="5"/>
  <c r="B165" i="5"/>
  <c r="AN164" i="5"/>
  <c r="AG164" i="5"/>
  <c r="X164" i="5"/>
  <c r="B164" i="5"/>
  <c r="AN163" i="5"/>
  <c r="AG163" i="5"/>
  <c r="X163" i="5"/>
  <c r="B163" i="5"/>
  <c r="AN162" i="5"/>
  <c r="AG162" i="5"/>
  <c r="X162" i="5"/>
  <c r="B162" i="5"/>
  <c r="AN161" i="5"/>
  <c r="AG161" i="5"/>
  <c r="X161" i="5"/>
  <c r="B161" i="5"/>
  <c r="AN160" i="5"/>
  <c r="AG160" i="5"/>
  <c r="X160" i="5"/>
  <c r="B160" i="5"/>
  <c r="AN159" i="5"/>
  <c r="AG159" i="5"/>
  <c r="X159" i="5"/>
  <c r="B159" i="5"/>
  <c r="AN158" i="5"/>
  <c r="AG158" i="5"/>
  <c r="X158" i="5"/>
  <c r="B158" i="5"/>
  <c r="AN157" i="5"/>
  <c r="AG157" i="5"/>
  <c r="X157" i="5"/>
  <c r="B157" i="5"/>
  <c r="AN156" i="5"/>
  <c r="AG156" i="5"/>
  <c r="X156" i="5"/>
  <c r="M156" i="5"/>
  <c r="B156" i="5"/>
  <c r="AN155" i="5"/>
  <c r="AG155" i="5"/>
  <c r="X155" i="5"/>
  <c r="M155" i="5"/>
  <c r="B155" i="5"/>
  <c r="AN154" i="5"/>
  <c r="AG154" i="5"/>
  <c r="X154" i="5"/>
  <c r="M154" i="5"/>
  <c r="B154" i="5"/>
  <c r="AN153" i="5"/>
  <c r="AG153" i="5"/>
  <c r="AB153" i="5"/>
  <c r="AA153" i="5"/>
  <c r="X153" i="5"/>
  <c r="M153" i="5"/>
  <c r="B153" i="5"/>
  <c r="AN152" i="5"/>
  <c r="AG152" i="5"/>
  <c r="AB152" i="5"/>
  <c r="AA152" i="5"/>
  <c r="X152" i="5"/>
  <c r="M152" i="5"/>
  <c r="B152" i="5"/>
  <c r="AN151" i="5"/>
  <c r="AG151" i="5"/>
  <c r="AB151" i="5"/>
  <c r="AA151" i="5"/>
  <c r="X151" i="5"/>
  <c r="B151" i="5"/>
  <c r="AN150" i="5"/>
  <c r="AG150" i="5"/>
  <c r="AB150" i="5"/>
  <c r="AA150" i="5"/>
  <c r="X150" i="5"/>
  <c r="B150" i="5"/>
  <c r="AN149" i="5"/>
  <c r="AG149" i="5"/>
  <c r="AB149" i="5"/>
  <c r="AA149" i="5"/>
  <c r="X149" i="5"/>
  <c r="B149" i="5"/>
  <c r="AN148" i="5"/>
  <c r="AG148" i="5"/>
  <c r="AB148" i="5"/>
  <c r="AA148" i="5"/>
  <c r="X148" i="5"/>
  <c r="B148" i="5"/>
  <c r="AN147" i="5"/>
  <c r="AG147" i="5"/>
  <c r="AB147" i="5"/>
  <c r="AA147" i="5"/>
  <c r="X147" i="5"/>
  <c r="B147" i="5"/>
  <c r="AN146" i="5"/>
  <c r="AG146" i="5"/>
  <c r="AB146" i="5"/>
  <c r="AA146" i="5"/>
  <c r="X146" i="5"/>
  <c r="B146" i="5"/>
  <c r="AN145" i="5"/>
  <c r="AG145" i="5"/>
  <c r="AB145" i="5"/>
  <c r="AA145" i="5"/>
  <c r="X145" i="5"/>
  <c r="B145" i="5"/>
  <c r="AN144" i="5"/>
  <c r="AG144" i="5"/>
  <c r="AB144" i="5"/>
  <c r="AA144" i="5"/>
  <c r="X144" i="5"/>
  <c r="B144" i="5"/>
  <c r="AN143" i="5"/>
  <c r="AG143" i="5"/>
  <c r="AB143" i="5"/>
  <c r="AA143" i="5"/>
  <c r="X143" i="5"/>
  <c r="B143" i="5"/>
  <c r="AN142" i="5"/>
  <c r="AG142" i="5"/>
  <c r="AB142" i="5"/>
  <c r="AA142" i="5"/>
  <c r="X142" i="5"/>
  <c r="B142" i="5"/>
  <c r="AN141" i="5"/>
  <c r="AG141" i="5"/>
  <c r="AB141" i="5"/>
  <c r="AA141" i="5"/>
  <c r="X141" i="5"/>
  <c r="M141" i="5"/>
  <c r="B141" i="5"/>
  <c r="AN140" i="5"/>
  <c r="AG140" i="5"/>
  <c r="AB140" i="5"/>
  <c r="AA140" i="5"/>
  <c r="X140" i="5"/>
  <c r="B140" i="5"/>
  <c r="AN139" i="5"/>
  <c r="AG139" i="5"/>
  <c r="AB139" i="5"/>
  <c r="AA139" i="5"/>
  <c r="X139" i="5"/>
  <c r="B139" i="5"/>
  <c r="AN138" i="5"/>
  <c r="AG138" i="5"/>
  <c r="AB138" i="5"/>
  <c r="AA138" i="5"/>
  <c r="X138" i="5"/>
  <c r="M138" i="5"/>
  <c r="B138" i="5"/>
  <c r="AN137" i="5"/>
  <c r="AG137" i="5"/>
  <c r="AB137" i="5"/>
  <c r="AA137" i="5"/>
  <c r="X137" i="5"/>
  <c r="B137" i="5"/>
  <c r="AN136" i="5"/>
  <c r="AG136" i="5"/>
  <c r="AB136" i="5"/>
  <c r="AA136" i="5"/>
  <c r="X136" i="5"/>
  <c r="M136" i="5"/>
  <c r="B136" i="5"/>
  <c r="AN135" i="5"/>
  <c r="AG135" i="5"/>
  <c r="AB135" i="5"/>
  <c r="AA135" i="5"/>
  <c r="X135" i="5"/>
  <c r="B135" i="5"/>
  <c r="AN134" i="5"/>
  <c r="AG134" i="5"/>
  <c r="AB134" i="5"/>
  <c r="AA134" i="5"/>
  <c r="X134" i="5"/>
  <c r="B134" i="5"/>
  <c r="AN133" i="5"/>
  <c r="AG133" i="5"/>
  <c r="AB133" i="5"/>
  <c r="AA133" i="5"/>
  <c r="X133" i="5"/>
  <c r="M133" i="5"/>
  <c r="B133" i="5"/>
  <c r="AN132" i="5"/>
  <c r="AG132" i="5"/>
  <c r="AB132" i="5"/>
  <c r="AA132" i="5"/>
  <c r="X132" i="5"/>
  <c r="B132" i="5"/>
  <c r="AN131" i="5"/>
  <c r="AG131" i="5"/>
  <c r="AB131" i="5"/>
  <c r="AA131" i="5"/>
  <c r="X131" i="5"/>
  <c r="M131" i="5"/>
  <c r="AN130" i="5"/>
  <c r="AG130" i="5"/>
  <c r="AB130" i="5"/>
  <c r="AA130" i="5"/>
  <c r="X130" i="5"/>
  <c r="M130" i="5"/>
  <c r="AN129" i="5"/>
  <c r="AG129" i="5"/>
  <c r="AB129" i="5"/>
  <c r="AA129" i="5"/>
  <c r="X129" i="5"/>
  <c r="B129" i="5"/>
  <c r="AN128" i="5"/>
  <c r="AG128" i="5"/>
  <c r="AB128" i="5"/>
  <c r="AA128" i="5"/>
  <c r="X128" i="5"/>
  <c r="B128" i="5"/>
  <c r="AN127" i="5"/>
  <c r="AG127" i="5"/>
  <c r="X127" i="5"/>
  <c r="B127" i="5"/>
  <c r="AN126" i="5"/>
  <c r="AG126" i="5"/>
  <c r="X126" i="5"/>
  <c r="B126" i="5"/>
  <c r="AN125" i="5"/>
  <c r="AG125" i="5"/>
  <c r="X125" i="5"/>
  <c r="B125" i="5"/>
  <c r="AN124" i="5"/>
  <c r="AG124" i="5"/>
  <c r="X124" i="5"/>
  <c r="B124" i="5"/>
  <c r="AN123" i="5"/>
  <c r="AG123" i="5"/>
  <c r="X123" i="5"/>
  <c r="B123" i="5"/>
  <c r="AN122" i="5"/>
  <c r="AG122" i="5"/>
  <c r="X122" i="5"/>
  <c r="B122" i="5"/>
  <c r="AN121" i="5"/>
  <c r="AG121" i="5"/>
  <c r="X121" i="5"/>
  <c r="B121" i="5"/>
  <c r="AN120" i="5"/>
  <c r="AG120" i="5"/>
  <c r="X120" i="5"/>
  <c r="B120" i="5"/>
  <c r="AN119" i="5"/>
  <c r="AG119" i="5"/>
  <c r="X119" i="5"/>
  <c r="B119" i="5"/>
  <c r="AN118" i="5"/>
  <c r="AG118" i="5"/>
  <c r="X118" i="5"/>
  <c r="B118" i="5"/>
  <c r="AN117" i="5"/>
  <c r="AG117" i="5"/>
  <c r="X117" i="5"/>
  <c r="B117" i="5"/>
  <c r="AN116" i="5"/>
  <c r="AG116" i="5"/>
  <c r="X116" i="5"/>
  <c r="B116" i="5"/>
  <c r="AN115" i="5"/>
  <c r="AK115" i="5"/>
  <c r="AG115" i="5"/>
  <c r="X115" i="5"/>
  <c r="B115" i="5"/>
  <c r="AN114" i="5"/>
  <c r="AG114" i="5"/>
  <c r="X114" i="5"/>
  <c r="B114" i="5"/>
  <c r="AN113" i="5"/>
  <c r="AG113" i="5"/>
  <c r="X113" i="5"/>
  <c r="B113" i="5"/>
  <c r="AN112" i="5"/>
  <c r="AK112" i="5"/>
  <c r="AG112" i="5"/>
  <c r="X112" i="5"/>
  <c r="B112" i="5"/>
  <c r="AN111" i="5"/>
  <c r="AG111" i="5"/>
  <c r="X111" i="5"/>
  <c r="B111" i="5"/>
  <c r="AN110" i="5"/>
  <c r="AG110" i="5"/>
  <c r="AB110" i="5"/>
  <c r="AA110" i="5"/>
  <c r="X110" i="5"/>
  <c r="M110" i="5"/>
  <c r="B110" i="5"/>
  <c r="AN109" i="5"/>
  <c r="AG109" i="5"/>
  <c r="AB109" i="5"/>
  <c r="AA109" i="5"/>
  <c r="X109" i="5"/>
  <c r="M109" i="5"/>
  <c r="B109" i="5"/>
  <c r="AN108" i="5"/>
  <c r="AG108" i="5"/>
  <c r="AB108" i="5"/>
  <c r="AA108" i="5"/>
  <c r="X108" i="5"/>
  <c r="M108" i="5"/>
  <c r="B108" i="5"/>
  <c r="AN107" i="5"/>
  <c r="AG107" i="5"/>
  <c r="X107" i="5"/>
  <c r="M107" i="5"/>
  <c r="B107" i="5"/>
  <c r="AN106" i="5"/>
  <c r="AG106" i="5"/>
  <c r="X106" i="5"/>
  <c r="M106" i="5"/>
  <c r="B106" i="5"/>
  <c r="AN105" i="5"/>
  <c r="AG105" i="5"/>
  <c r="X105" i="5"/>
  <c r="M105" i="5"/>
  <c r="B105" i="5"/>
  <c r="AN104" i="5"/>
  <c r="AG104" i="5"/>
  <c r="X104" i="5"/>
  <c r="B104" i="5"/>
  <c r="AN103" i="5"/>
  <c r="AG103" i="5"/>
  <c r="X103" i="5"/>
  <c r="AN102" i="5"/>
  <c r="AG102" i="5"/>
  <c r="X102" i="5"/>
  <c r="B102" i="5"/>
  <c r="AN101" i="5"/>
  <c r="AG101" i="5"/>
  <c r="X101" i="5"/>
  <c r="B101" i="5"/>
  <c r="AN100" i="5"/>
  <c r="AG100" i="5"/>
  <c r="X100" i="5"/>
  <c r="B100" i="5"/>
  <c r="AN99" i="5"/>
  <c r="AG99" i="5"/>
  <c r="X99" i="5"/>
  <c r="B99" i="5"/>
  <c r="AN98" i="5"/>
  <c r="AG98" i="5"/>
  <c r="X98" i="5"/>
  <c r="M98" i="5"/>
  <c r="B98" i="5"/>
  <c r="AN97" i="5"/>
  <c r="AG97" i="5"/>
  <c r="X97" i="5"/>
  <c r="B97" i="5"/>
  <c r="AN96" i="5"/>
  <c r="AG96" i="5"/>
  <c r="X96" i="5"/>
  <c r="B96" i="5"/>
  <c r="AN95" i="5"/>
  <c r="AG95" i="5"/>
  <c r="X95" i="5"/>
  <c r="B95" i="5"/>
  <c r="AN94" i="5"/>
  <c r="AG94" i="5"/>
  <c r="X94" i="5"/>
  <c r="B94" i="5"/>
  <c r="AN93" i="5"/>
  <c r="AG93" i="5"/>
  <c r="X93" i="5"/>
  <c r="B93" i="5"/>
  <c r="AN92" i="5"/>
  <c r="AG92" i="5"/>
  <c r="X92" i="5"/>
  <c r="B92" i="5"/>
  <c r="AN91" i="5"/>
  <c r="AG91" i="5"/>
  <c r="X91" i="5"/>
  <c r="B91" i="5"/>
  <c r="AN90" i="5"/>
  <c r="AG90" i="5"/>
  <c r="X90" i="5"/>
  <c r="B90" i="5"/>
  <c r="AN89" i="5"/>
  <c r="AG89" i="5"/>
  <c r="X89" i="5"/>
  <c r="B89" i="5"/>
  <c r="AN88" i="5"/>
  <c r="AG88" i="5"/>
  <c r="X88" i="5"/>
  <c r="B88" i="5"/>
  <c r="AN87" i="5"/>
  <c r="AG87" i="5"/>
  <c r="X87" i="5"/>
  <c r="B87" i="5"/>
  <c r="AN86" i="5"/>
  <c r="AG86" i="5"/>
  <c r="X86" i="5"/>
  <c r="M86" i="5"/>
  <c r="B86" i="5"/>
  <c r="AN85" i="5"/>
  <c r="AG85" i="5"/>
  <c r="X85" i="5"/>
  <c r="B85" i="5"/>
  <c r="AN84" i="5"/>
  <c r="AG84" i="5"/>
  <c r="X84" i="5"/>
  <c r="B84" i="5"/>
  <c r="AN83" i="5"/>
  <c r="AG83" i="5"/>
  <c r="X83" i="5"/>
  <c r="B83" i="5"/>
  <c r="AN82" i="5"/>
  <c r="AG82" i="5"/>
  <c r="X82" i="5"/>
  <c r="B82" i="5"/>
  <c r="AN81" i="5"/>
  <c r="AG81" i="5"/>
  <c r="X81" i="5"/>
  <c r="M81" i="5"/>
  <c r="B81" i="5"/>
  <c r="AN80" i="5"/>
  <c r="AG80" i="5"/>
  <c r="X80" i="5"/>
  <c r="B80" i="5"/>
  <c r="AN79" i="5"/>
  <c r="AG79" i="5"/>
  <c r="X79" i="5"/>
  <c r="M79" i="5"/>
  <c r="B79" i="5"/>
  <c r="AN78" i="5"/>
  <c r="AG78" i="5"/>
  <c r="X78" i="5"/>
  <c r="M78" i="5"/>
  <c r="B78" i="5"/>
  <c r="AN77" i="5"/>
  <c r="AG77" i="5"/>
  <c r="X77" i="5"/>
  <c r="B77" i="5"/>
  <c r="AN76" i="5"/>
  <c r="AG76" i="5"/>
  <c r="X76" i="5"/>
  <c r="B76" i="5"/>
  <c r="AN75" i="5"/>
  <c r="AG75" i="5"/>
  <c r="X75" i="5"/>
  <c r="B75" i="5"/>
  <c r="AN74" i="5"/>
  <c r="AG74" i="5"/>
  <c r="X74" i="5"/>
  <c r="B74" i="5"/>
  <c r="AN73" i="5"/>
  <c r="AG73" i="5"/>
  <c r="AB73" i="5"/>
  <c r="AA73" i="5"/>
  <c r="X73" i="5"/>
  <c r="M73" i="5"/>
  <c r="B73" i="5"/>
  <c r="AN72" i="5"/>
  <c r="AG72" i="5"/>
  <c r="AB72" i="5"/>
  <c r="AA72" i="5"/>
  <c r="X72" i="5"/>
  <c r="M72" i="5"/>
  <c r="B72" i="5"/>
  <c r="AN71" i="5"/>
  <c r="AG71" i="5"/>
  <c r="X71" i="5"/>
  <c r="B71" i="5"/>
  <c r="AN70" i="5"/>
  <c r="AG70" i="5"/>
  <c r="X70" i="5"/>
  <c r="M70" i="5"/>
  <c r="B70" i="5"/>
  <c r="AN69" i="5"/>
  <c r="AG69" i="5"/>
  <c r="X69" i="5"/>
  <c r="M69" i="5"/>
  <c r="B69" i="5"/>
  <c r="AN68" i="5"/>
  <c r="AG68" i="5"/>
  <c r="X68" i="5"/>
  <c r="M68" i="5"/>
  <c r="B68" i="5"/>
  <c r="AN67" i="5"/>
  <c r="AG67" i="5"/>
  <c r="X67" i="5"/>
  <c r="B67" i="5"/>
  <c r="AN66" i="5"/>
  <c r="AG66" i="5"/>
  <c r="X66" i="5"/>
  <c r="B66" i="5"/>
  <c r="AN65" i="5"/>
  <c r="AG65" i="5"/>
  <c r="X65" i="5"/>
  <c r="M65" i="5"/>
  <c r="B65" i="5"/>
  <c r="AN64" i="5"/>
  <c r="AG64" i="5"/>
  <c r="X64" i="5"/>
  <c r="B64" i="5"/>
  <c r="AN63" i="5"/>
  <c r="AG63" i="5"/>
  <c r="X63" i="5"/>
  <c r="B63" i="5"/>
  <c r="AN62" i="5"/>
  <c r="AG62" i="5"/>
  <c r="X62" i="5"/>
  <c r="B62" i="5"/>
  <c r="AN61" i="5"/>
  <c r="AG61" i="5"/>
  <c r="AB61" i="5"/>
  <c r="AA61" i="5"/>
  <c r="X61" i="5"/>
  <c r="M61" i="5"/>
  <c r="B61" i="5"/>
  <c r="AN60" i="5"/>
  <c r="AG60" i="5"/>
  <c r="AB60" i="5"/>
  <c r="AA60" i="5"/>
  <c r="X60" i="5"/>
  <c r="M60" i="5"/>
  <c r="B60" i="5"/>
  <c r="AN59" i="5"/>
  <c r="AG59" i="5"/>
  <c r="X59" i="5"/>
  <c r="B59" i="5"/>
  <c r="AN58" i="5"/>
  <c r="AG58" i="5"/>
  <c r="X58" i="5"/>
  <c r="M58" i="5"/>
  <c r="B58" i="5"/>
  <c r="AN57" i="5"/>
  <c r="AG57" i="5"/>
  <c r="X57" i="5"/>
  <c r="M57" i="5"/>
  <c r="B57" i="5"/>
  <c r="AN56" i="5"/>
  <c r="AG56" i="5"/>
  <c r="X56" i="5"/>
  <c r="M56" i="5"/>
  <c r="B56" i="5"/>
  <c r="AN55" i="5"/>
  <c r="AG55" i="5"/>
  <c r="X55" i="5"/>
  <c r="B55" i="5"/>
  <c r="AN54" i="5"/>
  <c r="AG54" i="5"/>
  <c r="X54" i="5"/>
  <c r="M54" i="5"/>
  <c r="B54" i="5"/>
  <c r="AN53" i="5"/>
  <c r="AG53" i="5"/>
  <c r="X53" i="5"/>
  <c r="B53" i="5"/>
  <c r="AN52" i="5"/>
  <c r="AG52" i="5"/>
  <c r="X52" i="5"/>
  <c r="M52" i="5"/>
  <c r="B52" i="5"/>
  <c r="AN51" i="5"/>
  <c r="AG51" i="5"/>
  <c r="X51" i="5"/>
  <c r="B51" i="5"/>
  <c r="AN50" i="5"/>
  <c r="AG50" i="5"/>
  <c r="AB50" i="5"/>
  <c r="AA50" i="5"/>
  <c r="X50" i="5"/>
  <c r="B50" i="5"/>
  <c r="AN49" i="5"/>
  <c r="AG49" i="5"/>
  <c r="X49" i="5"/>
  <c r="B49" i="5"/>
  <c r="AN48" i="5"/>
  <c r="AG48" i="5"/>
  <c r="X48" i="5"/>
  <c r="B48" i="5"/>
  <c r="AN47" i="5"/>
  <c r="AG47" i="5"/>
  <c r="X47" i="5"/>
  <c r="B47" i="5"/>
  <c r="AN46" i="5"/>
  <c r="AG46" i="5"/>
  <c r="X46" i="5"/>
  <c r="M46" i="5"/>
  <c r="B46" i="5"/>
  <c r="AN45" i="5"/>
  <c r="AG45" i="5"/>
  <c r="X45" i="5"/>
  <c r="M45" i="5"/>
  <c r="B45" i="5"/>
  <c r="AN44" i="5"/>
  <c r="AG44" i="5"/>
  <c r="X44" i="5"/>
  <c r="M44" i="5"/>
  <c r="B44" i="5"/>
  <c r="AN43" i="5"/>
  <c r="AG43" i="5"/>
  <c r="X43" i="5"/>
  <c r="M43" i="5"/>
  <c r="B43" i="5"/>
  <c r="AN42" i="5"/>
  <c r="AG42" i="5"/>
  <c r="AB42" i="5"/>
  <c r="AA42" i="5"/>
  <c r="X42" i="5"/>
  <c r="M42" i="5"/>
  <c r="B42" i="5"/>
  <c r="AN41" i="5"/>
  <c r="AG41" i="5"/>
  <c r="AB41" i="5"/>
  <c r="AA41" i="5"/>
  <c r="X41" i="5"/>
  <c r="B41" i="5"/>
  <c r="AN40" i="5"/>
  <c r="AG40" i="5"/>
  <c r="X40" i="5"/>
  <c r="B40" i="5"/>
  <c r="AN39" i="5"/>
  <c r="AG39" i="5"/>
  <c r="X39" i="5"/>
  <c r="B39" i="5"/>
  <c r="AN38" i="5"/>
  <c r="AG38" i="5"/>
  <c r="X38" i="5"/>
  <c r="B38" i="5"/>
  <c r="AN37" i="5"/>
  <c r="AG37" i="5"/>
  <c r="X37" i="5"/>
  <c r="B37" i="5"/>
  <c r="AN36" i="5"/>
  <c r="AG36" i="5"/>
  <c r="X36" i="5"/>
  <c r="B36" i="5"/>
  <c r="AN35" i="5"/>
  <c r="AG35" i="5"/>
  <c r="X35" i="5"/>
  <c r="B35" i="5"/>
  <c r="AN34" i="5"/>
  <c r="AG34" i="5"/>
  <c r="AB34" i="5"/>
  <c r="AA34" i="5"/>
  <c r="X34" i="5"/>
  <c r="M34" i="5"/>
  <c r="B34" i="5"/>
  <c r="AN33" i="5"/>
  <c r="AG33" i="5"/>
  <c r="AB33" i="5"/>
  <c r="AA33" i="5"/>
  <c r="X33" i="5"/>
  <c r="M33" i="5"/>
  <c r="B33" i="5"/>
  <c r="AN32" i="5"/>
  <c r="AG32" i="5"/>
  <c r="X32" i="5"/>
  <c r="M32" i="5"/>
  <c r="B32" i="5"/>
  <c r="AN31" i="5"/>
  <c r="AG31" i="5"/>
  <c r="X31" i="5"/>
  <c r="B31" i="5"/>
  <c r="AN30" i="5"/>
  <c r="AG30" i="5"/>
  <c r="AB30" i="5"/>
  <c r="AA30" i="5"/>
  <c r="X30" i="5"/>
  <c r="M30" i="5"/>
  <c r="B30" i="5"/>
  <c r="AN29" i="5"/>
  <c r="AG29" i="5"/>
  <c r="AB29" i="5"/>
  <c r="AA29" i="5"/>
  <c r="X29" i="5"/>
  <c r="M29" i="5"/>
  <c r="B29" i="5"/>
  <c r="AN28" i="5"/>
  <c r="AG28" i="5"/>
  <c r="AB28" i="5"/>
  <c r="AA28" i="5"/>
  <c r="X28" i="5"/>
  <c r="M28" i="5"/>
  <c r="B28" i="5"/>
  <c r="AN27" i="5"/>
  <c r="AG27" i="5"/>
  <c r="X27" i="5"/>
  <c r="B27" i="5"/>
  <c r="AN26" i="5"/>
  <c r="AG26" i="5"/>
  <c r="AB26" i="5"/>
  <c r="AA26" i="5"/>
  <c r="X26" i="5"/>
  <c r="M26" i="5"/>
  <c r="B26" i="5"/>
  <c r="AN25" i="5"/>
  <c r="AG25" i="5"/>
  <c r="X25" i="5"/>
  <c r="M25" i="5"/>
  <c r="B25" i="5"/>
  <c r="AN24" i="5"/>
  <c r="AG24" i="5"/>
  <c r="X24" i="5"/>
  <c r="M24" i="5"/>
  <c r="B24" i="5"/>
  <c r="AN23" i="5"/>
  <c r="AG23" i="5"/>
  <c r="X23" i="5"/>
  <c r="B23" i="5"/>
  <c r="AN22" i="5"/>
  <c r="AG22" i="5"/>
  <c r="AB22" i="5"/>
  <c r="AA22" i="5"/>
  <c r="X22" i="5"/>
  <c r="M22" i="5"/>
  <c r="B22" i="5"/>
  <c r="AN21" i="5"/>
  <c r="AG21" i="5"/>
  <c r="AB21" i="5"/>
  <c r="AA21" i="5"/>
  <c r="X21" i="5"/>
  <c r="M21" i="5"/>
  <c r="B21" i="5"/>
  <c r="AN20" i="5"/>
  <c r="AG20" i="5"/>
  <c r="X20" i="5"/>
  <c r="M20" i="5"/>
  <c r="B20" i="5"/>
  <c r="AN19" i="5"/>
  <c r="AG19" i="5"/>
  <c r="AB19" i="5"/>
  <c r="AA19" i="5"/>
  <c r="X19" i="5"/>
  <c r="M19" i="5"/>
  <c r="B19" i="5"/>
  <c r="AN18" i="5"/>
  <c r="AG18" i="5"/>
  <c r="X18" i="5"/>
  <c r="B18" i="5"/>
  <c r="AN17" i="5"/>
  <c r="AG17" i="5"/>
  <c r="X17" i="5"/>
  <c r="B17" i="5"/>
  <c r="AN16" i="5"/>
  <c r="AG16" i="5"/>
  <c r="X16" i="5"/>
  <c r="B16" i="5"/>
  <c r="AN15" i="5"/>
  <c r="AG15" i="5"/>
  <c r="X15" i="5"/>
  <c r="B15" i="5"/>
  <c r="AN14" i="5"/>
  <c r="AG14" i="5"/>
  <c r="X14" i="5"/>
  <c r="B14" i="5"/>
  <c r="AN13" i="5"/>
  <c r="AG13" i="5"/>
  <c r="X13" i="5"/>
  <c r="M13" i="5"/>
  <c r="B13" i="5"/>
  <c r="AN12" i="5"/>
  <c r="AG12" i="5"/>
  <c r="X12" i="5"/>
  <c r="M12" i="5"/>
  <c r="B12" i="5"/>
  <c r="AN11" i="5"/>
  <c r="AG11" i="5"/>
  <c r="X11" i="5"/>
  <c r="M11" i="5"/>
  <c r="B11" i="5"/>
  <c r="AN10" i="5"/>
  <c r="AG10" i="5"/>
  <c r="X10" i="5"/>
  <c r="M10" i="5"/>
  <c r="B10" i="5"/>
  <c r="AN9" i="5"/>
  <c r="AG9" i="5"/>
  <c r="X9" i="5"/>
  <c r="B9" i="5"/>
  <c r="AN8" i="5"/>
  <c r="AG8" i="5"/>
  <c r="X8" i="5"/>
  <c r="B8" i="5"/>
  <c r="AN7" i="5"/>
  <c r="AG7" i="5"/>
  <c r="X7" i="5"/>
  <c r="B7" i="5"/>
  <c r="AN6" i="5"/>
  <c r="AG6" i="5"/>
  <c r="X6" i="5"/>
  <c r="M6" i="5"/>
  <c r="B6" i="5"/>
  <c r="AN5" i="5"/>
  <c r="AG5" i="5"/>
  <c r="X5" i="5"/>
  <c r="M5" i="5"/>
  <c r="B5" i="5"/>
  <c r="AN4" i="5"/>
  <c r="AG4" i="5"/>
  <c r="X4" i="5"/>
  <c r="M4" i="5"/>
  <c r="B4" i="5"/>
  <c r="AN3" i="5"/>
  <c r="AG3" i="5"/>
  <c r="X3" i="5"/>
  <c r="M3" i="5"/>
  <c r="B3" i="5"/>
  <c r="AN2" i="5"/>
  <c r="AG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G3" i="33"/>
  <c r="B3" i="33"/>
  <c r="I3" i="33"/>
  <c r="E3" i="33"/>
  <c r="C3" i="33"/>
  <c r="N35" i="35" l="1"/>
  <c r="O35" i="35"/>
  <c r="N31" i="35"/>
  <c r="O31" i="35"/>
  <c r="N27" i="35"/>
  <c r="O27" i="35"/>
  <c r="N36" i="35"/>
  <c r="O36" i="35"/>
  <c r="N32" i="35"/>
  <c r="O32" i="35"/>
  <c r="O47" i="35"/>
  <c r="N55" i="35"/>
  <c r="O55" i="35"/>
  <c r="N51" i="35"/>
  <c r="O51" i="35"/>
  <c r="N25" i="35"/>
  <c r="O25" i="35"/>
  <c r="N37" i="35"/>
  <c r="O37" i="35"/>
  <c r="N29" i="35"/>
  <c r="O29" i="35"/>
  <c r="N64" i="35"/>
  <c r="O64" i="35"/>
  <c r="N48" i="35"/>
  <c r="O48" i="35"/>
  <c r="D14" i="22"/>
  <c r="N34" i="35"/>
  <c r="O34" i="35"/>
  <c r="N53" i="35"/>
  <c r="O53" i="35"/>
  <c r="N46" i="35"/>
  <c r="O46" i="35"/>
  <c r="G73" i="3"/>
  <c r="E15" i="33"/>
  <c r="C15" i="33"/>
  <c r="F66" i="35"/>
  <c r="H11" i="33"/>
  <c r="L65" i="35"/>
  <c r="K65" i="35" s="1"/>
  <c r="J65" i="35"/>
  <c r="I65" i="35" s="1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B15" i="33"/>
  <c r="L15" i="33" s="1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I73" i="27" s="1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N65" i="35" l="1"/>
  <c r="M65" i="35" s="1"/>
  <c r="O65" i="35"/>
  <c r="J66" i="35"/>
  <c r="L66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N66" i="35" l="1"/>
</calcChain>
</file>

<file path=xl/sharedStrings.xml><?xml version="1.0" encoding="utf-8"?>
<sst xmlns="http://schemas.openxmlformats.org/spreadsheetml/2006/main" count="13550" uniqueCount="3065">
  <si>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</si>
  <si>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</si>
  <si>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</si>
  <si>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</si>
  <si>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</si>
  <si>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</si>
  <si>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</si>
  <si>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</si>
  <si>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</si>
  <si>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</si>
  <si>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</si>
  <si>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</si>
  <si>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</si>
  <si>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</si>
  <si>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</si>
  <si>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</si>
  <si>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</si>
  <si>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</si>
  <si>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</si>
  <si>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</si>
  <si>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</si>
  <si>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</si>
  <si>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</si>
  <si>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</si>
  <si>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</si>
  <si>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</si>
  <si>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</si>
  <si>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</si>
  <si>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</si>
  <si>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</si>
  <si>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</si>
  <si>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</si>
  <si>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</si>
  <si>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</si>
  <si>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</si>
  <si>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</si>
  <si>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</si>
  <si>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</si>
  <si>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</si>
  <si>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</si>
  <si>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</si>
  <si>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</si>
  <si>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</si>
  <si>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</si>
  <si>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</si>
  <si>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</si>
  <si>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</si>
  <si>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</si>
  <si>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</si>
  <si>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</si>
  <si>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</si>
  <si>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</si>
  <si>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</si>
  <si>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</si>
  <si>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</si>
  <si>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</si>
  <si>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</si>
  <si>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</si>
  <si>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</si>
  <si>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</si>
  <si>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</si>
  <si>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</si>
  <si>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</si>
  <si>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</si>
  <si>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</si>
  <si>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</si>
  <si>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</si>
  <si>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</si>
  <si>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</si>
  <si>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</si>
  <si>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</si>
  <si>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</si>
  <si>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</si>
  <si>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</si>
  <si>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</si>
  <si>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</si>
  <si>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</si>
  <si>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</si>
  <si>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</si>
  <si>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</si>
  <si>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</si>
  <si>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</si>
  <si>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</si>
  <si>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</si>
  <si>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</si>
  <si>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</si>
  <si>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</si>
  <si>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</si>
  <si>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</si>
  <si>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</si>
  <si>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</si>
  <si>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</si>
  <si>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</si>
  <si>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</si>
  <si>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</si>
  <si>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</si>
  <si>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</si>
  <si>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</si>
  <si>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</si>
  <si>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</si>
  <si>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</si>
  <si>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</si>
  <si>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</si>
  <si>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</si>
  <si>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</si>
  <si>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</si>
  <si>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</si>
  <si>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</si>
  <si>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</si>
  <si>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</si>
  <si>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</si>
  <si>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</si>
  <si>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</si>
  <si>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</si>
  <si>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</si>
  <si>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</si>
  <si>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</si>
  <si>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</si>
  <si>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</si>
  <si>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</si>
  <si>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</si>
  <si>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</si>
  <si>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</si>
  <si>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</si>
  <si>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</si>
  <si>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</si>
  <si>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</si>
  <si>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</si>
  <si>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</si>
  <si>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</si>
  <si>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</si>
  <si>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</si>
  <si>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</si>
  <si>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</si>
  <si>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</si>
  <si>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</si>
  <si>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</si>
  <si>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</si>
  <si>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</si>
  <si>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</si>
  <si>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</si>
  <si>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</si>
  <si>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</si>
  <si>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</si>
  <si>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</si>
  <si>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</si>
  <si>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</si>
  <si>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</si>
  <si>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</si>
  <si>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</si>
  <si>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</si>
  <si>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</si>
  <si>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</si>
  <si>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</si>
  <si>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</si>
  <si>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</si>
  <si>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</si>
  <si>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</si>
  <si>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</si>
  <si>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</si>
  <si>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</si>
  <si>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</si>
  <si>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</si>
  <si>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</si>
  <si>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</si>
  <si>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</si>
  <si>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</si>
  <si>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</si>
  <si>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</si>
  <si>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</si>
  <si>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</si>
  <si>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</si>
  <si>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</si>
  <si>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</si>
  <si>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</si>
  <si>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</si>
  <si>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</si>
  <si>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</si>
  <si>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</si>
  <si>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</si>
  <si>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</si>
  <si>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</si>
  <si>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</si>
  <si>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</si>
  <si>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</si>
  <si>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</si>
  <si>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</si>
  <si>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</si>
  <si>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</si>
  <si>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</si>
  <si>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</si>
  <si>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</si>
  <si>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</si>
  <si>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</si>
  <si>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</si>
  <si>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</si>
  <si>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</si>
  <si>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</si>
  <si>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</si>
  <si>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</si>
  <si>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</si>
  <si>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</si>
  <si>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</si>
  <si>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</si>
  <si>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</si>
  <si>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</si>
  <si>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</si>
  <si>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</si>
  <si>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</si>
  <si>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</si>
  <si>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</si>
  <si>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</si>
  <si>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</si>
  <si>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</si>
  <si>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</si>
  <si>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</si>
  <si>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</si>
  <si>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</si>
  <si>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</si>
  <si>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</si>
  <si>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</si>
  <si>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</si>
  <si>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</si>
  <si>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</si>
  <si>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</si>
  <si>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</si>
  <si>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</si>
  <si>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</si>
  <si>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</si>
  <si>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</si>
  <si>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</si>
  <si>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</si>
  <si>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</si>
  <si>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</si>
  <si>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</si>
  <si>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</si>
  <si>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</si>
  <si>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</si>
  <si>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</si>
  <si>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</si>
  <si>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</si>
  <si>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</si>
  <si>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</si>
  <si>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</si>
  <si>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</si>
  <si>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</si>
  <si>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</si>
  <si>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</si>
  <si>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</si>
  <si>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</si>
  <si>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</si>
  <si>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</si>
  <si>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</si>
  <si>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</si>
  <si>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</si>
  <si>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</si>
  <si>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</si>
  <si>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</si>
  <si>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</si>
  <si>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</si>
  <si>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</si>
  <si>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</si>
  <si>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</si>
  <si>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</si>
  <si>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</si>
  <si>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</si>
  <si>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</si>
  <si>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</si>
  <si>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</si>
  <si>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</si>
  <si>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</si>
  <si>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</si>
  <si>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</si>
  <si>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</si>
  <si>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</si>
  <si>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</si>
  <si>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</si>
  <si>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</si>
  <si>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</si>
  <si>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</si>
  <si>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</si>
  <si>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</si>
  <si>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</si>
  <si>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</si>
  <si>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</si>
  <si>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</si>
  <si>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</si>
  <si>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</si>
  <si>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</si>
  <si>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</si>
  <si>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</si>
  <si>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</si>
  <si>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</si>
  <si>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</si>
  <si>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</si>
  <si>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</si>
  <si>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</si>
  <si>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</si>
  <si>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</si>
  <si>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</si>
  <si>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</si>
  <si>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</si>
  <si>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</si>
  <si>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</si>
  <si>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</si>
  <si>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</si>
  <si>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</si>
  <si>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</si>
  <si>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</si>
  <si>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</si>
  <si>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</si>
  <si>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</si>
  <si>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</si>
  <si>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</si>
  <si>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</si>
  <si>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</si>
  <si>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</si>
  <si>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</si>
  <si>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</si>
  <si>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</si>
  <si>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</si>
  <si>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</si>
  <si>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</si>
  <si>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</si>
  <si>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</si>
  <si>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</si>
  <si>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</si>
  <si>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</si>
  <si>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</si>
  <si>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</si>
  <si>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</si>
  <si>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</si>
  <si>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</si>
  <si>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</si>
  <si>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</si>
  <si>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</si>
  <si>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</si>
  <si>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</si>
  <si>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</si>
  <si>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</si>
  <si>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</si>
  <si>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</si>
  <si>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</si>
  <si>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</si>
  <si>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</si>
  <si>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</si>
  <si>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</si>
  <si>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</si>
  <si>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</si>
  <si>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</si>
  <si>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</si>
  <si>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</si>
  <si>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</si>
  <si>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</si>
  <si>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</si>
  <si>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</si>
  <si>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</si>
  <si>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</si>
  <si>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</si>
  <si>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</si>
  <si>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</si>
  <si>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</si>
  <si>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</si>
  <si>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</si>
  <si>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</si>
  <si>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</si>
  <si>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</si>
  <si>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</si>
  <si>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</si>
  <si>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</si>
  <si>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</si>
  <si>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</si>
  <si>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</si>
  <si>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</si>
  <si>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</si>
  <si>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</si>
  <si>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</si>
  <si>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</si>
  <si>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</si>
  <si>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</si>
  <si>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</si>
  <si>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</si>
  <si>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</si>
  <si>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</si>
  <si>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</si>
  <si>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</si>
  <si>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</si>
  <si>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</si>
  <si>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</si>
  <si>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</si>
  <si>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</si>
  <si>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</si>
  <si>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</si>
  <si>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</si>
  <si>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</si>
  <si>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</si>
  <si>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</si>
  <si>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</si>
  <si>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</si>
  <si>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</si>
  <si>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</si>
  <si>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</si>
  <si>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</si>
  <si>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</si>
  <si>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</si>
  <si>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</si>
  <si>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</si>
  <si>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</si>
  <si>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</si>
  <si>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</si>
  <si>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</si>
  <si>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</si>
  <si>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</si>
  <si>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</si>
  <si>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</si>
  <si>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</si>
  <si>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</si>
  <si>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</si>
  <si>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</si>
  <si>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</si>
  <si>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</si>
  <si>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</si>
  <si>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</si>
  <si>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</si>
  <si>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</si>
  <si>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</si>
  <si>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</si>
  <si>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</si>
  <si>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</si>
  <si>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</si>
  <si>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</si>
  <si>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</si>
  <si>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</si>
  <si>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</si>
  <si>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</si>
  <si>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</si>
  <si>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</si>
  <si>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</si>
  <si>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</si>
  <si>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</si>
  <si>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</si>
  <si>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</si>
  <si>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</si>
  <si>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</si>
  <si>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</si>
  <si>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</si>
  <si>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</si>
  <si>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</si>
  <si>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</si>
  <si>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</si>
  <si>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</si>
  <si>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</si>
  <si>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</si>
  <si>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</si>
  <si>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</si>
  <si>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</si>
  <si>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</si>
  <si>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</si>
  <si>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</si>
  <si>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</si>
  <si>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</si>
  <si>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</si>
  <si>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</si>
  <si>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</si>
  <si>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</si>
  <si>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</si>
  <si>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</si>
  <si>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</si>
  <si>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</si>
  <si>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</si>
  <si>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</si>
  <si>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</si>
  <si>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</si>
  <si>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</si>
  <si>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</si>
  <si>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</si>
  <si>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</si>
  <si>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</si>
  <si>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</si>
  <si>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</si>
  <si>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</si>
  <si>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</si>
  <si>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</si>
  <si>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</si>
  <si>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</si>
  <si>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</si>
  <si>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</si>
  <si>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</si>
  <si>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</si>
  <si>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</si>
  <si>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</si>
  <si>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</si>
  <si>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</si>
  <si>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</si>
  <si>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</si>
  <si>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</si>
  <si>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</si>
  <si>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</si>
  <si>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</si>
  <si>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</si>
  <si>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</si>
  <si>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</si>
  <si>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</si>
  <si>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</si>
  <si>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</si>
  <si>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</si>
  <si>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</si>
  <si>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</si>
  <si>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</si>
  <si>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</si>
  <si>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</si>
  <si>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</si>
  <si>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</si>
  <si>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</si>
  <si>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</si>
  <si>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</si>
  <si>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</si>
  <si>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</si>
  <si>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</si>
  <si>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</si>
  <si>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</si>
  <si>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</si>
  <si>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</si>
  <si>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</si>
  <si>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</si>
  <si>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</si>
  <si>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</si>
  <si>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</si>
  <si>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</si>
  <si>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</si>
  <si>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</si>
  <si>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</si>
  <si>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</si>
  <si>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</si>
  <si>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</si>
  <si>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</si>
  <si>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</si>
  <si>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</si>
  <si>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</si>
  <si>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</si>
  <si>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</si>
  <si>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</si>
  <si>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</si>
  <si>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</si>
  <si>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</si>
  <si>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</si>
  <si>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</si>
  <si>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</si>
  <si>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</si>
  <si>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</si>
  <si>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</si>
  <si>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</si>
  <si>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</si>
  <si>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</si>
  <si>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</si>
  <si>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</si>
  <si>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</si>
  <si>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</si>
  <si>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</si>
  <si>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</si>
  <si>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</si>
  <si>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</si>
  <si>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</si>
  <si>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</si>
  <si>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</si>
  <si>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</si>
  <si>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</si>
  <si>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</si>
  <si>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</si>
  <si>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</si>
  <si>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</si>
  <si>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</si>
  <si>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</si>
  <si>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</si>
  <si>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</si>
  <si>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</si>
  <si>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</si>
  <si>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</si>
  <si>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</si>
  <si>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</si>
  <si>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</si>
  <si>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</si>
  <si>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</si>
  <si>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</si>
  <si>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</si>
  <si>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</si>
  <si>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</si>
  <si>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</si>
  <si>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</si>
  <si>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</si>
  <si>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</si>
  <si>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</si>
  <si>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</si>
  <si>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</si>
  <si>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</si>
  <si>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</si>
  <si>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</si>
  <si>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</si>
  <si>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</si>
  <si>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</si>
  <si>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</si>
  <si>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</si>
  <si>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</si>
  <si>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</si>
  <si>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</si>
  <si>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</si>
  <si>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</si>
  <si>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</si>
  <si>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</si>
  <si>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</si>
  <si>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</si>
  <si>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</si>
  <si>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</si>
  <si>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</si>
  <si>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</si>
  <si>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</si>
  <si>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</si>
  <si>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</si>
  <si>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</si>
  <si>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</si>
  <si>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</si>
  <si>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</si>
  <si>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</si>
  <si>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</si>
  <si>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</si>
  <si>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</si>
  <si>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</si>
  <si>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</si>
  <si>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</si>
  <si>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</si>
  <si>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</si>
  <si>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</si>
  <si>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</si>
  <si>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</si>
  <si>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</si>
  <si>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</si>
  <si>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</si>
  <si>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</si>
  <si>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</si>
  <si>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</si>
  <si>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</si>
  <si>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</si>
  <si>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</si>
  <si>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</si>
  <si>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</si>
  <si>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</si>
  <si>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</si>
  <si>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</si>
  <si>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</si>
  <si>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</si>
  <si>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</si>
  <si>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</si>
  <si>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</si>
  <si>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</si>
  <si>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</si>
  <si>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</si>
  <si>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</si>
  <si>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</si>
  <si>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</si>
  <si>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</si>
  <si>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</si>
  <si>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</si>
  <si>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</si>
  <si>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</si>
  <si>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</si>
  <si>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</si>
  <si>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</si>
  <si>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</si>
  <si>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</si>
  <si>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</si>
  <si>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</si>
  <si>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</si>
  <si>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</si>
  <si>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</si>
  <si>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</si>
  <si>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</si>
  <si>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</si>
  <si>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</si>
  <si>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</si>
  <si>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</si>
  <si>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</si>
  <si>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</si>
  <si>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</si>
  <si>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</si>
  <si>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</si>
  <si>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</si>
  <si>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</si>
  <si>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</si>
  <si>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</si>
  <si>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</si>
  <si>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</si>
  <si>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</si>
  <si>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</si>
  <si>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</si>
  <si>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</si>
  <si>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</si>
  <si>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</si>
  <si>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</si>
  <si>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</si>
  <si>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</si>
  <si>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</si>
  <si>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</si>
  <si>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</si>
  <si>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</si>
  <si>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</si>
  <si>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</si>
  <si>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</si>
  <si>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</si>
  <si>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</si>
  <si>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</si>
  <si>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</si>
  <si>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</si>
  <si>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</si>
  <si>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</si>
  <si>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</si>
  <si>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</si>
  <si>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</si>
  <si>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</si>
  <si>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</si>
  <si>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</si>
  <si>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</si>
  <si>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</si>
  <si>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</si>
  <si>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</si>
  <si>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</si>
  <si>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</si>
  <si>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</si>
  <si>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</si>
  <si>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</si>
  <si>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</si>
  <si>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</si>
  <si>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</si>
  <si>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</si>
  <si>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</si>
  <si>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</si>
  <si>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</si>
  <si>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</si>
  <si>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</si>
  <si>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</si>
  <si>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</si>
  <si>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</si>
  <si>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</si>
  <si>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</si>
  <si>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</si>
  <si>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</si>
  <si>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</si>
  <si>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</si>
  <si>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</si>
  <si>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</si>
  <si>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</si>
  <si>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</si>
  <si>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</si>
  <si>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</si>
  <si>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</si>
  <si>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</si>
  <si>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</si>
  <si>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</si>
  <si>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</si>
  <si>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</si>
  <si>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</si>
  <si>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</si>
  <si>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</si>
  <si>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</si>
  <si>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</si>
  <si>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</si>
  <si>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</si>
  <si>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</si>
  <si>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</si>
  <si>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</si>
  <si>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</si>
  <si>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</si>
  <si>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</si>
  <si>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</si>
  <si>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</si>
  <si>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</si>
  <si>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</si>
  <si>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</si>
  <si>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</si>
  <si>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</si>
  <si>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</si>
  <si>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</si>
  <si>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</si>
  <si>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</si>
  <si>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</si>
  <si>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</si>
  <si>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</si>
  <si>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</si>
  <si>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</si>
  <si>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</si>
  <si>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</si>
  <si>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</si>
  <si>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</si>
  <si>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</si>
  <si>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</si>
  <si>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</si>
  <si>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</si>
  <si>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</si>
  <si>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</si>
  <si>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</si>
  <si>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</si>
  <si>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</si>
  <si>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</si>
  <si>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</si>
  <si>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</si>
  <si>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</si>
  <si>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</si>
  <si>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</si>
  <si>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</si>
  <si>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</si>
  <si>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</si>
  <si>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</si>
  <si>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</si>
  <si>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</si>
  <si>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</si>
  <si>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</si>
  <si>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</si>
  <si>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</si>
  <si>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</si>
  <si>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</si>
  <si>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</si>
  <si>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</si>
  <si>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</si>
  <si>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</si>
  <si>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</si>
  <si>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</si>
  <si>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</si>
  <si>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</si>
  <si>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</si>
  <si>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</si>
  <si>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</si>
  <si>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</si>
  <si>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</si>
  <si>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</si>
  <si>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</si>
  <si>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</si>
  <si>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</si>
  <si>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</si>
  <si>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</si>
  <si>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</si>
  <si>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</si>
  <si>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</si>
  <si>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</si>
  <si>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</si>
  <si>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</si>
  <si>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</si>
  <si>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</si>
  <si>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</si>
  <si>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</si>
  <si>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</si>
  <si>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</si>
  <si>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</si>
  <si>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</si>
  <si>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</si>
  <si>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</si>
  <si>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</si>
  <si>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</si>
  <si>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</si>
  <si>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</si>
  <si>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</si>
  <si>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</si>
  <si>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</si>
  <si>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</si>
  <si>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</si>
  <si>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</si>
  <si>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</si>
  <si>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</si>
  <si>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</si>
  <si>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</si>
  <si>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</si>
  <si>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</si>
  <si>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</si>
  <si>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</si>
  <si>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</si>
  <si>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</si>
  <si>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</si>
  <si>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</si>
  <si>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</si>
  <si>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</si>
  <si>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</si>
  <si>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</si>
  <si>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</si>
  <si>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</si>
  <si>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</si>
  <si>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</si>
  <si>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</si>
  <si>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</si>
  <si>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</si>
  <si>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</si>
  <si>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</si>
  <si>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</si>
  <si>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</si>
  <si>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</si>
  <si>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</si>
  <si>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</si>
  <si>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</si>
  <si>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</si>
  <si>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</si>
  <si>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</si>
  <si>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</si>
  <si>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</si>
  <si>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</si>
  <si>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</si>
  <si>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</si>
  <si>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</si>
  <si>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</si>
  <si>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</si>
  <si>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</si>
  <si>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</si>
  <si>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</si>
  <si>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</si>
  <si>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</si>
  <si>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</si>
  <si>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</si>
  <si>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</si>
  <si>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</si>
  <si>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</si>
  <si>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</si>
  <si>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</si>
  <si>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</si>
  <si>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</si>
  <si>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</si>
  <si>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</si>
  <si>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</si>
  <si>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</si>
  <si>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</si>
  <si>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</si>
  <si>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</si>
  <si>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</si>
  <si>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</si>
  <si>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</si>
  <si>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</si>
  <si>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</si>
  <si>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</si>
  <si>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</si>
  <si>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</si>
  <si>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</si>
  <si>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</si>
  <si>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</si>
  <si>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</si>
  <si>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</si>
  <si>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</si>
  <si>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</si>
  <si>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</si>
  <si>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</si>
  <si>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</si>
  <si>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</si>
  <si>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</si>
  <si>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</si>
  <si>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</si>
  <si>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</si>
  <si>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</si>
  <si>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</si>
  <si>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</si>
  <si>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</si>
  <si>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</si>
  <si>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</si>
  <si>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</si>
  <si>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</si>
  <si>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</si>
  <si>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</si>
  <si>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</si>
  <si>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</si>
  <si>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</si>
  <si>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</si>
  <si>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</si>
  <si>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</si>
  <si>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</si>
  <si>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</si>
  <si>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</si>
  <si>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</si>
  <si>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</si>
  <si>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</si>
  <si>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</si>
  <si>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</si>
  <si>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</si>
  <si>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</si>
  <si>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</si>
  <si>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</si>
  <si>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</si>
  <si>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</si>
  <si>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</si>
  <si>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</si>
  <si>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</si>
  <si>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</si>
  <si>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</si>
  <si>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</si>
  <si>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</si>
  <si>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</si>
  <si>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</si>
  <si>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</si>
  <si>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</si>
  <si>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</si>
  <si>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</si>
  <si>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</si>
  <si>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</si>
  <si>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</si>
  <si>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</si>
  <si>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</si>
  <si>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</si>
  <si>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</si>
  <si>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</si>
  <si>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</si>
  <si>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</si>
  <si>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</si>
  <si>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</si>
  <si>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</si>
  <si>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</si>
  <si>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</si>
  <si>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</si>
  <si>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</si>
  <si>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</si>
  <si>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</si>
  <si>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</si>
  <si>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</si>
  <si>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</si>
  <si>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</si>
  <si>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</si>
  <si>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</si>
  <si>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</si>
  <si>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</si>
  <si>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</si>
  <si>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</si>
  <si>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</si>
  <si>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</si>
  <si>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</si>
  <si>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</si>
  <si>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</si>
  <si>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</si>
  <si>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</si>
  <si>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</si>
  <si>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</si>
  <si>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</si>
  <si>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</si>
  <si>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</si>
  <si>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</si>
  <si>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</si>
  <si>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</si>
  <si>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</si>
  <si>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</si>
  <si>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</si>
  <si>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</si>
  <si>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</si>
  <si>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</si>
  <si>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</si>
  <si>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</si>
  <si>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</si>
  <si>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</si>
  <si>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</si>
  <si>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</si>
  <si>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</si>
  <si>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</si>
  <si>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</si>
  <si>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</si>
  <si>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</si>
  <si>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</si>
  <si>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</si>
  <si>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</si>
  <si>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</si>
  <si>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</si>
  <si>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</si>
  <si>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</si>
  <si>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</si>
  <si>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</si>
  <si>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</si>
  <si>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</si>
  <si>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</si>
  <si>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</si>
  <si>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</si>
  <si>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</si>
  <si>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</si>
  <si>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</si>
  <si>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</si>
  <si>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</si>
  <si>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</si>
  <si>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</si>
  <si>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</si>
  <si>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</si>
  <si>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</si>
  <si>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</si>
  <si>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</si>
  <si>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</si>
  <si>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</si>
  <si>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</si>
  <si>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</si>
  <si>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</si>
  <si>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</si>
  <si>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</si>
  <si>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</si>
  <si>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</si>
  <si>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</si>
  <si>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</si>
  <si>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</si>
  <si>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</si>
  <si>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</si>
  <si>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</si>
  <si>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</si>
  <si>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</si>
  <si>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</si>
  <si>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</si>
  <si>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</si>
  <si>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</si>
  <si>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</si>
  <si>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</si>
  <si>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</si>
  <si>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</si>
  <si>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</si>
  <si>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</si>
  <si>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</si>
  <si>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</si>
  <si>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</si>
  <si>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</si>
  <si>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</si>
  <si>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</si>
  <si>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</si>
  <si>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</si>
  <si>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</si>
  <si>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</si>
  <si>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</si>
  <si>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</si>
  <si>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</si>
  <si>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</si>
  <si>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</si>
  <si>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</si>
  <si>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</si>
  <si>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</si>
  <si>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</si>
  <si>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</si>
  <si>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</si>
  <si>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</si>
  <si>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</si>
  <si>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</si>
  <si>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</si>
  <si>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</si>
  <si>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</si>
  <si>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</si>
  <si>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</si>
  <si>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</si>
  <si>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</si>
  <si>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</si>
  <si>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</si>
  <si>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</si>
  <si>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</si>
  <si>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</si>
  <si>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</si>
  <si>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</si>
  <si>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</si>
  <si>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</si>
  <si>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</si>
  <si>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</si>
  <si>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</si>
  <si>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</si>
  <si>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</si>
  <si>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</si>
  <si>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</si>
  <si>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</si>
  <si>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</si>
  <si>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</si>
  <si>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</si>
  <si>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</si>
  <si>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</si>
  <si>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</si>
  <si>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</si>
  <si>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</si>
  <si>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</si>
  <si>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</si>
  <si>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</si>
  <si>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</si>
  <si>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</si>
  <si>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</si>
  <si>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</si>
  <si>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</si>
  <si>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</si>
  <si>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</si>
  <si>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</si>
  <si>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</si>
  <si>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</si>
  <si>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</si>
  <si>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</si>
  <si>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</si>
  <si>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</si>
  <si>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</si>
  <si>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</si>
  <si>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</si>
  <si>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</si>
  <si>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</si>
  <si>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</si>
  <si>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</si>
  <si>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</si>
  <si>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</si>
  <si>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</si>
  <si>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</si>
  <si>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</si>
  <si>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</si>
  <si>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</si>
  <si>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</si>
  <si>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</si>
  <si>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</si>
  <si>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</si>
  <si>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</si>
  <si>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</si>
  <si>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</si>
  <si>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</si>
  <si>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</si>
  <si>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</si>
  <si>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</si>
  <si>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</si>
  <si>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</si>
  <si>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</si>
  <si>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</si>
  <si>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</si>
  <si>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</si>
  <si>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</si>
  <si>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</si>
  <si>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</si>
  <si>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</si>
  <si>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</si>
  <si>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</si>
  <si>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</si>
  <si>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</si>
  <si>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</si>
  <si>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</si>
  <si>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</si>
  <si>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</si>
  <si>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</si>
  <si>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</si>
  <si>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</si>
  <si>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</si>
  <si>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</si>
  <si>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</si>
  <si>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</si>
  <si>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</si>
  <si>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</si>
  <si>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</si>
  <si>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</si>
  <si>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</si>
  <si>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</si>
  <si>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</si>
  <si>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</si>
  <si>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</si>
  <si>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</si>
  <si>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</si>
  <si>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</si>
  <si>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</si>
  <si>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</si>
  <si>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</si>
  <si>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</si>
  <si>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</si>
  <si>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</si>
  <si>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</si>
  <si>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</si>
  <si>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</si>
  <si>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</si>
  <si>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</si>
  <si>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</si>
  <si>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</si>
  <si>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</si>
  <si>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</si>
  <si>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</si>
  <si>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</si>
  <si>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</si>
  <si>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</si>
  <si>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</si>
  <si>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</si>
  <si>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</si>
  <si>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</si>
  <si>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</si>
  <si>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</si>
  <si>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</si>
  <si>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</si>
  <si>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</si>
  <si>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</si>
  <si>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</si>
  <si>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</si>
  <si>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</si>
  <si>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</si>
  <si>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</si>
  <si>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</si>
  <si>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</si>
  <si>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</si>
  <si>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</si>
  <si>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</si>
  <si>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</si>
  <si>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</si>
  <si>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</si>
  <si>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</si>
  <si>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</si>
  <si>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</si>
  <si>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</si>
  <si>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</si>
  <si>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</si>
  <si>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</si>
  <si>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</si>
  <si>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</si>
  <si>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</si>
  <si>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</si>
  <si>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</si>
  <si>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</si>
  <si>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</si>
  <si>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</si>
  <si>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</si>
  <si>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</si>
  <si>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</si>
  <si>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</si>
  <si>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</si>
  <si>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</si>
  <si>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</si>
  <si>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</si>
  <si>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</si>
  <si>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</si>
  <si>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</si>
  <si>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</si>
  <si>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</si>
  <si>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</si>
  <si>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</si>
  <si>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</si>
  <si>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</si>
  <si>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</si>
  <si>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</si>
  <si>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</si>
  <si>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</si>
  <si>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</si>
  <si>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</si>
  <si>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</si>
  <si>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</si>
  <si>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</si>
  <si>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</si>
  <si>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</si>
  <si>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</si>
  <si>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</si>
  <si>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</si>
  <si>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</si>
  <si>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</si>
  <si>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</si>
  <si>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</si>
  <si>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</si>
  <si>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</si>
  <si>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</si>
  <si>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</si>
  <si>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</si>
  <si>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</si>
  <si>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</si>
  <si>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</si>
  <si>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</si>
  <si>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</si>
  <si>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</si>
  <si>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</si>
  <si>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</si>
  <si>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</si>
  <si>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</si>
  <si>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</si>
  <si>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</si>
  <si>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</si>
  <si>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</si>
  <si>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</si>
  <si>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</si>
  <si>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</si>
  <si>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</si>
  <si>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</si>
  <si>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</si>
  <si>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</si>
  <si>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</si>
  <si>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</si>
  <si>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</si>
  <si>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</si>
  <si>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</si>
  <si>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</si>
  <si>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</si>
  <si>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</si>
  <si>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</si>
  <si>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</si>
  <si>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</si>
  <si>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</si>
  <si>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</si>
  <si>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</si>
  <si>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</si>
  <si>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</si>
  <si>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</si>
  <si>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</si>
  <si>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</si>
  <si>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</si>
  <si>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</si>
  <si>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</si>
  <si>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</si>
  <si>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</si>
  <si>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</si>
  <si>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</si>
  <si>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</si>
  <si>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</si>
  <si>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</si>
  <si>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</si>
  <si>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</si>
  <si>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</si>
  <si>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</si>
  <si>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</si>
  <si>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</si>
  <si>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</si>
  <si>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</si>
  <si>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</si>
  <si>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</si>
  <si>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</si>
  <si>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</si>
  <si>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</si>
  <si>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</si>
  <si>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</si>
  <si>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</si>
  <si>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</si>
  <si>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</si>
  <si>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</si>
  <si>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</si>
  <si>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</si>
  <si>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</si>
  <si>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</si>
  <si>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</si>
  <si>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</si>
  <si>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</si>
  <si>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</si>
  <si>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</si>
  <si>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</si>
  <si>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</si>
  <si>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</si>
  <si>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</si>
  <si>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</si>
  <si>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</si>
  <si>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</si>
  <si>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</si>
  <si>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</si>
  <si>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</si>
  <si>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</si>
  <si>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</si>
  <si>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</si>
  <si>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</si>
  <si>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</si>
  <si>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</si>
  <si>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</si>
  <si>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</si>
  <si>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</si>
  <si>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</si>
  <si>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</si>
  <si>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</si>
  <si>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</si>
  <si>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</si>
  <si>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</si>
  <si>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</si>
  <si>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</si>
  <si>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</si>
  <si>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</si>
  <si>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</si>
  <si>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</si>
  <si>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</si>
  <si>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</si>
  <si>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</si>
  <si>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</si>
  <si>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</si>
  <si>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</si>
  <si>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</si>
  <si>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</si>
  <si>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</si>
  <si>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</si>
  <si>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</si>
  <si>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</si>
  <si>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</si>
  <si>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</si>
  <si>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</si>
  <si>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</si>
  <si>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</si>
  <si>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</si>
  <si>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</si>
  <si>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</si>
  <si>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</si>
  <si>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</si>
  <si>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</si>
  <si>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</si>
  <si>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</si>
  <si>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</si>
  <si>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</si>
  <si>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</si>
  <si>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</si>
  <si>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</si>
  <si>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</si>
  <si>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</si>
  <si>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</si>
  <si>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</si>
  <si>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</si>
  <si>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</si>
  <si>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</si>
  <si>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</si>
  <si>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</si>
  <si>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</si>
  <si>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</si>
  <si>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</si>
  <si>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</si>
  <si>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</si>
  <si>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</si>
  <si>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</si>
  <si>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</si>
  <si>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</si>
  <si>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</si>
  <si>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</si>
  <si>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</si>
  <si>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</si>
  <si>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</si>
  <si>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</si>
  <si>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</si>
  <si>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</si>
  <si>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</si>
  <si>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</si>
  <si>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</si>
  <si>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</si>
  <si>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</si>
  <si>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</si>
  <si>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</si>
  <si>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</si>
  <si>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</si>
  <si>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</si>
  <si>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</si>
  <si>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</si>
  <si>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</si>
  <si>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</si>
  <si>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</si>
  <si>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</si>
  <si>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</si>
  <si>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</si>
  <si>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</si>
  <si>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</si>
  <si>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</si>
  <si>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</si>
  <si>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</si>
  <si>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</si>
  <si>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</si>
  <si>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</si>
  <si>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</si>
  <si>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</si>
  <si>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</si>
  <si>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</si>
  <si>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</si>
  <si>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</si>
  <si>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</si>
  <si>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</si>
  <si>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</si>
  <si>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</si>
  <si>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</si>
  <si>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</si>
  <si>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</si>
  <si>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</si>
  <si>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</si>
  <si>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</si>
  <si>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</si>
  <si>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</si>
  <si>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</si>
  <si>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</si>
  <si>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</si>
  <si>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</si>
  <si>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</si>
  <si>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</si>
  <si>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</si>
  <si>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</si>
  <si>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</si>
  <si>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</si>
  <si>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</si>
  <si>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</si>
  <si>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</si>
  <si>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</si>
  <si>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</si>
  <si>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</si>
  <si>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</si>
  <si>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</si>
  <si>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</si>
  <si>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</si>
  <si>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</si>
  <si>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</si>
  <si>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</si>
  <si>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</si>
  <si>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</si>
  <si>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</si>
  <si>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</si>
  <si>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</si>
  <si>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</si>
  <si>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</si>
  <si>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</si>
  <si>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</si>
  <si>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</si>
  <si>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</si>
  <si>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</si>
  <si>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</si>
  <si>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</si>
  <si>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</si>
  <si>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</si>
  <si>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</si>
  <si>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</si>
  <si>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</si>
  <si>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</si>
  <si>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</si>
  <si>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</si>
  <si>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</si>
  <si>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</si>
  <si>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</si>
  <si>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</si>
  <si>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</si>
  <si>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</si>
  <si>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</si>
  <si>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</si>
  <si>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</si>
  <si>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</si>
  <si>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</si>
  <si>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</si>
  <si>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</si>
  <si>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</si>
  <si>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</si>
  <si>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</si>
  <si>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</si>
  <si>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</si>
  <si>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</si>
  <si>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</si>
  <si>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</si>
  <si>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</si>
  <si>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</si>
  <si>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</si>
  <si>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</si>
  <si>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</si>
  <si>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</si>
  <si>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</si>
  <si>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</si>
  <si>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</si>
  <si>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</si>
  <si>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</si>
  <si>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</si>
  <si>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</si>
  <si>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</si>
  <si>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</si>
  <si>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</si>
  <si>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</si>
  <si>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</si>
  <si>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</si>
  <si>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</si>
  <si>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</si>
  <si>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</si>
  <si>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</si>
  <si>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</si>
  <si>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</si>
  <si>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</si>
  <si>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</si>
  <si>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</si>
  <si>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</si>
  <si>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</si>
  <si>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</si>
  <si>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</si>
  <si>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</si>
  <si>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</si>
  <si>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</si>
  <si>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</si>
  <si>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</si>
  <si>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</si>
  <si>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</si>
  <si>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</si>
  <si>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</si>
  <si>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</si>
  <si>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</si>
  <si>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</si>
  <si>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</si>
  <si>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</si>
  <si>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</si>
  <si>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</si>
  <si>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</si>
  <si>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</si>
  <si>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</si>
  <si>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</si>
  <si>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</si>
  <si>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</si>
  <si>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</si>
  <si>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</si>
  <si>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</si>
  <si>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</si>
  <si>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</si>
  <si>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</si>
  <si>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</si>
  <si>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</si>
  <si>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</si>
  <si>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</si>
  <si>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</si>
  <si>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</si>
  <si>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</si>
  <si>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</si>
  <si>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</si>
  <si>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</si>
  <si>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</si>
  <si>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</si>
  <si>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</si>
  <si>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</si>
  <si>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</si>
  <si>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</si>
  <si>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</si>
  <si>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</si>
  <si>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</si>
  <si>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</si>
  <si>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</si>
  <si>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</si>
  <si>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</si>
  <si>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</si>
  <si>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</si>
  <si>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</si>
  <si>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</si>
  <si>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</si>
  <si>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</si>
  <si>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</si>
  <si>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</si>
  <si>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</si>
  <si>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</si>
  <si>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</si>
  <si>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</si>
  <si>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</si>
  <si>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</si>
  <si>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</si>
  <si>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</si>
  <si>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</si>
  <si>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</si>
  <si>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</si>
  <si>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</si>
  <si>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</si>
  <si>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</si>
  <si>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</si>
  <si>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</si>
  <si>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</si>
  <si>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</si>
  <si>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</si>
  <si>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</si>
  <si>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</si>
  <si>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</si>
  <si>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</si>
  <si>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</si>
  <si>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</si>
  <si>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</si>
  <si>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</si>
  <si>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</si>
  <si>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</si>
  <si>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</si>
  <si>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</si>
  <si>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</si>
  <si>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</si>
  <si>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</si>
  <si>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</si>
  <si>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</si>
  <si>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</si>
  <si>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</si>
  <si>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</si>
  <si>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</si>
  <si>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</si>
  <si>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</si>
  <si>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</si>
  <si>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</si>
  <si>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</si>
  <si>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</si>
  <si>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</si>
  <si>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</si>
  <si>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</si>
  <si>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</si>
  <si>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</si>
  <si>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</si>
  <si>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</si>
  <si>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</si>
  <si>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</si>
  <si>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</si>
  <si>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</si>
  <si>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</si>
  <si>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</si>
  <si>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</si>
  <si>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</si>
  <si>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</si>
  <si>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</si>
  <si>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</si>
  <si>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</si>
  <si>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</si>
  <si>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</si>
  <si>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</si>
  <si>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</si>
  <si>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</si>
  <si>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</si>
  <si>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</si>
  <si>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</si>
  <si>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</si>
  <si>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</si>
  <si>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</si>
  <si>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</si>
  <si>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</si>
  <si>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</si>
  <si>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</si>
  <si>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</si>
  <si>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</si>
  <si>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</si>
  <si>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</si>
  <si>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</si>
  <si>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</si>
  <si>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</si>
  <si>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</si>
  <si>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</si>
  <si>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</si>
  <si>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</si>
  <si>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</si>
  <si>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</si>
  <si>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</si>
  <si>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</si>
  <si>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</si>
  <si>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</si>
  <si>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</si>
  <si>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</si>
  <si>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</si>
  <si>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</si>
  <si>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</si>
  <si>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</si>
  <si>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</si>
  <si>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</si>
  <si>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</si>
  <si>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</si>
  <si>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</si>
  <si>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</si>
  <si>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</si>
  <si>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</si>
  <si>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</si>
  <si>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</si>
  <si>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</si>
  <si>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</si>
  <si>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</si>
  <si>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</si>
  <si>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</si>
  <si>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</si>
  <si>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</si>
  <si>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</si>
  <si>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</si>
  <si>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</si>
  <si>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</si>
  <si>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</si>
  <si>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</si>
  <si>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</si>
  <si>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</si>
  <si>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</si>
  <si>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</si>
  <si>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</si>
  <si>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</si>
  <si>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</si>
  <si>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</si>
  <si>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</si>
  <si>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</si>
  <si>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</si>
  <si>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</si>
  <si>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</si>
  <si>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</si>
  <si>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</si>
  <si>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</si>
  <si>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</si>
  <si>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</si>
  <si>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</si>
  <si>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</si>
  <si>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</si>
  <si>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</si>
  <si>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</si>
  <si>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</si>
  <si>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</si>
  <si>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</si>
  <si>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</si>
  <si>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</si>
  <si>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</si>
  <si>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</si>
  <si>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</si>
  <si>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</si>
  <si>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</si>
  <si>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</si>
  <si>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</si>
  <si>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</si>
  <si>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</si>
  <si>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</si>
  <si>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</si>
  <si>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</si>
  <si>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</si>
  <si>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</si>
  <si>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</si>
  <si>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</si>
  <si>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</si>
  <si>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</si>
  <si>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</si>
  <si>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</si>
  <si>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</si>
  <si>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</si>
  <si>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</si>
  <si>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</si>
  <si>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</si>
  <si>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</si>
  <si>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</si>
  <si>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</si>
  <si>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</si>
  <si>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</si>
  <si>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</si>
  <si>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</si>
  <si>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</si>
  <si>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</si>
  <si>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</si>
  <si>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</si>
  <si>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</si>
  <si>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</si>
  <si>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</si>
  <si>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</si>
  <si>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</si>
  <si>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</si>
  <si>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</si>
  <si>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</si>
  <si>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</si>
  <si>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</si>
  <si>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</si>
  <si>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</si>
  <si>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</si>
  <si>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</si>
  <si>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</si>
  <si>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</si>
  <si>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</si>
  <si>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</si>
  <si>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</si>
  <si>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</si>
  <si>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</si>
  <si>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</si>
  <si>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</si>
  <si>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</si>
  <si>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</si>
  <si>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</si>
  <si>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</si>
  <si>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</si>
  <si>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</si>
  <si>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</si>
  <si>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</si>
  <si>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</si>
  <si>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</si>
  <si>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</si>
  <si>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</si>
  <si>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</si>
  <si>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</si>
  <si>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</si>
  <si>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</si>
  <si>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</si>
  <si>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</si>
  <si>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</si>
  <si>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</si>
  <si>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</si>
  <si>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</si>
  <si>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</si>
  <si>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</si>
  <si>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</si>
  <si>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</si>
  <si>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</si>
  <si>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</si>
  <si>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</si>
  <si>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</si>
  <si>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</si>
  <si>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</si>
  <si>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</si>
  <si>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</si>
  <si>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</si>
  <si>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</si>
  <si>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</si>
  <si>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</si>
  <si>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</si>
  <si>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</si>
  <si>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</si>
  <si>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</si>
  <si>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</si>
  <si>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</si>
  <si>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</si>
  <si>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</si>
  <si>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</si>
  <si>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</si>
  <si>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</si>
  <si>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</si>
  <si>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</si>
  <si>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</si>
  <si>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</si>
  <si>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</si>
  <si>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</si>
  <si>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</si>
  <si>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</si>
  <si>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</si>
  <si>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</si>
  <si>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</si>
  <si>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</si>
  <si>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</si>
  <si>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</si>
  <si>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</si>
  <si>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</si>
  <si>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</si>
  <si>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</si>
  <si>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</si>
  <si>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</si>
  <si>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</si>
  <si>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</si>
  <si>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</si>
  <si>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</si>
  <si>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</si>
  <si>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</si>
  <si>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</si>
  <si>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</si>
  <si>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</si>
  <si>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</si>
  <si>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</si>
  <si>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</si>
  <si>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</si>
  <si>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</si>
  <si>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</si>
  <si>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</si>
  <si>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</si>
  <si>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</si>
  <si>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</si>
  <si>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</si>
  <si>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</si>
  <si>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</si>
  <si>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</si>
  <si>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</si>
  <si>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</si>
  <si>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</si>
  <si>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</si>
  <si>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</si>
  <si>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</si>
  <si>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</si>
  <si>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</si>
  <si>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</si>
  <si>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</si>
  <si>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</si>
  <si>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</si>
  <si>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</si>
  <si>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</si>
  <si>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</si>
  <si>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</si>
  <si>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</si>
  <si>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</si>
  <si>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</si>
  <si>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</si>
  <si>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</si>
  <si>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</si>
  <si>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</si>
  <si>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</si>
  <si>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</si>
  <si>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</si>
  <si>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</si>
  <si>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</si>
  <si>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</si>
  <si>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</si>
  <si>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</si>
  <si>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</si>
  <si>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</si>
  <si>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</si>
  <si>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</si>
  <si>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</si>
  <si>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</si>
  <si>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</si>
  <si>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</si>
  <si>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</si>
  <si>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</si>
  <si>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</si>
  <si>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</si>
  <si>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</si>
  <si>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</si>
  <si>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</si>
  <si>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</si>
  <si>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</si>
  <si>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</si>
  <si>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</si>
  <si>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</si>
  <si>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</si>
  <si>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</si>
  <si>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</si>
  <si>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</si>
  <si>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</si>
  <si>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</si>
  <si>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</si>
  <si>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</si>
  <si>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</si>
  <si>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</si>
  <si>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</si>
  <si>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</si>
  <si>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</si>
  <si>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</si>
  <si>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</si>
  <si>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</si>
  <si>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</si>
  <si>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</si>
  <si>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</si>
  <si>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</si>
  <si>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</si>
  <si>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</si>
  <si>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</si>
  <si>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</si>
  <si>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</si>
  <si>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</si>
  <si>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</si>
  <si>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</si>
  <si>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</si>
  <si>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</si>
  <si>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</si>
  <si>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</si>
  <si>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</si>
  <si>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</si>
  <si>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</si>
  <si>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</si>
  <si>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</si>
  <si>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</si>
  <si>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</si>
  <si>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</si>
  <si>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</si>
  <si>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</si>
  <si>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</si>
  <si>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</si>
  <si>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</si>
  <si>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</si>
  <si>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</si>
  <si>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</si>
  <si>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</si>
  <si>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</si>
  <si>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</si>
  <si>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</si>
  <si>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</si>
  <si>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</si>
  <si>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</si>
  <si>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</si>
  <si>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</si>
  <si>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</si>
  <si>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</si>
  <si>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</si>
  <si>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</si>
  <si>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</si>
  <si>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</si>
  <si>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</si>
  <si>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</si>
  <si>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</si>
  <si>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</si>
  <si>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</si>
  <si>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</si>
  <si>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</si>
  <si>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</si>
  <si>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</si>
  <si>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</si>
  <si>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</si>
  <si>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</si>
  <si>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</si>
  <si>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</si>
  <si>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</si>
  <si>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</si>
  <si>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</si>
  <si>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</si>
  <si>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</si>
  <si>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</si>
  <si>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</si>
  <si>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</si>
  <si>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</si>
  <si>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</si>
  <si>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</si>
  <si>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</si>
  <si>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</si>
  <si>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</si>
  <si>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</si>
  <si>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</si>
  <si>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</si>
  <si>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</si>
  <si>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</si>
  <si>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</si>
  <si>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</si>
  <si>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</si>
  <si>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</si>
  <si>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</si>
  <si>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</si>
  <si>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</si>
  <si>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</si>
  <si>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</si>
  <si>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</si>
  <si>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</si>
  <si>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</si>
  <si>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</si>
  <si>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</si>
  <si>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</si>
  <si>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</si>
  <si>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</si>
  <si>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</si>
  <si>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</si>
  <si>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</si>
  <si>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</si>
  <si>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</si>
  <si>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</si>
  <si>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</si>
  <si>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</si>
  <si>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</si>
  <si>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</si>
  <si>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</si>
  <si>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</si>
  <si>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</si>
  <si>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</si>
  <si>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</si>
  <si>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</si>
  <si>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</si>
  <si>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</si>
  <si>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</si>
  <si>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</si>
  <si>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</si>
  <si>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</si>
  <si>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</si>
  <si>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</si>
  <si>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</si>
  <si>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</si>
  <si>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</si>
  <si>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</si>
  <si>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</si>
  <si>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</si>
  <si>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</si>
  <si>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</si>
  <si>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</si>
  <si>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</si>
  <si>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</si>
  <si>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</si>
  <si>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</si>
  <si>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</si>
  <si>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</si>
  <si>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</si>
  <si>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</si>
  <si>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</si>
  <si>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</si>
  <si>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</si>
  <si>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</si>
  <si>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</si>
  <si>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</si>
  <si>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</si>
  <si>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</si>
  <si>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</si>
  <si>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</si>
  <si>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</si>
  <si>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</si>
  <si>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</si>
  <si>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</si>
  <si>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</si>
  <si>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</si>
  <si>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</si>
  <si>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</si>
  <si>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</si>
  <si>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</si>
  <si>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</si>
  <si>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</si>
  <si>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</si>
  <si>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</si>
  <si>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</si>
  <si>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</si>
  <si>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</si>
  <si>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</si>
  <si>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</si>
  <si>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</si>
  <si>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</si>
  <si>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</si>
  <si>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</si>
  <si>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</si>
  <si>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</si>
  <si>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</si>
  <si>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</si>
  <si>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</si>
  <si>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</si>
  <si>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</si>
  <si>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</si>
  <si>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</si>
  <si>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</si>
  <si>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</si>
  <si>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</si>
  <si>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</si>
  <si>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</si>
  <si>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</si>
  <si>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</si>
  <si>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</si>
  <si>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</si>
  <si>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</si>
  <si>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</si>
  <si>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</si>
  <si>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</si>
  <si>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</si>
  <si>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</si>
  <si>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</si>
  <si>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</si>
  <si>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</si>
  <si>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</si>
  <si>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</si>
  <si>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</si>
  <si>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</si>
  <si>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</si>
  <si>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</si>
  <si>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</si>
  <si>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</si>
  <si>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</si>
  <si>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</si>
  <si>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</si>
  <si>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</si>
  <si>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</si>
  <si>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</si>
  <si>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</si>
  <si>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</si>
  <si>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</si>
  <si>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</si>
  <si>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</si>
  <si>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</si>
  <si>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</si>
  <si>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</si>
  <si>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</si>
  <si>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</si>
  <si>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</si>
  <si>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</si>
  <si>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</si>
  <si>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</si>
  <si>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</si>
  <si>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</si>
  <si>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</si>
  <si>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</si>
  <si>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</si>
  <si>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</si>
  <si>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</si>
  <si>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</si>
  <si>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</si>
  <si>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</si>
  <si>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</si>
  <si>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</si>
  <si>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</si>
  <si>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</si>
  <si>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</si>
  <si>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</si>
  <si>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</si>
  <si>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</si>
  <si>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</si>
  <si>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</si>
  <si>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</si>
  <si>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</si>
  <si>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</si>
  <si>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</si>
  <si>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</si>
  <si>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</si>
  <si>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</si>
  <si>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</si>
  <si>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</si>
  <si>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</si>
  <si>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</si>
  <si>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</si>
  <si>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</si>
  <si>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</si>
  <si>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</si>
  <si>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</si>
  <si>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</si>
  <si>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</si>
  <si>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</si>
  <si>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</si>
  <si>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</si>
  <si>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</si>
  <si>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</si>
  <si>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</si>
  <si>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</si>
  <si>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</si>
  <si>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</si>
  <si>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</si>
  <si>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</si>
  <si>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</si>
  <si>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</si>
  <si>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</si>
  <si>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</si>
  <si>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</si>
  <si>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</si>
  <si>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</si>
  <si>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</si>
  <si>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</si>
  <si>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</si>
  <si>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</si>
  <si>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</si>
  <si>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</si>
  <si>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</si>
  <si>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</si>
  <si>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</si>
  <si>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</si>
  <si>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</si>
  <si>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</si>
  <si>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</si>
  <si>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</si>
  <si>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</si>
  <si>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</si>
  <si>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</si>
  <si>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</si>
  <si>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</si>
  <si>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</si>
  <si>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</si>
  <si>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</si>
  <si>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</si>
  <si>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</si>
  <si>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</si>
  <si>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</si>
  <si>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</si>
  <si>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</si>
  <si>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</si>
  <si>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</si>
  <si>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</si>
  <si>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</si>
  <si>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</si>
  <si>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</si>
  <si>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</si>
  <si>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</si>
  <si>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</si>
  <si>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</si>
  <si>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</si>
  <si>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</si>
  <si>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</si>
  <si>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</si>
  <si>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</si>
  <si>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</si>
  <si>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</si>
  <si>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</si>
  <si>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</si>
  <si>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</si>
  <si>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</si>
  <si>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</si>
  <si>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</si>
  <si>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</si>
  <si>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</si>
  <si>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</si>
  <si>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</si>
  <si>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</si>
  <si>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</si>
  <si>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</si>
  <si>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</si>
  <si>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</si>
  <si>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</si>
  <si>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</si>
  <si>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</si>
  <si>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</si>
  <si>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</si>
  <si>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</si>
  <si>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</si>
  <si>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</si>
  <si>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</si>
  <si>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</si>
  <si>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</si>
  <si>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</si>
  <si>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</si>
  <si>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</si>
  <si>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</si>
  <si>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</si>
  <si>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</si>
  <si>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</si>
  <si>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</si>
  <si>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</si>
  <si>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</si>
  <si>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</si>
  <si>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</si>
  <si>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</si>
  <si>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</si>
  <si>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</si>
  <si>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</si>
  <si>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</si>
  <si>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</si>
  <si>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</si>
  <si>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</si>
  <si>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</si>
  <si>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</si>
  <si>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</si>
  <si>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</si>
  <si>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</si>
  <si>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</si>
  <si>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</si>
  <si>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</si>
  <si>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</si>
  <si>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</si>
  <si>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</si>
  <si>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</si>
  <si>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</si>
  <si>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</si>
  <si>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</si>
  <si>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</si>
  <si>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</si>
  <si>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</si>
  <si>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</si>
  <si>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</si>
  <si>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</si>
  <si>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</si>
  <si>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</si>
  <si>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</si>
  <si>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</si>
  <si>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</si>
  <si>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</si>
  <si>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</si>
  <si>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</si>
  <si>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</si>
  <si>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</si>
  <si>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</si>
  <si>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</si>
  <si>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</si>
  <si>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</si>
  <si>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</si>
  <si>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</si>
  <si>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</si>
  <si>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</si>
  <si>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</si>
  <si>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</si>
  <si>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</si>
  <si>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</si>
  <si>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</si>
  <si>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</si>
  <si>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</si>
  <si>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</si>
  <si>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</si>
  <si>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</si>
  <si>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</si>
  <si>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</si>
  <si>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</si>
  <si>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</si>
  <si>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</si>
  <si>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</si>
  <si>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</si>
  <si>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</si>
  <si>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</si>
  <si>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</si>
  <si>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</si>
  <si>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</si>
  <si>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</si>
  <si>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</si>
  <si>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</si>
  <si>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</si>
  <si>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</si>
  <si>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</si>
  <si>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</si>
  <si>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</si>
  <si>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</si>
  <si>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</si>
  <si>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</si>
  <si>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</si>
  <si>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</si>
  <si>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</si>
  <si>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</si>
  <si>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</si>
  <si>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</si>
  <si>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</si>
  <si>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</si>
  <si>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</si>
  <si>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</si>
  <si>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</si>
  <si>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</si>
  <si>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</si>
  <si>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</si>
  <si>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</si>
  <si>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</si>
  <si>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</si>
  <si>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</si>
  <si>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</si>
  <si>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</si>
  <si>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</si>
  <si>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</si>
  <si>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</si>
  <si>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</si>
  <si>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</si>
  <si>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</si>
  <si>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</si>
  <si>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</si>
  <si>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</si>
  <si>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</si>
  <si>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</si>
  <si>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</si>
  <si>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</si>
  <si>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</si>
  <si>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</si>
  <si>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</si>
  <si>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</si>
  <si>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</si>
  <si>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</si>
  <si>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</si>
  <si>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</si>
  <si>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</si>
  <si>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</si>
  <si>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</si>
  <si>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</si>
  <si>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</si>
  <si>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</si>
  <si>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</si>
  <si>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</si>
  <si>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</si>
  <si>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</si>
  <si>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</si>
  <si>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</si>
  <si>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</si>
  <si>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</si>
  <si>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</si>
  <si>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</si>
  <si>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</si>
  <si>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</si>
  <si>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</si>
  <si>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</si>
  <si>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</si>
  <si>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</si>
  <si>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</si>
  <si>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</si>
  <si>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</si>
  <si>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</si>
  <si>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</si>
  <si>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</si>
  <si>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</si>
  <si>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</si>
  <si>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</si>
  <si>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</si>
  <si>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</si>
  <si>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</si>
  <si>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</si>
  <si>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</si>
  <si>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</si>
  <si>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</si>
  <si>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</si>
  <si>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</si>
  <si>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</si>
  <si>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</si>
  <si>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</si>
  <si>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</si>
  <si>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</si>
  <si>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</si>
  <si>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</si>
  <si>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</si>
  <si>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</si>
  <si>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</si>
  <si>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</si>
  <si>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</si>
  <si>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</si>
  <si>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</si>
  <si>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</si>
  <si>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</si>
  <si>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</si>
  <si>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</si>
  <si>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</si>
  <si>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</si>
  <si>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</si>
  <si>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</si>
  <si>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</si>
  <si>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</si>
  <si>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</si>
  <si>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</si>
  <si>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</si>
  <si>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</si>
  <si>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</si>
  <si>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</si>
  <si>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</si>
  <si>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</si>
  <si>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</si>
  <si>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</si>
  <si>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</si>
  <si>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</si>
  <si>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</si>
  <si>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</si>
  <si>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</si>
  <si>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</si>
  <si>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</si>
  <si>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</si>
  <si>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</si>
  <si>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</si>
  <si>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</si>
  <si>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</si>
  <si>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</si>
  <si>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</si>
  <si>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</si>
  <si>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</si>
  <si>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</si>
  <si>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</si>
  <si>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</si>
  <si>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</si>
  <si>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</si>
  <si>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</si>
  <si>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</si>
  <si>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</si>
  <si>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</si>
  <si>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</si>
  <si>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</si>
  <si>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</si>
  <si>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</si>
  <si>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</si>
  <si>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</si>
  <si>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</si>
  <si>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</si>
  <si>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</si>
  <si>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</si>
  <si>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</si>
  <si>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</si>
  <si>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</si>
  <si>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</si>
  <si>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</si>
  <si>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</si>
  <si>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</si>
  <si>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</si>
  <si>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</si>
  <si>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</si>
  <si>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</si>
  <si>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</si>
  <si>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</si>
  <si>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</si>
  <si>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</si>
  <si>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</si>
  <si>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</si>
  <si>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</si>
  <si>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</si>
  <si>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</si>
  <si>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</si>
  <si>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</si>
  <si>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</si>
  <si>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</si>
  <si>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</si>
  <si>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</si>
  <si>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</si>
  <si>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</si>
  <si>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</si>
  <si>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</si>
  <si>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</si>
  <si>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</si>
  <si>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</si>
  <si>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</si>
  <si>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</si>
  <si>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</si>
  <si>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</si>
  <si>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</si>
  <si>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</si>
  <si>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</si>
  <si>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</si>
  <si>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</si>
  <si>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</si>
  <si>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</si>
  <si>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</si>
  <si>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</si>
  <si>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</si>
  <si>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</si>
  <si>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</si>
  <si>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</si>
  <si>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</si>
  <si>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</si>
  <si>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</si>
  <si>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</si>
  <si>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</si>
  <si>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</si>
  <si>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</si>
  <si>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</si>
  <si>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</si>
  <si>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</si>
  <si>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</si>
  <si>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</si>
  <si>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</si>
  <si>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</si>
  <si>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</si>
  <si>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</si>
  <si>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</si>
  <si>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</si>
  <si>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</si>
  <si>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</si>
  <si>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</si>
  <si>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</si>
  <si>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</si>
  <si>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</si>
  <si>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</si>
  <si>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</si>
  <si>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</si>
  <si>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</si>
  <si>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</si>
  <si>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</si>
  <si>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</si>
  <si>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</si>
  <si>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</si>
  <si>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</si>
  <si>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</si>
  <si>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</si>
  <si>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</si>
  <si>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</si>
  <si>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</si>
  <si>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</si>
  <si>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</si>
  <si>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</si>
  <si>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</si>
  <si>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</si>
  <si>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</si>
  <si>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</si>
  <si>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</si>
  <si>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</si>
  <si>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</si>
  <si>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</si>
  <si>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</si>
  <si>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</si>
  <si>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</si>
  <si>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</si>
  <si>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</si>
  <si>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</si>
  <si>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</si>
  <si>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</si>
  <si>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</si>
  <si>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</si>
  <si>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</si>
  <si>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</si>
  <si>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</si>
  <si>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</si>
  <si>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</si>
  <si>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</si>
  <si>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</si>
  <si>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</si>
  <si>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</si>
  <si>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</si>
  <si>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</si>
  <si>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</si>
  <si>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</si>
  <si>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</si>
  <si>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</si>
  <si>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</si>
  <si>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</si>
  <si>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</si>
  <si>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</si>
  <si>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</si>
  <si>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</si>
  <si>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</si>
  <si>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</si>
  <si>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</si>
  <si>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</si>
  <si>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</si>
  <si>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</si>
  <si>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</si>
  <si>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</si>
  <si>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</si>
  <si>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</si>
  <si>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</si>
  <si>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</si>
  <si>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</si>
  <si>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</si>
  <si>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</si>
  <si>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</si>
  <si>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</si>
  <si>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</si>
  <si>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</si>
  <si>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</si>
  <si>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</si>
  <si>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</si>
  <si>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</si>
  <si>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</si>
  <si>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</si>
  <si>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</si>
  <si>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</si>
  <si>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</si>
  <si>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</si>
  <si>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</si>
  <si>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</si>
  <si>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</si>
  <si>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</si>
  <si>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</si>
  <si>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</si>
  <si>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</si>
  <si>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</si>
  <si>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</si>
  <si>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</si>
  <si>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</si>
  <si>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</si>
  <si>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</si>
  <si>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</si>
  <si>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</si>
  <si>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</si>
  <si>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</si>
  <si>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</si>
  <si>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</si>
  <si>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</si>
  <si>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</si>
  <si>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</si>
  <si>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</si>
  <si>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</si>
  <si>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</si>
  <si>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</si>
  <si>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</si>
  <si>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</si>
  <si>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</si>
  <si>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</si>
  <si>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</si>
  <si>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</si>
  <si>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</si>
  <si>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</si>
  <si>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</si>
  <si>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</si>
  <si>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</si>
  <si>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</si>
  <si>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</si>
  <si>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</si>
  <si>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</si>
  <si>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</si>
  <si>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</si>
  <si>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</si>
  <si>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</si>
  <si>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</si>
  <si>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</si>
  <si>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</si>
  <si>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</si>
  <si>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</si>
  <si>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</si>
  <si>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</si>
  <si>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</si>
  <si>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</si>
  <si>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</si>
  <si>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</si>
  <si>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</si>
  <si>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</si>
  <si>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</si>
  <si>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</si>
  <si>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</si>
  <si>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</si>
  <si>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</si>
  <si>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</si>
  <si>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</si>
  <si>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</si>
  <si>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</si>
  <si>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</si>
  <si>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</si>
  <si>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</si>
  <si>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</si>
  <si>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</si>
  <si>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</si>
  <si>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</si>
  <si>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</si>
  <si>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</si>
  <si>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</si>
  <si>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</si>
  <si>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</si>
  <si>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</si>
  <si>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</si>
  <si>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</si>
  <si>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</si>
  <si>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</si>
  <si>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</si>
  <si>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交易數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</si>
  <si>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</si>
  <si>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</si>
  <si>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</si>
  <si>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</si>
  <si>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</si>
  <si>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</si>
  <si>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</si>
  <si>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</si>
  <si>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</si>
  <si>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</si>
  <si>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</si>
  <si>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</si>
  <si>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</si>
  <si>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</si>
  <si>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</si>
  <si>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</si>
  <si>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小計</t>
  </si>
  <si>
    <t>12/3前</t>
  </si>
  <si>
    <t>12/10前</t>
  </si>
  <si>
    <t>12/17前</t>
  </si>
  <si>
    <t>12/24前</t>
  </si>
  <si>
    <t>12/31前</t>
  </si>
  <si>
    <t>合計</t>
  </si>
  <si>
    <t>程式完成數</t>
  </si>
  <si>
    <t>URS完成數</t>
  </si>
  <si>
    <t>程式交付數</t>
  </si>
  <si>
    <t>URS交付數</t>
  </si>
  <si>
    <t>其他(LC)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</si>
  <si>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</si>
  <si>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</si>
  <si>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</si>
  <si>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</si>
  <si>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</si>
  <si>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</si>
  <si>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</si>
  <si>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</si>
  <si>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</si>
  <si>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</si>
  <si>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</si>
  <si>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</si>
  <si>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</si>
  <si>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</si>
  <si>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</si>
  <si>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</si>
  <si>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</si>
  <si>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</si>
  <si>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</si>
  <si>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</si>
  <si>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</si>
  <si>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</si>
  <si>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</si>
  <si>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</si>
  <si>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</si>
  <si>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</si>
  <si>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</si>
  <si>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</si>
  <si>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</si>
  <si>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</si>
  <si>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</si>
  <si>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</si>
  <si>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</si>
  <si>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</si>
  <si>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</si>
  <si>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</si>
  <si>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</si>
  <si>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</si>
  <si>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</si>
  <si>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</si>
  <si>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</si>
  <si>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</si>
  <si>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</si>
  <si>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</si>
  <si>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</si>
  <si>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</si>
  <si>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</si>
  <si>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</si>
  <si>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 xml:space="preserve">URS  ok, 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</si>
  <si>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</si>
  <si>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</si>
  <si>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</si>
  <si>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</si>
  <si>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</si>
  <si>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</si>
  <si>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</si>
  <si>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</si>
  <si>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</si>
  <si>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</si>
  <si>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</si>
  <si>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</si>
  <si>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</si>
  <si>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</si>
  <si>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</si>
  <si>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</si>
  <si>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</si>
  <si>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</si>
  <si>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</si>
  <si>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</si>
  <si>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</si>
  <si>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</si>
  <si>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</si>
  <si>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</si>
  <si>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</si>
  <si>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</si>
  <si>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</si>
  <si>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</si>
  <si>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</si>
  <si>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</si>
  <si>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</si>
  <si>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</si>
  <si>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</si>
  <si>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</si>
  <si>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</si>
  <si>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</si>
  <si>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</si>
  <si>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</si>
  <si>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</si>
  <si>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</si>
  <si>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累計完成%</t>
    <phoneticPr fontId="1" type="noConversion"/>
  </si>
  <si>
    <t>待二審
(第二波交付)</t>
  </si>
  <si>
    <t>未完成程式</t>
    <phoneticPr fontId="1" type="noConversion"/>
  </si>
  <si>
    <t>報表未完成</t>
    <phoneticPr fontId="1" type="noConversion"/>
  </si>
  <si>
    <t>狀態</t>
    <phoneticPr fontId="1" type="noConversion"/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</si>
  <si>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</si>
  <si>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</si>
  <si>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</si>
  <si>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</si>
  <si>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</si>
  <si>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</si>
  <si>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</si>
  <si>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</si>
  <si>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</si>
  <si>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</si>
  <si>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</si>
  <si>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</si>
  <si>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</si>
  <si>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URS、程式已完成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</si>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</sst>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5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509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0" fontId="27" fillId="0" borderId="0" xfId="0" applyFont="1" applyAlignment="1">
      <alignment horizontal="center" vertical="top"/>
    </xf>
    <xf numFmtId="0" fontId="27" fillId="21" borderId="30" xfId="0" applyFont="1" applyFill="1" applyBorder="1" applyAlignment="1">
      <alignment horizontal="center" vertical="top" wrapText="1"/>
    </xf>
    <xf numFmtId="0" fontId="71" fillId="21" borderId="30" xfId="0" applyFont="1" applyFill="1" applyBorder="1" applyAlignment="1">
      <alignment horizontal="center" vertical="center" wrapText="1" readingOrder="1"/>
    </xf>
    <xf numFmtId="0" fontId="27" fillId="22" borderId="31" xfId="0" applyFont="1" applyFill="1" applyBorder="1" applyAlignment="1">
      <alignment horizontal="center" vertical="top" wrapText="1"/>
    </xf>
    <xf numFmtId="0" fontId="72" fillId="22" borderId="31" xfId="0" applyFont="1" applyFill="1" applyBorder="1" applyAlignment="1">
      <alignment horizontal="center" vertical="center" wrapText="1" readingOrder="1"/>
    </xf>
    <xf numFmtId="0" fontId="27" fillId="23" borderId="32" xfId="0" applyFont="1" applyFill="1" applyBorder="1" applyAlignment="1">
      <alignment horizontal="center" vertical="top" wrapText="1"/>
    </xf>
    <xf numFmtId="0" fontId="72" fillId="23" borderId="32" xfId="0" applyFont="1" applyFill="1" applyBorder="1" applyAlignment="1">
      <alignment horizontal="center" vertical="center" wrapText="1" readingOrder="1"/>
    </xf>
    <xf numFmtId="0" fontId="27" fillId="22" borderId="32" xfId="0" applyFont="1" applyFill="1" applyBorder="1" applyAlignment="1">
      <alignment horizontal="center" vertical="top" wrapText="1"/>
    </xf>
    <xf numFmtId="0" fontId="72" fillId="22" borderId="32" xfId="0" applyFont="1" applyFill="1" applyBorder="1" applyAlignment="1">
      <alignment horizontal="center" vertical="center" wrapText="1" readingOrder="1"/>
    </xf>
    <xf numFmtId="49" fontId="27" fillId="0" borderId="0" xfId="0" applyNumberFormat="1" applyFont="1" applyAlignment="1">
      <alignment horizontal="center" vertical="top"/>
    </xf>
    <xf numFmtId="0" fontId="27" fillId="2" borderId="0" xfId="0" applyFont="1" applyFill="1" applyAlignment="1">
      <alignment horizontal="center" vertical="top"/>
    </xf>
    <xf numFmtId="0" fontId="26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13" borderId="0" xfId="0" applyFont="1" applyFill="1" applyAlignment="1">
      <alignment horizontal="center"/>
    </xf>
    <xf numFmtId="9" fontId="48" fillId="7" borderId="0" xfId="5" applyFont="1" applyFill="1" applyAlignment="1">
      <alignment horizontal="center" vertical="center"/>
    </xf>
    <xf numFmtId="9" fontId="48" fillId="7" borderId="0" xfId="0" applyNumberFormat="1" applyFont="1" applyFill="1" applyAlignment="1">
      <alignment horizontal="center"/>
    </xf>
    <xf numFmtId="9" fontId="48" fillId="7" borderId="0" xfId="5" applyFont="1" applyFill="1">
      <alignment vertical="center"/>
    </xf>
    <xf numFmtId="0" fontId="48" fillId="3" borderId="0" xfId="0" applyFont="1" applyFill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4" borderId="0" xfId="0" applyNumberFormat="1" applyFont="1" applyFill="1" applyAlignment="1">
      <alignment horizontal="center" vertical="top"/>
    </xf>
    <xf numFmtId="0" fontId="2" fillId="24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14" fontId="9" fillId="0" borderId="1" xfId="0" applyNumberFormat="1" applyFont="1" applyBorder="1" applyAlignment="1">
      <alignment vertical="top"/>
    </xf>
    <xf numFmtId="14" fontId="9" fillId="0" borderId="0" xfId="0" applyNumberFormat="1" applyFont="1" applyAlignment="1">
      <alignment vertical="top"/>
    </xf>
    <xf numFmtId="14" fontId="9" fillId="17" borderId="0" xfId="0" applyNumberFormat="1" applyFont="1" applyFill="1" applyAlignment="1">
      <alignment vertical="top"/>
    </xf>
    <xf numFmtId="0" fontId="48" fillId="0" borderId="0" xfId="0" applyFont="1" applyAlignment="1">
      <alignment horizontal="left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/>
    <cellStyle name="一般 10 2" xfId="33"/>
    <cellStyle name="一般 11" xfId="14"/>
    <cellStyle name="一般 12" xfId="35"/>
    <cellStyle name="一般 2" xfId="2"/>
    <cellStyle name="一般 2 2" xfId="7"/>
    <cellStyle name="一般 2 2 2" xfId="25"/>
    <cellStyle name="一般 2 2 3" xfId="18"/>
    <cellStyle name="一般 2 3" xfId="31"/>
    <cellStyle name="一般 3" xfId="8"/>
    <cellStyle name="一般 3 2" xfId="4"/>
    <cellStyle name="一般 3 3" xfId="17"/>
    <cellStyle name="一般 4" xfId="9"/>
    <cellStyle name="一般 4 2" xfId="16"/>
    <cellStyle name="一般 4 2 2" xfId="34"/>
    <cellStyle name="一般 4 3" xfId="19"/>
    <cellStyle name="一般 5" xfId="1"/>
    <cellStyle name="一般 5 2" xfId="26"/>
    <cellStyle name="一般 5 3" xfId="20"/>
    <cellStyle name="一般 5 4" xfId="15"/>
    <cellStyle name="一般 6" xfId="3"/>
    <cellStyle name="一般 6 2" xfId="23"/>
    <cellStyle name="一般 6 2 2" xfId="29"/>
    <cellStyle name="一般 6 3" xfId="27"/>
    <cellStyle name="一般 6 4" xfId="21"/>
    <cellStyle name="一般 7" xfId="10"/>
    <cellStyle name="一般 7 2" xfId="28"/>
    <cellStyle name="一般 7 3" xfId="22"/>
    <cellStyle name="一般 8" xfId="11"/>
    <cellStyle name="一般 8 2" xfId="30"/>
    <cellStyle name="一般 9" xfId="12"/>
    <cellStyle name="一般 9 2" xfId="32"/>
    <cellStyle name="百分比" xfId="5" builtinId="5"/>
    <cellStyle name="百分比 2" xfId="24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ld/URS&#30906;&#35469;&#25490;&#31243;-202112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Eric_20211202"/>
      <sheetName val="業務統計20211206"/>
      <sheetName val="統計表"/>
      <sheetName val="統計tmp"/>
      <sheetName val="URS確認"/>
      <sheetName val="工作表2"/>
      <sheetName val="取消交易"/>
      <sheetName val="討論項目"/>
      <sheetName val="需二審tmp"/>
      <sheetName val="後續討論"/>
      <sheetName val="L4完成進度"/>
      <sheetName val="待辦事項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功能代號</v>
          </cell>
          <cell r="F1" t="str">
            <v>功能名稱/說明</v>
          </cell>
          <cell r="G1" t="str">
            <v>刪除整併說明</v>
          </cell>
          <cell r="H1" t="str">
            <v>SA</v>
          </cell>
          <cell r="I1" t="str">
            <v>展示協助</v>
          </cell>
          <cell r="J1" t="str">
            <v>URS版本</v>
          </cell>
          <cell r="K1" t="str">
            <v>預計展示</v>
          </cell>
          <cell r="L1" t="str">
            <v>實際展示</v>
          </cell>
          <cell r="M1" t="str">
            <v>URS調整</v>
          </cell>
          <cell r="N1" t="str">
            <v>IT</v>
          </cell>
          <cell r="O1" t="str">
            <v>User</v>
          </cell>
          <cell r="P1" t="str">
            <v>User2</v>
          </cell>
          <cell r="Q1" t="str">
            <v>段式</v>
          </cell>
          <cell r="R1" t="str">
            <v>經辦等級</v>
          </cell>
          <cell r="S1" t="str">
            <v>授權</v>
          </cell>
          <cell r="T1" t="str">
            <v>訂正</v>
          </cell>
          <cell r="U1" t="str">
            <v>修正</v>
          </cell>
          <cell r="V1" t="str">
            <v>帳務</v>
          </cell>
          <cell r="W1" t="str">
            <v>額度</v>
          </cell>
          <cell r="X1" t="str">
            <v>執行單位</v>
          </cell>
          <cell r="Y1" t="str">
            <v>程式完成</v>
          </cell>
        </row>
        <row r="2">
          <cell r="E2" t="str">
            <v>L1001</v>
          </cell>
          <cell r="F2" t="str">
            <v>顧客明細資料查詢</v>
          </cell>
          <cell r="G2">
            <v>0</v>
          </cell>
          <cell r="H2" t="str">
            <v>張金龍</v>
          </cell>
          <cell r="I2" t="str">
            <v>張嘉榮</v>
          </cell>
          <cell r="J2" t="str">
            <v>PJ201800012_URS_1顧客管理作業_V1.42.docx</v>
          </cell>
          <cell r="K2">
            <v>44399</v>
          </cell>
          <cell r="L2">
            <v>44399</v>
          </cell>
          <cell r="M2">
            <v>44399</v>
          </cell>
          <cell r="N2" t="str">
            <v>吳承憲</v>
          </cell>
          <cell r="O2" t="str">
            <v>李珮君</v>
          </cell>
          <cell r="T2">
            <v>0</v>
          </cell>
          <cell r="V2">
            <v>0</v>
          </cell>
          <cell r="W2">
            <v>0</v>
          </cell>
          <cell r="X2" t="str">
            <v>放款推展課</v>
          </cell>
          <cell r="Y2">
            <v>44470</v>
          </cell>
        </row>
        <row r="3">
          <cell r="E3" t="str">
            <v>L1101</v>
          </cell>
          <cell r="F3" t="str">
            <v>顧客基本資料維護-自然人</v>
          </cell>
          <cell r="G3">
            <v>0</v>
          </cell>
          <cell r="H3" t="str">
            <v>張金龍</v>
          </cell>
          <cell r="I3" t="str">
            <v>張嘉榮</v>
          </cell>
          <cell r="J3" t="str">
            <v>PJ201800012_URS_1顧客管理作業_V1.42.docx</v>
          </cell>
          <cell r="K3">
            <v>44399</v>
          </cell>
          <cell r="L3">
            <v>44399</v>
          </cell>
          <cell r="M3">
            <v>44456</v>
          </cell>
          <cell r="N3" t="str">
            <v>吳承憲</v>
          </cell>
          <cell r="O3" t="str">
            <v>李珮君</v>
          </cell>
          <cell r="T3">
            <v>0</v>
          </cell>
          <cell r="V3">
            <v>0</v>
          </cell>
          <cell r="W3">
            <v>0</v>
          </cell>
          <cell r="X3" t="str">
            <v>放款推展課</v>
          </cell>
          <cell r="Y3">
            <v>44470</v>
          </cell>
        </row>
        <row r="4">
          <cell r="E4" t="str">
            <v>L1102</v>
          </cell>
          <cell r="F4" t="str">
            <v>顧客基本資料維護-法人</v>
          </cell>
          <cell r="G4">
            <v>0</v>
          </cell>
          <cell r="H4" t="str">
            <v>張金龍</v>
          </cell>
          <cell r="I4" t="str">
            <v>張嘉榮</v>
          </cell>
          <cell r="J4" t="str">
            <v>PJ201800012_URS_1顧客管理作業_V1.42.docx</v>
          </cell>
          <cell r="K4">
            <v>44403</v>
          </cell>
          <cell r="L4">
            <v>44403</v>
          </cell>
          <cell r="M4">
            <v>44460</v>
          </cell>
          <cell r="N4" t="str">
            <v>吳承憲</v>
          </cell>
          <cell r="O4" t="str">
            <v>陳俞辛</v>
          </cell>
          <cell r="T4">
            <v>0</v>
          </cell>
          <cell r="V4">
            <v>0</v>
          </cell>
          <cell r="W4">
            <v>0</v>
          </cell>
          <cell r="X4" t="str">
            <v>放款推展課</v>
          </cell>
          <cell r="Y4">
            <v>44470</v>
          </cell>
        </row>
        <row r="5">
          <cell r="E5" t="str">
            <v>L1103</v>
          </cell>
          <cell r="F5" t="str">
            <v>顧客基本資料修改-自然人</v>
          </cell>
          <cell r="G5">
            <v>0</v>
          </cell>
          <cell r="H5" t="str">
            <v>張金龍</v>
          </cell>
          <cell r="I5" t="str">
            <v>張嘉榮</v>
          </cell>
          <cell r="J5" t="str">
            <v>PJ201800012_URS_1顧客管理作業_V1.42.docx</v>
          </cell>
          <cell r="K5">
            <v>44399</v>
          </cell>
          <cell r="L5">
            <v>44399</v>
          </cell>
          <cell r="M5">
            <v>44469</v>
          </cell>
          <cell r="N5" t="str">
            <v>吳承憲</v>
          </cell>
          <cell r="O5" t="str">
            <v>李珮君</v>
          </cell>
          <cell r="T5">
            <v>0</v>
          </cell>
          <cell r="V5">
            <v>0</v>
          </cell>
          <cell r="W5">
            <v>0</v>
          </cell>
          <cell r="X5" t="str">
            <v>放款推展課</v>
          </cell>
          <cell r="Y5">
            <v>44470</v>
          </cell>
        </row>
        <row r="6">
          <cell r="E6" t="str">
            <v>L1104</v>
          </cell>
          <cell r="F6" t="str">
            <v>顧客基本資料修改-法人</v>
          </cell>
          <cell r="G6">
            <v>0</v>
          </cell>
          <cell r="H6" t="str">
            <v>張金龍</v>
          </cell>
          <cell r="I6" t="str">
            <v>張嘉榮</v>
          </cell>
          <cell r="J6" t="str">
            <v>PJ201800012_URS_1顧客管理作業_V1.42.docx</v>
          </cell>
          <cell r="K6">
            <v>44403</v>
          </cell>
          <cell r="L6">
            <v>44403</v>
          </cell>
          <cell r="M6">
            <v>44456</v>
          </cell>
          <cell r="N6" t="str">
            <v>吳承憲</v>
          </cell>
          <cell r="O6" t="str">
            <v>陳俞辛</v>
          </cell>
          <cell r="T6">
            <v>0</v>
          </cell>
          <cell r="V6">
            <v>0</v>
          </cell>
          <cell r="W6">
            <v>0</v>
          </cell>
          <cell r="X6" t="str">
            <v>放款推展課</v>
          </cell>
          <cell r="Y6">
            <v>44470</v>
          </cell>
        </row>
        <row r="7">
          <cell r="E7" t="str">
            <v>L1110</v>
          </cell>
          <cell r="F7" t="str">
            <v>顧客基本資料維護-開放查詢變更</v>
          </cell>
          <cell r="G7">
            <v>0</v>
          </cell>
          <cell r="H7" t="str">
            <v>張金龍</v>
          </cell>
          <cell r="I7" t="str">
            <v>張嘉榮</v>
          </cell>
          <cell r="J7" t="str">
            <v>PJ201800012_URS_1顧客管理作業_V1.42.docx</v>
          </cell>
          <cell r="K7">
            <v>44461</v>
          </cell>
          <cell r="L7">
            <v>44461</v>
          </cell>
          <cell r="M7">
            <v>44515</v>
          </cell>
          <cell r="N7" t="str">
            <v>吳承憲</v>
          </cell>
          <cell r="O7" t="str">
            <v>蔡珮瑜</v>
          </cell>
          <cell r="T7">
            <v>0</v>
          </cell>
          <cell r="V7">
            <v>0</v>
          </cell>
          <cell r="W7">
            <v>0</v>
          </cell>
          <cell r="X7" t="str">
            <v>放款服務課</v>
          </cell>
          <cell r="Y7">
            <v>44515</v>
          </cell>
        </row>
        <row r="8">
          <cell r="E8" t="str">
            <v>L1111</v>
          </cell>
          <cell r="F8" t="str">
            <v>顧客基本資料維護-身份證號／統一編號變更</v>
          </cell>
          <cell r="G8">
            <v>0</v>
          </cell>
          <cell r="H8" t="str">
            <v>張金龍</v>
          </cell>
          <cell r="I8" t="str">
            <v>張嘉榮</v>
          </cell>
          <cell r="J8" t="str">
            <v>PJ201800012_URS_1顧客管理作業_V1.42.docx</v>
          </cell>
          <cell r="K8">
            <v>44461</v>
          </cell>
          <cell r="L8">
            <v>44461</v>
          </cell>
          <cell r="M8">
            <v>44489</v>
          </cell>
          <cell r="N8" t="str">
            <v>吳承憲</v>
          </cell>
          <cell r="O8" t="str">
            <v>李珮君</v>
          </cell>
          <cell r="P8" t="str">
            <v>陳俞辛</v>
          </cell>
          <cell r="T8">
            <v>0</v>
          </cell>
          <cell r="V8">
            <v>0</v>
          </cell>
          <cell r="W8">
            <v>0</v>
          </cell>
          <cell r="X8" t="str">
            <v>放款推展課</v>
          </cell>
          <cell r="Y8">
            <v>44470</v>
          </cell>
        </row>
        <row r="9">
          <cell r="E9" t="str">
            <v>L1905</v>
          </cell>
          <cell r="F9" t="str">
            <v>顧客聯絡電話查詢</v>
          </cell>
          <cell r="G9">
            <v>0</v>
          </cell>
          <cell r="H9" t="str">
            <v>張金龍</v>
          </cell>
          <cell r="I9" t="str">
            <v>張嘉榮</v>
          </cell>
          <cell r="J9" t="str">
            <v>PJ201800012_URS_1顧客管理作業_V1.42.docx</v>
          </cell>
          <cell r="K9">
            <v>44399</v>
          </cell>
          <cell r="L9">
            <v>44399</v>
          </cell>
          <cell r="M9">
            <v>44399</v>
          </cell>
          <cell r="N9" t="str">
            <v>吳承憲</v>
          </cell>
          <cell r="O9" t="str">
            <v>陳俞辛</v>
          </cell>
          <cell r="T9">
            <v>0</v>
          </cell>
          <cell r="V9">
            <v>0</v>
          </cell>
          <cell r="W9">
            <v>0</v>
          </cell>
          <cell r="X9" t="str">
            <v>放款推展課</v>
          </cell>
          <cell r="Y9">
            <v>44470</v>
          </cell>
        </row>
        <row r="10">
          <cell r="E10" t="str">
            <v>L1105</v>
          </cell>
          <cell r="F10" t="str">
            <v>顧客聯絡電話維護</v>
          </cell>
          <cell r="G10">
            <v>0</v>
          </cell>
          <cell r="H10" t="str">
            <v>張金龍</v>
          </cell>
          <cell r="I10" t="str">
            <v>張嘉榮</v>
          </cell>
          <cell r="J10" t="str">
            <v>PJ201800012_URS_1顧客管理作業_V1.42.docx</v>
          </cell>
          <cell r="K10">
            <v>44399</v>
          </cell>
          <cell r="L10">
            <v>44399</v>
          </cell>
          <cell r="M10">
            <v>44431</v>
          </cell>
          <cell r="N10" t="str">
            <v>吳承憲</v>
          </cell>
          <cell r="O10" t="str">
            <v>陳俞辛</v>
          </cell>
          <cell r="T10">
            <v>0</v>
          </cell>
          <cell r="V10">
            <v>0</v>
          </cell>
          <cell r="W10">
            <v>0</v>
          </cell>
          <cell r="X10" t="str">
            <v>放款推展課</v>
          </cell>
          <cell r="Y10">
            <v>44470</v>
          </cell>
        </row>
        <row r="11">
          <cell r="E11" t="str">
            <v>L190A</v>
          </cell>
          <cell r="F11" t="str">
            <v>員工資料檔查詢</v>
          </cell>
          <cell r="G11">
            <v>0</v>
          </cell>
          <cell r="H11" t="str">
            <v>張金龍</v>
          </cell>
          <cell r="I11" t="str">
            <v>張嘉榮</v>
          </cell>
          <cell r="J11" t="str">
            <v>PJ201800012_URS_1顧客管理作業_V1.42.docx</v>
          </cell>
          <cell r="K11">
            <v>44399</v>
          </cell>
          <cell r="L11">
            <v>44400</v>
          </cell>
          <cell r="M11">
            <v>44412</v>
          </cell>
          <cell r="N11" t="str">
            <v>吳承憲</v>
          </cell>
          <cell r="O11" t="str">
            <v>蔡珮瑜</v>
          </cell>
          <cell r="T11">
            <v>0</v>
          </cell>
          <cell r="V11">
            <v>0</v>
          </cell>
          <cell r="W11">
            <v>0</v>
          </cell>
          <cell r="X11" t="str">
            <v>放款服務課</v>
          </cell>
          <cell r="Y11">
            <v>44470</v>
          </cell>
        </row>
        <row r="12">
          <cell r="E12" t="str">
            <v>L1908</v>
          </cell>
          <cell r="F12" t="str">
            <v>申請不列印書面通知書查詢</v>
          </cell>
          <cell r="G12">
            <v>0</v>
          </cell>
          <cell r="H12" t="str">
            <v>張金龍</v>
          </cell>
          <cell r="I12" t="str">
            <v>張嘉榮</v>
          </cell>
          <cell r="J12" t="str">
            <v>PJ201800012_URS_1顧客管理作業_V1.42.docx</v>
          </cell>
          <cell r="K12">
            <v>44399</v>
          </cell>
          <cell r="L12">
            <v>44400</v>
          </cell>
          <cell r="M12">
            <v>44431</v>
          </cell>
          <cell r="N12" t="str">
            <v>涂宇欣</v>
          </cell>
          <cell r="O12" t="str">
            <v>陳政皓</v>
          </cell>
          <cell r="T12">
            <v>0</v>
          </cell>
          <cell r="V12">
            <v>0</v>
          </cell>
          <cell r="W12">
            <v>0</v>
          </cell>
          <cell r="X12" t="str">
            <v>放款服務課</v>
          </cell>
          <cell r="Y12">
            <v>44470</v>
          </cell>
        </row>
        <row r="13">
          <cell r="E13" t="str">
            <v>L1108</v>
          </cell>
          <cell r="F13" t="str">
            <v>申請不列印書面通知書維護</v>
          </cell>
          <cell r="G13">
            <v>0</v>
          </cell>
          <cell r="H13" t="str">
            <v>張金龍</v>
          </cell>
          <cell r="I13" t="str">
            <v>張嘉榮</v>
          </cell>
          <cell r="J13" t="str">
            <v>PJ201800012_URS_1顧客管理作業_V1.42.docx</v>
          </cell>
          <cell r="K13">
            <v>44399</v>
          </cell>
          <cell r="L13">
            <v>44400</v>
          </cell>
          <cell r="M13">
            <v>44424</v>
          </cell>
          <cell r="N13" t="str">
            <v>涂宇欣</v>
          </cell>
          <cell r="O13" t="str">
            <v>陳政皓</v>
          </cell>
          <cell r="T13">
            <v>0</v>
          </cell>
          <cell r="V13">
            <v>0</v>
          </cell>
          <cell r="W13">
            <v>0</v>
          </cell>
          <cell r="X13" t="str">
            <v>放款服務課</v>
          </cell>
          <cell r="Y13">
            <v>44470</v>
          </cell>
        </row>
        <row r="14">
          <cell r="E14" t="str">
            <v>L1109</v>
          </cell>
          <cell r="F14" t="str">
            <v>客戶交互運用維護</v>
          </cell>
          <cell r="G14">
            <v>0</v>
          </cell>
          <cell r="H14" t="str">
            <v>張金龍</v>
          </cell>
          <cell r="I14" t="str">
            <v>張嘉榮</v>
          </cell>
          <cell r="J14" t="str">
            <v>PJ201800012_URS_1顧客管理作業_V1.42.docx</v>
          </cell>
          <cell r="K14">
            <v>44399</v>
          </cell>
          <cell r="L14">
            <v>44400</v>
          </cell>
          <cell r="M14">
            <v>44469</v>
          </cell>
          <cell r="N14" t="str">
            <v>吳承憲</v>
          </cell>
          <cell r="O14" t="str">
            <v>李珮君</v>
          </cell>
          <cell r="T14">
            <v>0</v>
          </cell>
          <cell r="V14">
            <v>0</v>
          </cell>
          <cell r="W14">
            <v>0</v>
          </cell>
          <cell r="X14" t="str">
            <v>放款推展課</v>
          </cell>
          <cell r="Y14">
            <v>44470</v>
          </cell>
        </row>
        <row r="15">
          <cell r="E15" t="str">
            <v>L1907</v>
          </cell>
          <cell r="F15" t="str">
            <v>公司戶財務報表查詢</v>
          </cell>
          <cell r="G15">
            <v>0</v>
          </cell>
          <cell r="H15" t="str">
            <v>張金龍</v>
          </cell>
          <cell r="I15" t="str">
            <v>張金龍</v>
          </cell>
          <cell r="J15" t="str">
            <v>PJ201800012_URS_1顧客管理作業_V1.42.docx</v>
          </cell>
          <cell r="K15">
            <v>44403</v>
          </cell>
          <cell r="L15">
            <v>44400</v>
          </cell>
          <cell r="M15">
            <v>44400</v>
          </cell>
          <cell r="N15" t="str">
            <v>吳承憲</v>
          </cell>
          <cell r="O15" t="str">
            <v>施美娟</v>
          </cell>
          <cell r="P15" t="str">
            <v>程慧娟</v>
          </cell>
          <cell r="T15">
            <v>0</v>
          </cell>
          <cell r="V15">
            <v>0</v>
          </cell>
          <cell r="W15">
            <v>0</v>
          </cell>
          <cell r="X15" t="str">
            <v>放款審查課</v>
          </cell>
          <cell r="Y15">
            <v>44470</v>
          </cell>
        </row>
        <row r="16">
          <cell r="E16" t="str">
            <v>L1107</v>
          </cell>
          <cell r="F16" t="str">
            <v>公司戶財務報表維護</v>
          </cell>
          <cell r="G16">
            <v>0</v>
          </cell>
          <cell r="H16" t="str">
            <v>張金龍</v>
          </cell>
          <cell r="I16" t="str">
            <v>張金龍</v>
          </cell>
          <cell r="J16" t="str">
            <v>PJ201800012_URS_1顧客管理作業_V1.42.docx</v>
          </cell>
          <cell r="K16">
            <v>44403</v>
          </cell>
          <cell r="L16">
            <v>44400</v>
          </cell>
          <cell r="M16">
            <v>44469</v>
          </cell>
          <cell r="N16" t="str">
            <v>吳承憲</v>
          </cell>
          <cell r="O16" t="str">
            <v>施美娟</v>
          </cell>
          <cell r="P16" t="str">
            <v>程慧娟</v>
          </cell>
          <cell r="T16">
            <v>0</v>
          </cell>
          <cell r="V16">
            <v>0</v>
          </cell>
          <cell r="W16">
            <v>0</v>
          </cell>
          <cell r="X16" t="str">
            <v>放款審查課</v>
          </cell>
          <cell r="Y16">
            <v>44470</v>
          </cell>
        </row>
        <row r="17">
          <cell r="E17" t="str">
            <v>L1909</v>
          </cell>
          <cell r="F17" t="str">
            <v>疑似準利害關係人明細查詢</v>
          </cell>
          <cell r="G17" t="str">
            <v>新增 2021/11/2</v>
          </cell>
          <cell r="H17" t="str">
            <v>張金龍</v>
          </cell>
          <cell r="I17" t="str">
            <v>張金龍</v>
          </cell>
          <cell r="J17" t="str">
            <v>PJ201800012_URS_1顧客管理作業_V1.42.docx</v>
          </cell>
          <cell r="K17">
            <v>44461</v>
          </cell>
          <cell r="L17">
            <v>44461</v>
          </cell>
          <cell r="M17">
            <v>44515</v>
          </cell>
          <cell r="N17" t="str">
            <v>吳承憲</v>
          </cell>
          <cell r="O17" t="str">
            <v>施美娟</v>
          </cell>
          <cell r="T17">
            <v>0</v>
          </cell>
          <cell r="V17">
            <v>0</v>
          </cell>
          <cell r="W17">
            <v>0</v>
          </cell>
          <cell r="X17" t="str">
            <v>放款審查課</v>
          </cell>
          <cell r="Y17">
            <v>44515</v>
          </cell>
        </row>
        <row r="18">
          <cell r="E18" t="str">
            <v>L2001</v>
          </cell>
          <cell r="F18" t="str">
            <v xml:space="preserve">商品參數明細資料查詢                    </v>
          </cell>
          <cell r="G18">
            <v>0</v>
          </cell>
          <cell r="H18" t="str">
            <v>賴文育</v>
          </cell>
          <cell r="I18" t="str">
            <v>余家興</v>
          </cell>
          <cell r="J18" t="str">
            <v>PJ201800012_URS_2業務作業_V1.25.doc</v>
          </cell>
          <cell r="K18">
            <v>44403</v>
          </cell>
          <cell r="L18">
            <v>44403</v>
          </cell>
          <cell r="M18" t="str">
            <v/>
          </cell>
          <cell r="N18" t="str">
            <v>吳承憲</v>
          </cell>
          <cell r="O18" t="str">
            <v>蔡珮瑜</v>
          </cell>
          <cell r="T18">
            <v>0</v>
          </cell>
          <cell r="V18">
            <v>0</v>
          </cell>
          <cell r="W18">
            <v>0</v>
          </cell>
          <cell r="X18" t="str">
            <v>放款服務課</v>
          </cell>
          <cell r="Y18">
            <v>44533</v>
          </cell>
        </row>
        <row r="19">
          <cell r="E19" t="str">
            <v>L2101</v>
          </cell>
          <cell r="F19" t="str">
            <v>商品參數維護</v>
          </cell>
          <cell r="G19">
            <v>0</v>
          </cell>
          <cell r="H19" t="str">
            <v>賴文育</v>
          </cell>
          <cell r="I19" t="str">
            <v>余家興</v>
          </cell>
          <cell r="J19" t="str">
            <v>PJ201800012_URS_2業務作業_V1.25.doc</v>
          </cell>
          <cell r="K19">
            <v>44403</v>
          </cell>
          <cell r="L19">
            <v>44403</v>
          </cell>
          <cell r="M19">
            <v>44432</v>
          </cell>
          <cell r="N19" t="str">
            <v>吳承憲</v>
          </cell>
          <cell r="O19" t="str">
            <v>蔡珮瑜</v>
          </cell>
          <cell r="T19">
            <v>0</v>
          </cell>
          <cell r="V19">
            <v>0</v>
          </cell>
          <cell r="W19">
            <v>0</v>
          </cell>
          <cell r="X19" t="str">
            <v>放款服務課</v>
          </cell>
          <cell r="Y19">
            <v>44533</v>
          </cell>
        </row>
        <row r="20">
          <cell r="E20" t="str">
            <v>L2010</v>
          </cell>
          <cell r="F20" t="str">
            <v xml:space="preserve">申請案件明細資料查詢                    </v>
          </cell>
          <cell r="G20">
            <v>0</v>
          </cell>
          <cell r="H20" t="str">
            <v>賴文育</v>
          </cell>
          <cell r="I20" t="str">
            <v>陳昱衡</v>
          </cell>
          <cell r="J20" t="str">
            <v>PJ201800012_URS_2業務作業_V1.25.doc</v>
          </cell>
          <cell r="K20">
            <v>44403</v>
          </cell>
          <cell r="L20">
            <v>44403</v>
          </cell>
          <cell r="M20">
            <v>44431</v>
          </cell>
          <cell r="N20" t="str">
            <v>吳承憲</v>
          </cell>
          <cell r="O20" t="str">
            <v>李珮君</v>
          </cell>
          <cell r="T20">
            <v>0</v>
          </cell>
          <cell r="V20">
            <v>0</v>
          </cell>
          <cell r="W20">
            <v>0</v>
          </cell>
          <cell r="X20" t="str">
            <v>放款推展課</v>
          </cell>
          <cell r="Y20">
            <v>44533</v>
          </cell>
        </row>
        <row r="21">
          <cell r="E21" t="str">
            <v>L2111</v>
          </cell>
          <cell r="F21" t="str">
            <v>案件申請登錄</v>
          </cell>
          <cell r="G21">
            <v>0</v>
          </cell>
          <cell r="H21" t="str">
            <v>賴文育</v>
          </cell>
          <cell r="I21" t="str">
            <v>余家興</v>
          </cell>
          <cell r="J21" t="str">
            <v>PJ201800012_URS_2業務作業_V1.25.doc</v>
          </cell>
          <cell r="K21">
            <v>44403</v>
          </cell>
          <cell r="L21">
            <v>44403</v>
          </cell>
          <cell r="M21">
            <v>44468</v>
          </cell>
          <cell r="N21" t="str">
            <v>吳承憲</v>
          </cell>
          <cell r="O21" t="str">
            <v>李珮君</v>
          </cell>
          <cell r="T21">
            <v>0</v>
          </cell>
          <cell r="V21">
            <v>0</v>
          </cell>
          <cell r="W21">
            <v>0</v>
          </cell>
          <cell r="X21" t="str">
            <v>放款推展課</v>
          </cell>
          <cell r="Y21">
            <v>44533</v>
          </cell>
        </row>
        <row r="22">
          <cell r="E22" t="str">
            <v>L2153</v>
          </cell>
          <cell r="F22" t="str">
            <v>核准額度登錄</v>
          </cell>
          <cell r="G22">
            <v>0</v>
          </cell>
          <cell r="H22" t="str">
            <v>賴文育</v>
          </cell>
          <cell r="I22" t="str">
            <v>余家興</v>
          </cell>
          <cell r="J22" t="str">
            <v>PJ201800012_URS_2業務作業_V1.25.doc</v>
          </cell>
          <cell r="K22">
            <v>44404</v>
          </cell>
          <cell r="L22">
            <v>44403</v>
          </cell>
          <cell r="M22">
            <v>44468</v>
          </cell>
          <cell r="N22" t="str">
            <v>吳承憲</v>
          </cell>
          <cell r="O22" t="str">
            <v>李珮君</v>
          </cell>
          <cell r="T22">
            <v>0</v>
          </cell>
          <cell r="V22">
            <v>0</v>
          </cell>
          <cell r="W22">
            <v>0</v>
          </cell>
          <cell r="X22" t="str">
            <v>放款推展課</v>
          </cell>
          <cell r="Y22">
            <v>44533</v>
          </cell>
        </row>
        <row r="23">
          <cell r="E23" t="str">
            <v>L2151</v>
          </cell>
          <cell r="F23" t="str">
            <v>額度登錄准駁查詢</v>
          </cell>
          <cell r="G23">
            <v>0</v>
          </cell>
          <cell r="H23" t="str">
            <v>賴文育</v>
          </cell>
          <cell r="I23" t="str">
            <v>陳昱衡</v>
          </cell>
          <cell r="J23">
            <v>0</v>
          </cell>
          <cell r="K23">
            <v>44404</v>
          </cell>
          <cell r="L23">
            <v>44403</v>
          </cell>
          <cell r="M23" t="str">
            <v/>
          </cell>
          <cell r="N23" t="str">
            <v>吳承憲</v>
          </cell>
          <cell r="O23" t="str">
            <v>李珮君</v>
          </cell>
          <cell r="T23">
            <v>0</v>
          </cell>
          <cell r="V23">
            <v>0</v>
          </cell>
          <cell r="W23">
            <v>0</v>
          </cell>
          <cell r="X23" t="str">
            <v>放款推展課</v>
          </cell>
          <cell r="Y23">
            <v>44533</v>
          </cell>
        </row>
        <row r="24">
          <cell r="E24" t="str">
            <v>L2112</v>
          </cell>
          <cell r="F24" t="str">
            <v xml:space="preserve">團體戶申請登錄                          </v>
          </cell>
          <cell r="G24">
            <v>0</v>
          </cell>
          <cell r="H24" t="str">
            <v>賴文育</v>
          </cell>
          <cell r="I24" t="str">
            <v>陳昱衡</v>
          </cell>
          <cell r="J24" t="str">
            <v>PJ201800012_URS_2業務作業_V1.25.doc</v>
          </cell>
          <cell r="K24">
            <v>44403</v>
          </cell>
          <cell r="L24">
            <v>44403</v>
          </cell>
          <cell r="M24">
            <v>44431</v>
          </cell>
          <cell r="N24" t="str">
            <v>吳承憲</v>
          </cell>
          <cell r="O24" t="str">
            <v>李珮君</v>
          </cell>
          <cell r="T24">
            <v>0</v>
          </cell>
          <cell r="V24">
            <v>0</v>
          </cell>
          <cell r="W24">
            <v>0</v>
          </cell>
          <cell r="X24" t="str">
            <v>放款推展課</v>
          </cell>
          <cell r="Y24">
            <v>44533</v>
          </cell>
        </row>
        <row r="25">
          <cell r="E25" t="str">
            <v>L2015</v>
          </cell>
          <cell r="F25" t="str">
            <v xml:space="preserve">額度明細資料查詢                        </v>
          </cell>
          <cell r="G25">
            <v>0</v>
          </cell>
          <cell r="H25" t="str">
            <v>賴文育</v>
          </cell>
          <cell r="I25" t="str">
            <v>陳昱衡</v>
          </cell>
          <cell r="J25" t="str">
            <v>PJ201800012_URS_2業務作業_V1.25.doc</v>
          </cell>
          <cell r="K25">
            <v>44404</v>
          </cell>
          <cell r="L25">
            <v>44404</v>
          </cell>
          <cell r="M25">
            <v>44431</v>
          </cell>
          <cell r="N25" t="str">
            <v>吳承憲</v>
          </cell>
          <cell r="O25" t="str">
            <v>李珮君</v>
          </cell>
          <cell r="T25">
            <v>0</v>
          </cell>
          <cell r="V25">
            <v>0</v>
          </cell>
          <cell r="W25">
            <v>0</v>
          </cell>
          <cell r="X25" t="str">
            <v>放款推展課</v>
          </cell>
          <cell r="Y25">
            <v>44533</v>
          </cell>
        </row>
        <row r="26">
          <cell r="E26" t="str">
            <v>L2154</v>
          </cell>
          <cell r="F26" t="str">
            <v xml:space="preserve">額度資料維護                            </v>
          </cell>
          <cell r="G26">
            <v>0</v>
          </cell>
          <cell r="H26" t="str">
            <v>賴文育</v>
          </cell>
          <cell r="I26" t="str">
            <v>余家興</v>
          </cell>
          <cell r="J26" t="str">
            <v>PJ201800012_URS_2業務作業_V1.25.doc</v>
          </cell>
          <cell r="K26">
            <v>44404</v>
          </cell>
          <cell r="L26">
            <v>44404</v>
          </cell>
          <cell r="M26">
            <v>44469</v>
          </cell>
          <cell r="N26" t="str">
            <v>吳承憲</v>
          </cell>
          <cell r="O26" t="str">
            <v>李珮君</v>
          </cell>
          <cell r="T26">
            <v>0</v>
          </cell>
          <cell r="V26">
            <v>0</v>
          </cell>
          <cell r="W26">
            <v>0</v>
          </cell>
          <cell r="X26" t="str">
            <v>放款推展課</v>
          </cell>
          <cell r="Y26">
            <v>44533</v>
          </cell>
        </row>
        <row r="27">
          <cell r="E27" t="str">
            <v>L2016</v>
          </cell>
          <cell r="F27" t="str">
            <v xml:space="preserve">核准號碼明細資料查詢                    </v>
          </cell>
          <cell r="G27">
            <v>0</v>
          </cell>
          <cell r="H27" t="str">
            <v>賴文育</v>
          </cell>
          <cell r="I27" t="str">
            <v>余家興</v>
          </cell>
          <cell r="J27" t="str">
            <v>PJ201800012_URS_2業務作業_V1.25.doc</v>
          </cell>
          <cell r="K27">
            <v>44404</v>
          </cell>
          <cell r="L27">
            <v>44404</v>
          </cell>
          <cell r="M27">
            <v>44431</v>
          </cell>
          <cell r="N27" t="str">
            <v>吳承憲</v>
          </cell>
          <cell r="O27" t="str">
            <v>李珮君</v>
          </cell>
          <cell r="T27">
            <v>0</v>
          </cell>
          <cell r="V27">
            <v>0</v>
          </cell>
          <cell r="W27">
            <v>0</v>
          </cell>
          <cell r="X27" t="str">
            <v>放款推展課</v>
          </cell>
          <cell r="Y27">
            <v>44533</v>
          </cell>
        </row>
        <row r="28">
          <cell r="E28" t="str">
            <v>L2020</v>
          </cell>
          <cell r="F28" t="str">
            <v xml:space="preserve">保證人明細資料查詢                      </v>
          </cell>
          <cell r="G28">
            <v>0</v>
          </cell>
          <cell r="H28" t="str">
            <v>賴文育</v>
          </cell>
          <cell r="I28" t="str">
            <v>陳昱衡</v>
          </cell>
          <cell r="J28" t="str">
            <v>PJ201800012_URS_2業務作業_V1.2.doc</v>
          </cell>
          <cell r="K28">
            <v>44404</v>
          </cell>
          <cell r="L28">
            <v>44405</v>
          </cell>
          <cell r="M28">
            <v>44428</v>
          </cell>
          <cell r="N28" t="str">
            <v>吳承憲</v>
          </cell>
          <cell r="O28" t="str">
            <v>李珮君</v>
          </cell>
          <cell r="P28" t="str">
            <v>企金</v>
          </cell>
          <cell r="T28">
            <v>0</v>
          </cell>
          <cell r="V28">
            <v>0</v>
          </cell>
          <cell r="W28">
            <v>0</v>
          </cell>
          <cell r="X28" t="str">
            <v>放款推展課</v>
          </cell>
          <cell r="Y28">
            <v>44533</v>
          </cell>
        </row>
        <row r="29">
          <cell r="E29" t="str">
            <v>L2250</v>
          </cell>
          <cell r="F29" t="str">
            <v>保證人資料登錄</v>
          </cell>
          <cell r="G29">
            <v>0</v>
          </cell>
          <cell r="H29" t="str">
            <v>賴文育</v>
          </cell>
          <cell r="I29" t="str">
            <v>陳昱衡</v>
          </cell>
          <cell r="J29" t="str">
            <v>PJ201800012_URS_2業務作業_V1.2.doc</v>
          </cell>
          <cell r="K29">
            <v>44404</v>
          </cell>
          <cell r="L29">
            <v>44405</v>
          </cell>
          <cell r="M29">
            <v>44428</v>
          </cell>
          <cell r="N29" t="str">
            <v>吳承憲</v>
          </cell>
          <cell r="O29" t="str">
            <v>李珮君</v>
          </cell>
          <cell r="P29" t="str">
            <v>企金</v>
          </cell>
          <cell r="T29">
            <v>0</v>
          </cell>
          <cell r="V29">
            <v>0</v>
          </cell>
          <cell r="W29">
            <v>0</v>
          </cell>
          <cell r="X29" t="str">
            <v>放款推展課</v>
          </cell>
          <cell r="Y29">
            <v>44533</v>
          </cell>
        </row>
        <row r="30">
          <cell r="E30" t="str">
            <v>L2902</v>
          </cell>
          <cell r="F30" t="str">
            <v xml:space="preserve">保證人保證資料查詢                      </v>
          </cell>
          <cell r="G30">
            <v>0</v>
          </cell>
          <cell r="H30" t="str">
            <v>賴文育</v>
          </cell>
          <cell r="I30" t="str">
            <v>陳昱衡</v>
          </cell>
          <cell r="J30" t="str">
            <v>PJ201800012_URS_2業務作業_V1.2.doc</v>
          </cell>
          <cell r="K30">
            <v>44404</v>
          </cell>
          <cell r="L30">
            <v>44405</v>
          </cell>
          <cell r="M30">
            <v>44428</v>
          </cell>
          <cell r="N30" t="str">
            <v>吳承憲</v>
          </cell>
          <cell r="O30" t="str">
            <v>陳政皓</v>
          </cell>
          <cell r="T30">
            <v>0</v>
          </cell>
          <cell r="V30">
            <v>0</v>
          </cell>
          <cell r="W30">
            <v>0</v>
          </cell>
          <cell r="X30" t="str">
            <v>放款服務課</v>
          </cell>
          <cell r="Y30">
            <v>44533</v>
          </cell>
        </row>
        <row r="31">
          <cell r="E31" t="str">
            <v>L6070</v>
          </cell>
          <cell r="F31" t="str">
            <v xml:space="preserve">未齊件代碼查詢                          </v>
          </cell>
          <cell r="G31">
            <v>0</v>
          </cell>
          <cell r="H31" t="str">
            <v>賴文育</v>
          </cell>
          <cell r="I31" t="str">
            <v>陳昱衡</v>
          </cell>
          <cell r="J31">
            <v>0</v>
          </cell>
          <cell r="K31">
            <v>44404</v>
          </cell>
          <cell r="L31">
            <v>44404</v>
          </cell>
          <cell r="M31" t="str">
            <v/>
          </cell>
          <cell r="N31" t="str">
            <v>涂宇欣</v>
          </cell>
          <cell r="O31" t="str">
            <v>徐名弘</v>
          </cell>
          <cell r="P31" t="str">
            <v>李秋燕</v>
          </cell>
          <cell r="T31">
            <v>0</v>
          </cell>
          <cell r="V31">
            <v>0</v>
          </cell>
          <cell r="W31">
            <v>0</v>
          </cell>
          <cell r="X31" t="str">
            <v>放款審查課</v>
          </cell>
          <cell r="Y31">
            <v>44533</v>
          </cell>
        </row>
        <row r="32">
          <cell r="E32" t="str">
            <v>L6700</v>
          </cell>
          <cell r="F32" t="str">
            <v>未齊件代碼維護</v>
          </cell>
          <cell r="G32">
            <v>0</v>
          </cell>
          <cell r="H32" t="str">
            <v>賴文育</v>
          </cell>
          <cell r="I32" t="str">
            <v>陳昱衡</v>
          </cell>
          <cell r="J32">
            <v>0</v>
          </cell>
          <cell r="K32">
            <v>44404</v>
          </cell>
          <cell r="L32">
            <v>44404</v>
          </cell>
          <cell r="M32">
            <v>44428</v>
          </cell>
          <cell r="N32" t="str">
            <v>涂宇欣</v>
          </cell>
          <cell r="O32" t="str">
            <v>徐名弘</v>
          </cell>
          <cell r="P32" t="str">
            <v>李秋燕</v>
          </cell>
          <cell r="T32">
            <v>0</v>
          </cell>
          <cell r="V32">
            <v>0</v>
          </cell>
          <cell r="W32">
            <v>0</v>
          </cell>
          <cell r="X32" t="str">
            <v>放款審查課</v>
          </cell>
          <cell r="Y32">
            <v>44533</v>
          </cell>
        </row>
        <row r="33">
          <cell r="E33" t="str">
            <v>L2921</v>
          </cell>
          <cell r="F33" t="str">
            <v xml:space="preserve">未齊件資料查詢                          </v>
          </cell>
          <cell r="G33">
            <v>0</v>
          </cell>
          <cell r="H33" t="str">
            <v>賴文育</v>
          </cell>
          <cell r="I33" t="str">
            <v>陳昱衡</v>
          </cell>
          <cell r="J33" t="str">
            <v>PJ201800012_URS_2業務作業_V1.2.doc</v>
          </cell>
          <cell r="K33">
            <v>44404</v>
          </cell>
          <cell r="L33">
            <v>44405</v>
          </cell>
          <cell r="M33">
            <v>44428</v>
          </cell>
          <cell r="N33" t="str">
            <v>涂宇欣</v>
          </cell>
          <cell r="O33" t="str">
            <v>徐名弘</v>
          </cell>
          <cell r="P33" t="str">
            <v>李秋燕</v>
          </cell>
          <cell r="T33">
            <v>0</v>
          </cell>
          <cell r="V33">
            <v>0</v>
          </cell>
          <cell r="W33">
            <v>0</v>
          </cell>
          <cell r="X33" t="str">
            <v>放款審查課</v>
          </cell>
          <cell r="Y33">
            <v>44533</v>
          </cell>
        </row>
        <row r="34">
          <cell r="E34" t="str">
            <v>L2801</v>
          </cell>
          <cell r="F34" t="str">
            <v xml:space="preserve">未齊案件管理             </v>
          </cell>
          <cell r="G34">
            <v>0</v>
          </cell>
          <cell r="H34" t="str">
            <v>賴文育</v>
          </cell>
          <cell r="I34" t="str">
            <v>陳昱衡</v>
          </cell>
          <cell r="J34" t="str">
            <v>PJ201800012_URS_2業務作業_V1.2.doc</v>
          </cell>
          <cell r="K34">
            <v>44404</v>
          </cell>
          <cell r="L34">
            <v>44405</v>
          </cell>
          <cell r="M34">
            <v>44428</v>
          </cell>
          <cell r="N34" t="str">
            <v>涂宇欣</v>
          </cell>
          <cell r="O34" t="str">
            <v>徐名弘</v>
          </cell>
          <cell r="P34" t="str">
            <v>李秋燕</v>
          </cell>
          <cell r="T34">
            <v>0</v>
          </cell>
          <cell r="V34">
            <v>0</v>
          </cell>
          <cell r="W34">
            <v>0</v>
          </cell>
          <cell r="X34" t="str">
            <v>放款審查課</v>
          </cell>
          <cell r="Y34">
            <v>44533</v>
          </cell>
        </row>
        <row r="35">
          <cell r="E35" t="str">
            <v>L2018</v>
          </cell>
          <cell r="F35" t="str">
            <v>共同借款人資料查詢</v>
          </cell>
          <cell r="G35">
            <v>0</v>
          </cell>
          <cell r="H35" t="str">
            <v>賴文育</v>
          </cell>
          <cell r="I35" t="str">
            <v>余家興</v>
          </cell>
          <cell r="J35" t="str">
            <v>PJ201800012_URS_2業務作業_V1.25.doc</v>
          </cell>
          <cell r="K35">
            <v>44431</v>
          </cell>
          <cell r="L35">
            <v>44431</v>
          </cell>
          <cell r="M35" t="str">
            <v/>
          </cell>
          <cell r="N35" t="str">
            <v>林清河</v>
          </cell>
          <cell r="O35" t="str">
            <v>李珮君</v>
          </cell>
          <cell r="P35" t="str">
            <v>企金</v>
          </cell>
          <cell r="T35">
            <v>0</v>
          </cell>
          <cell r="V35">
            <v>0</v>
          </cell>
          <cell r="W35">
            <v>0</v>
          </cell>
          <cell r="X35" t="str">
            <v>放款推展課</v>
          </cell>
          <cell r="Y35">
            <v>44533</v>
          </cell>
        </row>
        <row r="36">
          <cell r="E36" t="str">
            <v>L2118</v>
          </cell>
          <cell r="F36" t="str">
            <v>共同借款人資料登錄</v>
          </cell>
          <cell r="G36">
            <v>0</v>
          </cell>
          <cell r="H36" t="str">
            <v>賴文育</v>
          </cell>
          <cell r="I36" t="str">
            <v>余家興</v>
          </cell>
          <cell r="J36" t="str">
            <v>PJ201800012_URS_2業務作業_V1.25.doc</v>
          </cell>
          <cell r="K36">
            <v>44431</v>
          </cell>
          <cell r="L36">
            <v>44431</v>
          </cell>
          <cell r="M36" t="str">
            <v/>
          </cell>
          <cell r="N36" t="str">
            <v>林清河</v>
          </cell>
          <cell r="O36" t="str">
            <v>李珮君</v>
          </cell>
          <cell r="P36" t="str">
            <v>企金</v>
          </cell>
          <cell r="T36">
            <v>0</v>
          </cell>
          <cell r="V36">
            <v>0</v>
          </cell>
          <cell r="W36">
            <v>0</v>
          </cell>
          <cell r="X36" t="str">
            <v>放款推展課</v>
          </cell>
          <cell r="Y36">
            <v>44533</v>
          </cell>
        </row>
        <row r="37">
          <cell r="E37" t="str">
            <v>L291A</v>
          </cell>
          <cell r="F37" t="str">
            <v>共同借款人額度查詢</v>
          </cell>
          <cell r="G37">
            <v>0</v>
          </cell>
          <cell r="H37" t="str">
            <v>賴文育</v>
          </cell>
          <cell r="I37" t="str">
            <v>余家興</v>
          </cell>
          <cell r="J37" t="str">
            <v>PJ201800012_URS_2業務作業_V1.25.doc</v>
          </cell>
          <cell r="K37">
            <v>44431</v>
          </cell>
          <cell r="L37">
            <v>44431</v>
          </cell>
          <cell r="M37" t="str">
            <v/>
          </cell>
          <cell r="N37" t="str">
            <v>林清河</v>
          </cell>
          <cell r="O37" t="str">
            <v>李珮君</v>
          </cell>
          <cell r="P37" t="str">
            <v>企金</v>
          </cell>
          <cell r="T37">
            <v>0</v>
          </cell>
          <cell r="V37">
            <v>0</v>
          </cell>
          <cell r="W37">
            <v>0</v>
          </cell>
          <cell r="X37" t="str">
            <v>放款推展課</v>
          </cell>
          <cell r="Y37">
            <v>44533</v>
          </cell>
        </row>
        <row r="38">
          <cell r="E38" t="str">
            <v>L2019</v>
          </cell>
          <cell r="F38" t="str">
            <v>合併額度控管資料查詢</v>
          </cell>
          <cell r="G38">
            <v>0</v>
          </cell>
          <cell r="H38" t="str">
            <v>賴文育</v>
          </cell>
          <cell r="I38" t="str">
            <v>余家興</v>
          </cell>
          <cell r="J38" t="str">
            <v>PJ201800012_URS_2業務作業_V1.25.doc</v>
          </cell>
          <cell r="K38">
            <v>44431</v>
          </cell>
          <cell r="L38">
            <v>44431</v>
          </cell>
          <cell r="M38" t="str">
            <v/>
          </cell>
          <cell r="N38" t="str">
            <v>林清河</v>
          </cell>
          <cell r="O38" t="str">
            <v>李珮君</v>
          </cell>
          <cell r="P38" t="str">
            <v>企金</v>
          </cell>
          <cell r="T38">
            <v>0</v>
          </cell>
          <cell r="V38">
            <v>0</v>
          </cell>
          <cell r="W38">
            <v>0</v>
          </cell>
          <cell r="X38" t="str">
            <v>放款推展課</v>
          </cell>
          <cell r="Y38">
            <v>44533</v>
          </cell>
        </row>
        <row r="39">
          <cell r="E39" t="str">
            <v>L2119</v>
          </cell>
          <cell r="F39" t="str">
            <v>合併額度控管登錄</v>
          </cell>
          <cell r="G39">
            <v>0</v>
          </cell>
          <cell r="H39" t="str">
            <v>賴文育</v>
          </cell>
          <cell r="I39" t="str">
            <v>余家興</v>
          </cell>
          <cell r="J39" t="str">
            <v>PJ201800012_URS_2業務作業_V1.25.doc</v>
          </cell>
          <cell r="K39">
            <v>44431</v>
          </cell>
          <cell r="L39">
            <v>44431</v>
          </cell>
          <cell r="M39" t="str">
            <v/>
          </cell>
          <cell r="N39" t="str">
            <v>林清河</v>
          </cell>
          <cell r="O39" t="str">
            <v>李珮君</v>
          </cell>
          <cell r="P39" t="str">
            <v>企金</v>
          </cell>
          <cell r="T39">
            <v>0</v>
          </cell>
          <cell r="V39">
            <v>0</v>
          </cell>
          <cell r="W39">
            <v>0</v>
          </cell>
          <cell r="X39" t="str">
            <v>放款推展課</v>
          </cell>
          <cell r="Y39">
            <v>44533</v>
          </cell>
        </row>
        <row r="40">
          <cell r="E40" t="str">
            <v>L291B</v>
          </cell>
          <cell r="F40" t="str">
            <v>合併額度控管額度查詢</v>
          </cell>
          <cell r="G40">
            <v>0</v>
          </cell>
          <cell r="H40" t="str">
            <v>賴文育</v>
          </cell>
          <cell r="I40" t="str">
            <v>余家興</v>
          </cell>
          <cell r="J40" t="str">
            <v>PJ201800012_URS_2業務作業_V1.25.doc</v>
          </cell>
          <cell r="K40">
            <v>44431</v>
          </cell>
          <cell r="L40">
            <v>44431</v>
          </cell>
          <cell r="M40" t="str">
            <v/>
          </cell>
          <cell r="N40" t="str">
            <v>林清河</v>
          </cell>
          <cell r="O40" t="str">
            <v>李珮君</v>
          </cell>
          <cell r="P40" t="str">
            <v>企金</v>
          </cell>
          <cell r="T40">
            <v>0</v>
          </cell>
          <cell r="V40">
            <v>0</v>
          </cell>
          <cell r="W40">
            <v>0</v>
          </cell>
          <cell r="X40" t="str">
            <v>放款推展課</v>
          </cell>
          <cell r="Y40">
            <v>44533</v>
          </cell>
        </row>
        <row r="41">
          <cell r="E41" t="str">
            <v>L2021</v>
          </cell>
          <cell r="F41" t="str">
            <v>交易關係人查詢</v>
          </cell>
          <cell r="G41">
            <v>0</v>
          </cell>
          <cell r="H41" t="str">
            <v>賴文育</v>
          </cell>
          <cell r="I41" t="str">
            <v>陳昱衡</v>
          </cell>
          <cell r="J41" t="str">
            <v>PJ201800012_URS_2業務作業_V1.2.doc</v>
          </cell>
          <cell r="K41">
            <v>44431</v>
          </cell>
          <cell r="L41">
            <v>44431</v>
          </cell>
          <cell r="M41" t="str">
            <v/>
          </cell>
          <cell r="N41" t="str">
            <v>吳承憲</v>
          </cell>
          <cell r="O41" t="str">
            <v>李珮君</v>
          </cell>
          <cell r="P41" t="str">
            <v>企金</v>
          </cell>
          <cell r="T41">
            <v>0</v>
          </cell>
          <cell r="V41">
            <v>0</v>
          </cell>
          <cell r="W41">
            <v>0</v>
          </cell>
          <cell r="X41" t="str">
            <v>放款推展課</v>
          </cell>
          <cell r="Y41">
            <v>44533</v>
          </cell>
        </row>
        <row r="42">
          <cell r="E42" t="str">
            <v>L2221</v>
          </cell>
          <cell r="F42" t="str">
            <v>交易關係人維護</v>
          </cell>
          <cell r="G42">
            <v>0</v>
          </cell>
          <cell r="H42" t="str">
            <v>賴文育</v>
          </cell>
          <cell r="I42" t="str">
            <v>陳昱衡</v>
          </cell>
          <cell r="J42" t="str">
            <v>PJ201800012_URS_2業務作業_V1.2.doc</v>
          </cell>
          <cell r="K42">
            <v>44431</v>
          </cell>
          <cell r="L42">
            <v>44431</v>
          </cell>
          <cell r="M42">
            <v>44456</v>
          </cell>
          <cell r="N42" t="str">
            <v>吳承憲</v>
          </cell>
          <cell r="O42" t="str">
            <v>李珮君</v>
          </cell>
          <cell r="P42" t="str">
            <v>企金</v>
          </cell>
          <cell r="T42">
            <v>0</v>
          </cell>
          <cell r="V42">
            <v>0</v>
          </cell>
          <cell r="W42">
            <v>0</v>
          </cell>
          <cell r="X42" t="str">
            <v>放款推展課</v>
          </cell>
          <cell r="Y42">
            <v>44533</v>
          </cell>
        </row>
        <row r="43">
          <cell r="E43" t="str">
            <v>L2038</v>
          </cell>
          <cell r="F43" t="str">
            <v xml:space="preserve">擔保品明細資料查詢                      </v>
          </cell>
          <cell r="G43">
            <v>0</v>
          </cell>
          <cell r="H43" t="str">
            <v>賴文育</v>
          </cell>
          <cell r="I43" t="str">
            <v>陳昱衡</v>
          </cell>
          <cell r="J43" t="str">
            <v>PJ201800012_URS_2業務作業_V1.25.doc</v>
          </cell>
          <cell r="K43">
            <v>44431</v>
          </cell>
          <cell r="L43">
            <v>44432</v>
          </cell>
          <cell r="M43">
            <v>44434</v>
          </cell>
          <cell r="N43" t="str">
            <v>吳承憲</v>
          </cell>
          <cell r="O43" t="str">
            <v>李珮君</v>
          </cell>
          <cell r="P43" t="str">
            <v>企金</v>
          </cell>
          <cell r="T43">
            <v>0</v>
          </cell>
          <cell r="V43">
            <v>0</v>
          </cell>
          <cell r="W43">
            <v>0</v>
          </cell>
          <cell r="X43" t="str">
            <v>放款推展課</v>
          </cell>
          <cell r="Y43">
            <v>44533</v>
          </cell>
        </row>
        <row r="44">
          <cell r="E44" t="str">
            <v>L2411</v>
          </cell>
          <cell r="F44" t="str">
            <v>不動產擔保品資料登錄</v>
          </cell>
          <cell r="G44">
            <v>0</v>
          </cell>
          <cell r="H44" t="str">
            <v>賴文育</v>
          </cell>
          <cell r="I44" t="str">
            <v>陳昱衡</v>
          </cell>
          <cell r="J44" t="str">
            <v>PJ201800012_URS_2業務作業_V1.25.doc</v>
          </cell>
          <cell r="K44">
            <v>44432</v>
          </cell>
          <cell r="L44">
            <v>44432</v>
          </cell>
          <cell r="M44">
            <v>44447</v>
          </cell>
          <cell r="N44" t="str">
            <v>吳承憲</v>
          </cell>
          <cell r="O44" t="str">
            <v>李珮君</v>
          </cell>
          <cell r="P44" t="str">
            <v>企金、(可分配金額+張舜雯)</v>
          </cell>
          <cell r="T44">
            <v>0</v>
          </cell>
          <cell r="V44">
            <v>0</v>
          </cell>
          <cell r="W44">
            <v>0</v>
          </cell>
          <cell r="X44" t="str">
            <v>放款推展課</v>
          </cell>
          <cell r="Y44">
            <v>44533</v>
          </cell>
        </row>
        <row r="45">
          <cell r="E45" t="str">
            <v>L2911</v>
          </cell>
          <cell r="F45" t="str">
            <v xml:space="preserve">不動產擔保品資料查詢                    </v>
          </cell>
          <cell r="G45">
            <v>0</v>
          </cell>
          <cell r="H45" t="str">
            <v>賴文育</v>
          </cell>
          <cell r="I45" t="str">
            <v>陳昱衡</v>
          </cell>
          <cell r="J45" t="str">
            <v>PJ201800012_URS_2業務作業_V1.25.doc</v>
          </cell>
          <cell r="K45">
            <v>44432</v>
          </cell>
          <cell r="L45">
            <v>44432</v>
          </cell>
          <cell r="M45">
            <v>44445</v>
          </cell>
          <cell r="N45" t="str">
            <v>吳承憲</v>
          </cell>
          <cell r="O45" t="str">
            <v>李珮君</v>
          </cell>
          <cell r="P45" t="str">
            <v>企金</v>
          </cell>
          <cell r="T45">
            <v>0</v>
          </cell>
          <cell r="V45">
            <v>0</v>
          </cell>
          <cell r="W45">
            <v>0</v>
          </cell>
          <cell r="X45" t="str">
            <v>放款推展課</v>
          </cell>
          <cell r="Y45">
            <v>44533</v>
          </cell>
        </row>
        <row r="46">
          <cell r="E46" t="str">
            <v>L2415</v>
          </cell>
          <cell r="F46" t="str">
            <v>不動產建物擔保品資料登錄</v>
          </cell>
          <cell r="G46">
            <v>0</v>
          </cell>
          <cell r="H46" t="str">
            <v>賴文育</v>
          </cell>
          <cell r="I46" t="str">
            <v>陳昱衡</v>
          </cell>
          <cell r="J46" t="str">
            <v>PJ201800012_URS_2業務作業_V1.25.doc</v>
          </cell>
          <cell r="K46">
            <v>44432</v>
          </cell>
          <cell r="L46">
            <v>44432</v>
          </cell>
          <cell r="M46">
            <v>44445</v>
          </cell>
          <cell r="N46" t="str">
            <v>吳承憲</v>
          </cell>
          <cell r="O46" t="str">
            <v>李珮君</v>
          </cell>
          <cell r="P46" t="str">
            <v>企金</v>
          </cell>
          <cell r="T46">
            <v>0</v>
          </cell>
          <cell r="V46">
            <v>0</v>
          </cell>
          <cell r="W46">
            <v>0</v>
          </cell>
          <cell r="X46" t="str">
            <v>放款推展課</v>
          </cell>
          <cell r="Y46">
            <v>44533</v>
          </cell>
        </row>
        <row r="47">
          <cell r="E47" t="str">
            <v>L2416</v>
          </cell>
          <cell r="F47" t="str">
            <v>不動產土地擔保品資料登錄</v>
          </cell>
          <cell r="G47">
            <v>0</v>
          </cell>
          <cell r="H47" t="str">
            <v>賴文育</v>
          </cell>
          <cell r="I47" t="str">
            <v>陳昱衡</v>
          </cell>
          <cell r="J47">
            <v>0</v>
          </cell>
          <cell r="K47">
            <v>44432</v>
          </cell>
          <cell r="L47">
            <v>44432</v>
          </cell>
          <cell r="M47" t="str">
            <v/>
          </cell>
          <cell r="N47" t="str">
            <v>吳承憲</v>
          </cell>
          <cell r="O47" t="str">
            <v>李珮君</v>
          </cell>
          <cell r="P47" t="str">
            <v>企金</v>
          </cell>
          <cell r="T47">
            <v>0</v>
          </cell>
          <cell r="V47">
            <v>0</v>
          </cell>
          <cell r="W47">
            <v>0</v>
          </cell>
          <cell r="X47" t="str">
            <v>放款推展課</v>
          </cell>
          <cell r="Y47">
            <v>44533</v>
          </cell>
        </row>
        <row r="48">
          <cell r="E48" t="str">
            <v>L2915</v>
          </cell>
          <cell r="F48" t="str">
            <v xml:space="preserve">不動產建物資料查詢                      </v>
          </cell>
          <cell r="G48">
            <v>0</v>
          </cell>
          <cell r="H48" t="str">
            <v>賴文育</v>
          </cell>
          <cell r="I48" t="str">
            <v>陳昱衡</v>
          </cell>
          <cell r="J48">
            <v>0</v>
          </cell>
          <cell r="K48">
            <v>44432</v>
          </cell>
          <cell r="L48">
            <v>44432</v>
          </cell>
          <cell r="M48" t="str">
            <v/>
          </cell>
          <cell r="N48" t="str">
            <v>吳承憲</v>
          </cell>
          <cell r="O48" t="str">
            <v>陳政皓</v>
          </cell>
          <cell r="P48" t="str">
            <v>企金</v>
          </cell>
          <cell r="T48">
            <v>0</v>
          </cell>
          <cell r="V48">
            <v>0</v>
          </cell>
          <cell r="W48">
            <v>0</v>
          </cell>
          <cell r="X48" t="str">
            <v>放款服務課</v>
          </cell>
          <cell r="Y48">
            <v>44533</v>
          </cell>
        </row>
        <row r="49">
          <cell r="E49" t="str">
            <v>L2916</v>
          </cell>
          <cell r="F49" t="str">
            <v xml:space="preserve">不動產土地資料查詢                      </v>
          </cell>
          <cell r="G49">
            <v>0</v>
          </cell>
          <cell r="H49" t="str">
            <v>賴文育</v>
          </cell>
          <cell r="I49" t="str">
            <v>陳昱衡</v>
          </cell>
          <cell r="J49">
            <v>0</v>
          </cell>
          <cell r="K49">
            <v>44432</v>
          </cell>
          <cell r="L49">
            <v>44432</v>
          </cell>
          <cell r="M49" t="str">
            <v/>
          </cell>
          <cell r="N49" t="str">
            <v>吳承憲</v>
          </cell>
          <cell r="O49" t="str">
            <v>陳政皓</v>
          </cell>
          <cell r="P49" t="str">
            <v>企金</v>
          </cell>
          <cell r="T49">
            <v>0</v>
          </cell>
          <cell r="V49">
            <v>0</v>
          </cell>
          <cell r="W49">
            <v>0</v>
          </cell>
          <cell r="X49" t="str">
            <v>放款服務課</v>
          </cell>
          <cell r="Y49">
            <v>44533</v>
          </cell>
        </row>
        <row r="50">
          <cell r="E50" t="str">
            <v>L2918</v>
          </cell>
          <cell r="F50" t="str">
            <v>擔保品他項權利查詢</v>
          </cell>
          <cell r="G50">
            <v>0</v>
          </cell>
          <cell r="H50" t="str">
            <v>賴文育</v>
          </cell>
          <cell r="I50" t="str">
            <v>余家興</v>
          </cell>
          <cell r="J50" t="str">
            <v>PJ201800012_URS_2業務作業_V1.25.doc</v>
          </cell>
          <cell r="K50">
            <v>44433</v>
          </cell>
          <cell r="L50">
            <v>44433</v>
          </cell>
          <cell r="M50" t="str">
            <v/>
          </cell>
          <cell r="N50" t="str">
            <v>吳承憲</v>
          </cell>
          <cell r="O50" t="str">
            <v>尹少玄</v>
          </cell>
          <cell r="P50" t="str">
            <v>企金</v>
          </cell>
          <cell r="T50">
            <v>0</v>
          </cell>
          <cell r="V50">
            <v>0</v>
          </cell>
          <cell r="W50">
            <v>0</v>
          </cell>
          <cell r="X50" t="str">
            <v>放款服務課</v>
          </cell>
          <cell r="Y50">
            <v>44533</v>
          </cell>
        </row>
        <row r="51">
          <cell r="E51" t="str">
            <v>L2418</v>
          </cell>
          <cell r="F51" t="str">
            <v>擔保品他項權利登錄</v>
          </cell>
          <cell r="G51">
            <v>0</v>
          </cell>
          <cell r="H51" t="str">
            <v>賴文育</v>
          </cell>
          <cell r="I51" t="str">
            <v>余家興</v>
          </cell>
          <cell r="J51" t="str">
            <v>PJ201800012_URS_2業務作業_V1.25.doc</v>
          </cell>
          <cell r="K51">
            <v>44433</v>
          </cell>
          <cell r="L51">
            <v>44433</v>
          </cell>
          <cell r="M51" t="str">
            <v/>
          </cell>
          <cell r="N51" t="str">
            <v>吳承憲</v>
          </cell>
          <cell r="O51" t="str">
            <v>李珮君</v>
          </cell>
          <cell r="P51" t="str">
            <v>企金</v>
          </cell>
          <cell r="T51">
            <v>0</v>
          </cell>
          <cell r="V51">
            <v>0</v>
          </cell>
          <cell r="W51">
            <v>0</v>
          </cell>
          <cell r="X51" t="str">
            <v>放款推展課</v>
          </cell>
          <cell r="Y51">
            <v>44533</v>
          </cell>
        </row>
        <row r="52">
          <cell r="E52" t="str">
            <v>L2017</v>
          </cell>
          <cell r="F52" t="str">
            <v xml:space="preserve">額度與擔保品關聯查詢 </v>
          </cell>
          <cell r="G52">
            <v>0</v>
          </cell>
          <cell r="H52" t="str">
            <v>賴文育</v>
          </cell>
          <cell r="I52" t="str">
            <v>陳昱衡</v>
          </cell>
          <cell r="J52" t="str">
            <v>PJ201800012_URS_2業務作業_V1.25.doc</v>
          </cell>
          <cell r="K52">
            <v>44433</v>
          </cell>
          <cell r="L52">
            <v>44432</v>
          </cell>
          <cell r="M52">
            <v>44409</v>
          </cell>
          <cell r="N52" t="str">
            <v>吳承憲</v>
          </cell>
          <cell r="O52" t="str">
            <v>李珮君</v>
          </cell>
          <cell r="P52" t="str">
            <v>企金</v>
          </cell>
          <cell r="T52">
            <v>0</v>
          </cell>
          <cell r="V52">
            <v>0</v>
          </cell>
          <cell r="W52">
            <v>0</v>
          </cell>
          <cell r="X52" t="str">
            <v>放款推展課</v>
          </cell>
          <cell r="Y52">
            <v>44533</v>
          </cell>
        </row>
        <row r="53">
          <cell r="E53" t="str">
            <v>L2417</v>
          </cell>
          <cell r="F53" t="str">
            <v>額度與擔保品關聯登錄</v>
          </cell>
          <cell r="G53">
            <v>0</v>
          </cell>
          <cell r="H53" t="str">
            <v>賴文育</v>
          </cell>
          <cell r="I53" t="str">
            <v>陳昱衡</v>
          </cell>
          <cell r="J53">
            <v>0</v>
          </cell>
          <cell r="K53">
            <v>44433</v>
          </cell>
          <cell r="L53">
            <v>44432</v>
          </cell>
          <cell r="M53" t="str">
            <v/>
          </cell>
          <cell r="N53" t="str">
            <v>吳承憲</v>
          </cell>
          <cell r="O53" t="str">
            <v>李珮君</v>
          </cell>
          <cell r="P53" t="str">
            <v>企金</v>
          </cell>
          <cell r="T53">
            <v>0</v>
          </cell>
          <cell r="V53">
            <v>0</v>
          </cell>
          <cell r="W53">
            <v>0</v>
          </cell>
          <cell r="X53" t="str">
            <v>放款推展課</v>
          </cell>
          <cell r="Y53">
            <v>44533</v>
          </cell>
        </row>
        <row r="54">
          <cell r="E54" t="str">
            <v>L2412</v>
          </cell>
          <cell r="F54" t="str">
            <v>動產擔保品資料登錄</v>
          </cell>
          <cell r="G54">
            <v>0</v>
          </cell>
          <cell r="H54" t="str">
            <v>賴文育</v>
          </cell>
          <cell r="I54" t="str">
            <v>陳昱衡</v>
          </cell>
          <cell r="J54" t="str">
            <v>PJ201800012_URS_2業務作業_V1.25.doc</v>
          </cell>
          <cell r="K54">
            <v>44434</v>
          </cell>
          <cell r="L54">
            <v>44433</v>
          </cell>
          <cell r="M54">
            <v>44445</v>
          </cell>
          <cell r="N54" t="str">
            <v>吳承憲</v>
          </cell>
          <cell r="O54" t="str">
            <v>李珮君</v>
          </cell>
          <cell r="P54" t="str">
            <v>企金</v>
          </cell>
          <cell r="T54">
            <v>0</v>
          </cell>
          <cell r="V54">
            <v>0</v>
          </cell>
          <cell r="W54">
            <v>0</v>
          </cell>
          <cell r="X54" t="str">
            <v>放款推展課</v>
          </cell>
          <cell r="Y54">
            <v>44533</v>
          </cell>
        </row>
        <row r="55">
          <cell r="E55" t="str">
            <v>L2912</v>
          </cell>
          <cell r="F55" t="str">
            <v xml:space="preserve">動產擔保品資料查詢                      </v>
          </cell>
          <cell r="G55">
            <v>0</v>
          </cell>
          <cell r="H55" t="str">
            <v>賴文育</v>
          </cell>
          <cell r="I55" t="str">
            <v>陳昱衡</v>
          </cell>
          <cell r="J55">
            <v>0</v>
          </cell>
          <cell r="K55">
            <v>44434</v>
          </cell>
          <cell r="L55">
            <v>44433</v>
          </cell>
          <cell r="M55" t="str">
            <v/>
          </cell>
          <cell r="N55" t="str">
            <v>吳承憲</v>
          </cell>
          <cell r="O55" t="str">
            <v>李珮君</v>
          </cell>
          <cell r="P55" t="str">
            <v>企金</v>
          </cell>
          <cell r="T55">
            <v>0</v>
          </cell>
          <cell r="V55">
            <v>0</v>
          </cell>
          <cell r="W55">
            <v>0</v>
          </cell>
          <cell r="X55" t="str">
            <v>放款推展課</v>
          </cell>
          <cell r="Y55">
            <v>44533</v>
          </cell>
        </row>
        <row r="56">
          <cell r="E56" t="str">
            <v>L2413</v>
          </cell>
          <cell r="F56" t="str">
            <v>股票擔保品資料登錄</v>
          </cell>
          <cell r="G56">
            <v>0</v>
          </cell>
          <cell r="H56" t="str">
            <v>賴文育</v>
          </cell>
          <cell r="I56" t="str">
            <v>陳昱衡</v>
          </cell>
          <cell r="J56" t="str">
            <v>PJ201800012_URS_2業務作業_V1.25.doc</v>
          </cell>
          <cell r="K56">
            <v>44435</v>
          </cell>
          <cell r="L56">
            <v>44434</v>
          </cell>
          <cell r="M56">
            <v>44435</v>
          </cell>
          <cell r="N56" t="str">
            <v>吳承憲</v>
          </cell>
          <cell r="O56" t="str">
            <v>李穎</v>
          </cell>
          <cell r="P56" t="str">
            <v>企金</v>
          </cell>
          <cell r="T56">
            <v>0</v>
          </cell>
          <cell r="V56">
            <v>0</v>
          </cell>
          <cell r="W56">
            <v>0</v>
          </cell>
          <cell r="X56" t="str">
            <v>放款推展課</v>
          </cell>
          <cell r="Y56">
            <v>44533</v>
          </cell>
        </row>
        <row r="57">
          <cell r="E57" t="str">
            <v>L2913</v>
          </cell>
          <cell r="F57" t="str">
            <v xml:space="preserve">股票擔保品資料查詢                      </v>
          </cell>
          <cell r="G57">
            <v>0</v>
          </cell>
          <cell r="H57" t="str">
            <v>賴文育</v>
          </cell>
          <cell r="I57" t="str">
            <v>陳昱衡</v>
          </cell>
          <cell r="J57" t="str">
            <v>PJ201800012_URS_2業務作業_V1.25.doc</v>
          </cell>
          <cell r="K57">
            <v>44435</v>
          </cell>
          <cell r="L57">
            <v>44434</v>
          </cell>
          <cell r="M57">
            <v>44441</v>
          </cell>
          <cell r="N57" t="str">
            <v>吳承憲</v>
          </cell>
          <cell r="O57" t="str">
            <v>李穎</v>
          </cell>
          <cell r="P57" t="str">
            <v>企金</v>
          </cell>
          <cell r="T57">
            <v>0</v>
          </cell>
          <cell r="V57">
            <v>0</v>
          </cell>
          <cell r="W57">
            <v>0</v>
          </cell>
          <cell r="X57" t="str">
            <v>放款推展課</v>
          </cell>
          <cell r="Y57">
            <v>44533</v>
          </cell>
        </row>
        <row r="58">
          <cell r="E58" t="str">
            <v>L2414</v>
          </cell>
          <cell r="F58" t="str">
            <v>其他擔保品資料登錄</v>
          </cell>
          <cell r="G58">
            <v>0</v>
          </cell>
          <cell r="H58" t="str">
            <v>賴文育</v>
          </cell>
          <cell r="I58" t="str">
            <v>陳昱衡</v>
          </cell>
          <cell r="J58" t="str">
            <v>PJ201800012_URS_2業務作業_V1.25.doc</v>
          </cell>
          <cell r="K58">
            <v>44435</v>
          </cell>
          <cell r="L58">
            <v>44434</v>
          </cell>
          <cell r="M58">
            <v>44445</v>
          </cell>
          <cell r="N58" t="str">
            <v>吳承憲</v>
          </cell>
          <cell r="O58" t="str">
            <v>李穎</v>
          </cell>
          <cell r="P58" t="str">
            <v>企金</v>
          </cell>
          <cell r="T58">
            <v>0</v>
          </cell>
          <cell r="V58">
            <v>0</v>
          </cell>
          <cell r="W58">
            <v>0</v>
          </cell>
          <cell r="X58" t="str">
            <v>放款推展課</v>
          </cell>
          <cell r="Y58">
            <v>44533</v>
          </cell>
        </row>
        <row r="59">
          <cell r="E59" t="str">
            <v>L2914</v>
          </cell>
          <cell r="F59" t="str">
            <v xml:space="preserve">其他擔保品資料查詢                      </v>
          </cell>
          <cell r="G59">
            <v>0</v>
          </cell>
          <cell r="H59" t="str">
            <v>賴文育</v>
          </cell>
          <cell r="I59" t="str">
            <v>陳昱衡</v>
          </cell>
          <cell r="J59">
            <v>0</v>
          </cell>
          <cell r="K59">
            <v>44435</v>
          </cell>
          <cell r="L59">
            <v>44434</v>
          </cell>
          <cell r="M59" t="str">
            <v/>
          </cell>
          <cell r="N59" t="str">
            <v>吳承憲</v>
          </cell>
          <cell r="O59" t="str">
            <v>李穎</v>
          </cell>
          <cell r="P59" t="str">
            <v>企金</v>
          </cell>
          <cell r="T59">
            <v>0</v>
          </cell>
          <cell r="V59">
            <v>0</v>
          </cell>
          <cell r="W59">
            <v>0</v>
          </cell>
          <cell r="X59" t="str">
            <v>放款推展課</v>
          </cell>
          <cell r="Y59">
            <v>44533</v>
          </cell>
        </row>
        <row r="60">
          <cell r="E60" t="str">
            <v>L2702</v>
          </cell>
          <cell r="F60" t="str">
            <v xml:space="preserve">顧客控管警訊資料維護                    </v>
          </cell>
          <cell r="G60">
            <v>0</v>
          </cell>
          <cell r="H60" t="str">
            <v>賴文育</v>
          </cell>
          <cell r="I60" t="str">
            <v>陳昱衡</v>
          </cell>
          <cell r="J60" t="str">
            <v>PJ201800012_URS_2業務作業_V1.2.doc</v>
          </cell>
          <cell r="K60">
            <v>44434</v>
          </cell>
          <cell r="L60">
            <v>44434</v>
          </cell>
          <cell r="M60">
            <v>44499</v>
          </cell>
          <cell r="N60" t="str">
            <v>涂宇欣</v>
          </cell>
          <cell r="O60" t="str">
            <v>陳政皓</v>
          </cell>
          <cell r="P60" t="str">
            <v>張舜雯、程慧娟、邱怡婷、李秋燕</v>
          </cell>
          <cell r="T60">
            <v>0</v>
          </cell>
          <cell r="V60">
            <v>0</v>
          </cell>
          <cell r="W60">
            <v>0</v>
          </cell>
          <cell r="X60" t="str">
            <v>放款服務課</v>
          </cell>
          <cell r="Y60">
            <v>44533</v>
          </cell>
        </row>
        <row r="61">
          <cell r="E61" t="str">
            <v>L2072</v>
          </cell>
          <cell r="F61" t="str">
            <v xml:space="preserve">顧客控管警訊明細資料查詢                </v>
          </cell>
          <cell r="G61">
            <v>0</v>
          </cell>
          <cell r="H61" t="str">
            <v>賴文育</v>
          </cell>
          <cell r="I61" t="str">
            <v>陳昱衡</v>
          </cell>
          <cell r="J61" t="str">
            <v>PJ201800012_URS_2業務作業_V1.2.doc</v>
          </cell>
          <cell r="K61">
            <v>44434</v>
          </cell>
          <cell r="L61">
            <v>44434</v>
          </cell>
          <cell r="M61">
            <v>44441</v>
          </cell>
          <cell r="N61" t="str">
            <v>涂宇欣</v>
          </cell>
          <cell r="O61" t="str">
            <v>陳政皓</v>
          </cell>
          <cell r="P61" t="str">
            <v>張舜雯、程慧娟、邱怡婷、李秋燕</v>
          </cell>
          <cell r="T61">
            <v>0</v>
          </cell>
          <cell r="V61">
            <v>0</v>
          </cell>
          <cell r="W61">
            <v>0</v>
          </cell>
          <cell r="X61" t="str">
            <v>放款服務課</v>
          </cell>
          <cell r="Y61">
            <v>44533</v>
          </cell>
        </row>
        <row r="62">
          <cell r="E62" t="str">
            <v>L3901</v>
          </cell>
          <cell r="F62" t="str">
            <v xml:space="preserve">貸款試算                 </v>
          </cell>
          <cell r="G62">
            <v>0</v>
          </cell>
          <cell r="H62" t="str">
            <v>賴文育</v>
          </cell>
          <cell r="I62" t="str">
            <v>余家興</v>
          </cell>
          <cell r="J62" t="str">
            <v>PJ201800012_URS_3帳務作業_V1.81</v>
          </cell>
          <cell r="K62">
            <v>44438</v>
          </cell>
          <cell r="L62">
            <v>44435</v>
          </cell>
          <cell r="M62">
            <v>44435</v>
          </cell>
          <cell r="N62" t="str">
            <v>李珮琪</v>
          </cell>
          <cell r="O62" t="str">
            <v>陳政皓</v>
          </cell>
          <cell r="P62" t="str">
            <v>李珮君</v>
          </cell>
          <cell r="T62">
            <v>0</v>
          </cell>
          <cell r="V62">
            <v>0</v>
          </cell>
          <cell r="W62">
            <v>0</v>
          </cell>
          <cell r="X62" t="str">
            <v>放款服務課</v>
          </cell>
          <cell r="Y62">
            <v>44496</v>
          </cell>
        </row>
        <row r="63">
          <cell r="E63" t="str">
            <v>L9110</v>
          </cell>
          <cell r="F63" t="str">
            <v>首次撥款審核資料表</v>
          </cell>
          <cell r="G63">
            <v>0</v>
          </cell>
          <cell r="H63" t="str">
            <v>賴文育</v>
          </cell>
          <cell r="I63" t="str">
            <v>楊智誠</v>
          </cell>
          <cell r="J63" t="str">
            <v>PJ201800012_URS_9報表作業_V1.2</v>
          </cell>
          <cell r="K63">
            <v>44438</v>
          </cell>
          <cell r="L63">
            <v>44435</v>
          </cell>
          <cell r="M63" t="str">
            <v/>
          </cell>
          <cell r="N63" t="str">
            <v>李珮琪</v>
          </cell>
          <cell r="O63" t="str">
            <v>陳政皓</v>
          </cell>
          <cell r="P63" t="str">
            <v>徐名弘、陳俞辛</v>
          </cell>
          <cell r="T63">
            <v>0</v>
          </cell>
          <cell r="V63">
            <v>0</v>
          </cell>
          <cell r="W63">
            <v>0</v>
          </cell>
          <cell r="X63" t="str">
            <v>放款服務課</v>
          </cell>
          <cell r="Y63">
            <v>44533</v>
          </cell>
        </row>
        <row r="64">
          <cell r="E64" t="str">
            <v>L3003</v>
          </cell>
          <cell r="F64" t="str">
            <v xml:space="preserve">預約撥款明細資料查詢     </v>
          </cell>
          <cell r="G64">
            <v>0</v>
          </cell>
          <cell r="H64" t="str">
            <v>賴文育</v>
          </cell>
          <cell r="I64" t="str">
            <v>余家興</v>
          </cell>
          <cell r="J64">
            <v>0</v>
          </cell>
          <cell r="K64">
            <v>44439</v>
          </cell>
          <cell r="L64">
            <v>44439</v>
          </cell>
          <cell r="M64">
            <v>44439</v>
          </cell>
          <cell r="N64" t="str">
            <v>涂宇欣</v>
          </cell>
          <cell r="O64" t="str">
            <v>尹少玄</v>
          </cell>
          <cell r="T64">
            <v>0</v>
          </cell>
          <cell r="V64">
            <v>0</v>
          </cell>
          <cell r="W64">
            <v>0</v>
          </cell>
          <cell r="X64" t="str">
            <v>放款服務課</v>
          </cell>
          <cell r="Y64">
            <v>44496</v>
          </cell>
        </row>
        <row r="65">
          <cell r="E65" t="str">
            <v>L3110</v>
          </cell>
          <cell r="F65" t="str">
            <v xml:space="preserve">預約撥款                 </v>
          </cell>
          <cell r="G65">
            <v>0</v>
          </cell>
          <cell r="H65" t="str">
            <v>賴文育</v>
          </cell>
          <cell r="I65" t="str">
            <v>余家興</v>
          </cell>
          <cell r="J65">
            <v>0</v>
          </cell>
          <cell r="K65">
            <v>44439</v>
          </cell>
          <cell r="L65">
            <v>44439</v>
          </cell>
          <cell r="M65">
            <v>44490</v>
          </cell>
          <cell r="N65" t="str">
            <v>涂宇欣</v>
          </cell>
          <cell r="O65" t="str">
            <v>尹少玄</v>
          </cell>
          <cell r="T65">
            <v>0</v>
          </cell>
          <cell r="V65">
            <v>0</v>
          </cell>
          <cell r="W65">
            <v>0</v>
          </cell>
          <cell r="X65" t="str">
            <v>放款服務課</v>
          </cell>
          <cell r="Y65">
            <v>44496</v>
          </cell>
        </row>
        <row r="66">
          <cell r="E66" t="str">
            <v>L3120</v>
          </cell>
          <cell r="F66" t="str">
            <v xml:space="preserve">預約撥款刪除             </v>
          </cell>
          <cell r="G66">
            <v>0</v>
          </cell>
          <cell r="H66" t="str">
            <v>賴文育</v>
          </cell>
          <cell r="I66" t="str">
            <v>余家興</v>
          </cell>
          <cell r="J66">
            <v>0</v>
          </cell>
          <cell r="K66">
            <v>44439</v>
          </cell>
          <cell r="L66">
            <v>44439</v>
          </cell>
          <cell r="M66">
            <v>44439</v>
          </cell>
          <cell r="N66" t="str">
            <v>涂宇欣</v>
          </cell>
          <cell r="O66" t="str">
            <v>尹少玄</v>
          </cell>
          <cell r="T66">
            <v>0</v>
          </cell>
          <cell r="V66">
            <v>0</v>
          </cell>
          <cell r="W66">
            <v>0</v>
          </cell>
          <cell r="X66" t="str">
            <v>放款服務課</v>
          </cell>
          <cell r="Y66">
            <v>44496</v>
          </cell>
        </row>
        <row r="67">
          <cell r="E67" t="str">
            <v>L6984</v>
          </cell>
          <cell r="F67" t="str">
            <v>預約撥款到期作業</v>
          </cell>
          <cell r="G67">
            <v>0</v>
          </cell>
          <cell r="H67" t="str">
            <v>賴文育</v>
          </cell>
          <cell r="I67" t="str">
            <v>余家興</v>
          </cell>
          <cell r="J67">
            <v>0</v>
          </cell>
          <cell r="K67">
            <v>44439</v>
          </cell>
          <cell r="L67">
            <v>44439</v>
          </cell>
          <cell r="M67" t="str">
            <v/>
          </cell>
          <cell r="N67" t="str">
            <v>涂宇欣</v>
          </cell>
          <cell r="O67" t="str">
            <v>尹少玄</v>
          </cell>
          <cell r="T67">
            <v>0</v>
          </cell>
          <cell r="V67">
            <v>0</v>
          </cell>
          <cell r="W67">
            <v>0</v>
          </cell>
          <cell r="X67" t="str">
            <v>放款服務課</v>
          </cell>
          <cell r="Y67">
            <v>44533</v>
          </cell>
        </row>
        <row r="68">
          <cell r="E68" t="str">
            <v>L3100</v>
          </cell>
          <cell r="F68" t="str">
            <v xml:space="preserve">撥款                     </v>
          </cell>
          <cell r="G68">
            <v>0</v>
          </cell>
          <cell r="H68" t="str">
            <v>賴文育</v>
          </cell>
          <cell r="I68" t="str">
            <v>余家興</v>
          </cell>
          <cell r="J68" t="str">
            <v>PJ201800012_URS_3帳務作業_V1.81</v>
          </cell>
          <cell r="K68">
            <v>44440</v>
          </cell>
          <cell r="L68">
            <v>44438</v>
          </cell>
          <cell r="M68">
            <v>44428</v>
          </cell>
          <cell r="N68" t="str">
            <v>涂宇欣</v>
          </cell>
          <cell r="O68" t="str">
            <v>尹少玄</v>
          </cell>
          <cell r="T68">
            <v>0</v>
          </cell>
          <cell r="V68">
            <v>0</v>
          </cell>
          <cell r="W68">
            <v>0</v>
          </cell>
          <cell r="X68" t="str">
            <v>放款服務課</v>
          </cell>
          <cell r="Y68">
            <v>44496</v>
          </cell>
        </row>
        <row r="69">
          <cell r="E69" t="str">
            <v>L3002</v>
          </cell>
          <cell r="F69" t="str">
            <v xml:space="preserve">撥款明細資料查詢         </v>
          </cell>
          <cell r="G69">
            <v>0</v>
          </cell>
          <cell r="H69" t="str">
            <v>賴文育</v>
          </cell>
          <cell r="I69" t="str">
            <v>余家興</v>
          </cell>
          <cell r="J69" t="str">
            <v>PJ201800012_URS_3帳務作業_V1.81</v>
          </cell>
          <cell r="K69">
            <v>44440</v>
          </cell>
          <cell r="L69">
            <v>44438</v>
          </cell>
          <cell r="M69">
            <v>44487</v>
          </cell>
          <cell r="N69" t="str">
            <v>涂宇欣</v>
          </cell>
          <cell r="O69" t="str">
            <v>蔡珮瑜</v>
          </cell>
          <cell r="T69">
            <v>0</v>
          </cell>
          <cell r="V69">
            <v>0</v>
          </cell>
          <cell r="W69">
            <v>0</v>
          </cell>
          <cell r="X69" t="str">
            <v>放款服務課</v>
          </cell>
          <cell r="Y69">
            <v>44496</v>
          </cell>
        </row>
        <row r="70">
          <cell r="E70" t="str">
            <v>L3916</v>
          </cell>
          <cell r="F70" t="str">
            <v xml:space="preserve">撥款內容查詢             </v>
          </cell>
          <cell r="G70">
            <v>0</v>
          </cell>
          <cell r="H70" t="str">
            <v>賴文育</v>
          </cell>
          <cell r="I70" t="str">
            <v>余家興</v>
          </cell>
          <cell r="J70" t="str">
            <v>PJ201800012_URS_3帳務作業_V1.81</v>
          </cell>
          <cell r="K70">
            <v>44440</v>
          </cell>
          <cell r="L70">
            <v>44438</v>
          </cell>
          <cell r="M70">
            <v>44487</v>
          </cell>
          <cell r="N70" t="str">
            <v>涂宇欣</v>
          </cell>
          <cell r="O70" t="str">
            <v>蔡珮瑜</v>
          </cell>
          <cell r="T70">
            <v>0</v>
          </cell>
          <cell r="V70">
            <v>0</v>
          </cell>
          <cell r="W70">
            <v>0</v>
          </cell>
          <cell r="X70" t="str">
            <v>放款服務課</v>
          </cell>
          <cell r="Y70">
            <v>44496</v>
          </cell>
        </row>
        <row r="71">
          <cell r="E71" t="str">
            <v>L3001</v>
          </cell>
          <cell r="F71" t="str">
            <v>放款明細資料查詢</v>
          </cell>
          <cell r="G71">
            <v>0</v>
          </cell>
          <cell r="H71" t="str">
            <v>賴文育</v>
          </cell>
          <cell r="I71" t="str">
            <v>余家興</v>
          </cell>
          <cell r="J71">
            <v>0</v>
          </cell>
          <cell r="K71">
            <v>44441</v>
          </cell>
          <cell r="L71">
            <v>44438</v>
          </cell>
          <cell r="M71">
            <v>44438</v>
          </cell>
          <cell r="N71" t="str">
            <v>涂宇欣</v>
          </cell>
          <cell r="O71" t="str">
            <v>蔡珮瑜</v>
          </cell>
          <cell r="T71">
            <v>0</v>
          </cell>
          <cell r="V71">
            <v>0</v>
          </cell>
          <cell r="W71">
            <v>0</v>
          </cell>
          <cell r="X71" t="str">
            <v>放款服務課</v>
          </cell>
          <cell r="Y71">
            <v>44496</v>
          </cell>
        </row>
        <row r="72">
          <cell r="E72" t="str">
            <v>L2060</v>
          </cell>
          <cell r="F72" t="str">
            <v>聯貸案訂約明細資料查詢</v>
          </cell>
          <cell r="G72" t="str">
            <v>由L3010更名2021/9/7</v>
          </cell>
          <cell r="H72" t="str">
            <v>賴文育</v>
          </cell>
          <cell r="I72" t="str">
            <v>余家興</v>
          </cell>
          <cell r="J72" t="str">
            <v>PJ201800012_URS_2業務作業_V1.25.doc</v>
          </cell>
          <cell r="K72">
            <v>44441</v>
          </cell>
          <cell r="L72">
            <v>44439</v>
          </cell>
          <cell r="M72">
            <v>44469</v>
          </cell>
          <cell r="N72" t="str">
            <v>吳承憲</v>
          </cell>
          <cell r="O72" t="str">
            <v>許慧玉</v>
          </cell>
          <cell r="P72" t="str">
            <v>陳俞辛</v>
          </cell>
          <cell r="T72">
            <v>0</v>
          </cell>
          <cell r="V72">
            <v>0</v>
          </cell>
          <cell r="W72">
            <v>0</v>
          </cell>
          <cell r="X72" t="str">
            <v>放款服務課</v>
          </cell>
          <cell r="Y72">
            <v>44533</v>
          </cell>
        </row>
        <row r="73">
          <cell r="E73" t="str">
            <v>L2600</v>
          </cell>
          <cell r="F73" t="str">
            <v>聯貸案訂約登錄</v>
          </cell>
          <cell r="G73" t="str">
            <v>由L3600更名2021/9/7</v>
          </cell>
          <cell r="H73" t="str">
            <v>賴文育</v>
          </cell>
          <cell r="I73" t="str">
            <v>余家興</v>
          </cell>
          <cell r="J73" t="str">
            <v>PJ201800012_URS_2業務作業_V1.25.doc</v>
          </cell>
          <cell r="K73">
            <v>44441</v>
          </cell>
          <cell r="L73">
            <v>44439</v>
          </cell>
          <cell r="M73">
            <v>44469</v>
          </cell>
          <cell r="N73" t="str">
            <v>吳承憲</v>
          </cell>
          <cell r="O73" t="str">
            <v>許慧玉</v>
          </cell>
          <cell r="P73" t="str">
            <v>陳俞辛</v>
          </cell>
          <cell r="T73">
            <v>0</v>
          </cell>
          <cell r="V73">
            <v>0</v>
          </cell>
          <cell r="W73">
            <v>0</v>
          </cell>
          <cell r="X73" t="str">
            <v>放款服務課</v>
          </cell>
          <cell r="Y73">
            <v>44533</v>
          </cell>
        </row>
        <row r="74">
          <cell r="E74" t="str">
            <v>L2604</v>
          </cell>
          <cell r="F74" t="str">
            <v>聯貸費用維護</v>
          </cell>
          <cell r="G74" t="str">
            <v>審後新增2021/11/18 (L2600)</v>
          </cell>
          <cell r="H74" t="str">
            <v>賴文育</v>
          </cell>
          <cell r="I74" t="str">
            <v>余家興</v>
          </cell>
          <cell r="J74" t="str">
            <v>PJ201800012_URS_2業務作業_V1.25.doc</v>
          </cell>
          <cell r="K74">
            <v>44441</v>
          </cell>
          <cell r="L74">
            <v>44439</v>
          </cell>
          <cell r="M74" t="str">
            <v/>
          </cell>
          <cell r="N74" t="str">
            <v>吳承憲</v>
          </cell>
          <cell r="O74" t="str">
            <v>許慧玉</v>
          </cell>
          <cell r="P74" t="str">
            <v>陳俞辛</v>
          </cell>
          <cell r="T74">
            <v>0</v>
          </cell>
          <cell r="V74">
            <v>0</v>
          </cell>
          <cell r="W74">
            <v>0</v>
          </cell>
          <cell r="X74" t="str">
            <v>放款服務課</v>
          </cell>
          <cell r="Y74">
            <v>44533</v>
          </cell>
        </row>
        <row r="75">
          <cell r="E75" t="str">
            <v>L2064</v>
          </cell>
          <cell r="F75" t="str">
            <v>聯貸費用明細資料查詢</v>
          </cell>
          <cell r="G75" t="str">
            <v>審後新增2021/11/18 (L2600)</v>
          </cell>
          <cell r="H75" t="str">
            <v>賴文育</v>
          </cell>
          <cell r="I75" t="str">
            <v>余家興</v>
          </cell>
          <cell r="J75" t="str">
            <v>PJ201800012_URS_2業務作業_V1.25.doc</v>
          </cell>
          <cell r="K75">
            <v>44441</v>
          </cell>
          <cell r="L75">
            <v>44439</v>
          </cell>
          <cell r="M75">
            <v>0</v>
          </cell>
          <cell r="N75" t="str">
            <v>吳承憲</v>
          </cell>
          <cell r="O75" t="str">
            <v>許慧玉</v>
          </cell>
          <cell r="P75" t="str">
            <v>陳俞辛</v>
          </cell>
          <cell r="T75">
            <v>0</v>
          </cell>
          <cell r="V75">
            <v>0</v>
          </cell>
          <cell r="W75">
            <v>0</v>
          </cell>
          <cell r="X75" t="str">
            <v>放款服務課</v>
          </cell>
          <cell r="Y75">
            <v>44533</v>
          </cell>
        </row>
        <row r="76">
          <cell r="E76" t="str">
            <v>L6022</v>
          </cell>
          <cell r="F76" t="str">
            <v>聯貸費用代碼查詢</v>
          </cell>
          <cell r="G76" t="str">
            <v>審後新增2021/11/23 (L2604)</v>
          </cell>
          <cell r="H76" t="str">
            <v>賴文育</v>
          </cell>
          <cell r="I76" t="str">
            <v>余家興</v>
          </cell>
          <cell r="J76">
            <v>0</v>
          </cell>
          <cell r="K76">
            <v>44441</v>
          </cell>
          <cell r="L76">
            <v>44439</v>
          </cell>
          <cell r="M76" t="str">
            <v/>
          </cell>
          <cell r="N76" t="str">
            <v>吳承憲</v>
          </cell>
          <cell r="O76" t="str">
            <v>許慧玉</v>
          </cell>
          <cell r="P76" t="str">
            <v>陳俞辛</v>
          </cell>
          <cell r="T76">
            <v>0</v>
          </cell>
          <cell r="V76">
            <v>0</v>
          </cell>
          <cell r="W76">
            <v>0</v>
          </cell>
          <cell r="X76" t="str">
            <v>放款服務課</v>
          </cell>
          <cell r="Y76">
            <v>44533</v>
          </cell>
        </row>
        <row r="77">
          <cell r="E77" t="str">
            <v>L6202</v>
          </cell>
          <cell r="F77" t="str">
            <v>聯貸費用代碼維護</v>
          </cell>
          <cell r="G77" t="str">
            <v>審後新增2021/11/23 (L2604)</v>
          </cell>
          <cell r="H77" t="str">
            <v>賴文育</v>
          </cell>
          <cell r="I77" t="str">
            <v>余家興</v>
          </cell>
          <cell r="J77">
            <v>0</v>
          </cell>
          <cell r="K77">
            <v>44441</v>
          </cell>
          <cell r="L77">
            <v>44439</v>
          </cell>
          <cell r="M77">
            <v>0</v>
          </cell>
          <cell r="N77" t="str">
            <v>吳承憲</v>
          </cell>
          <cell r="O77" t="str">
            <v>許慧玉</v>
          </cell>
          <cell r="P77" t="str">
            <v>陳俞辛</v>
          </cell>
          <cell r="T77">
            <v>0</v>
          </cell>
          <cell r="V77">
            <v>0</v>
          </cell>
          <cell r="W77">
            <v>0</v>
          </cell>
          <cell r="X77" t="str">
            <v>放款服務課</v>
          </cell>
          <cell r="Y77">
            <v>44533</v>
          </cell>
        </row>
        <row r="78">
          <cell r="E78" t="str">
            <v>L3912</v>
          </cell>
          <cell r="F78" t="str">
            <v xml:space="preserve">交易內容查詢             </v>
          </cell>
          <cell r="G78">
            <v>0</v>
          </cell>
          <cell r="H78" t="str">
            <v>賴文育</v>
          </cell>
          <cell r="I78" t="str">
            <v>余家興</v>
          </cell>
          <cell r="J78" t="str">
            <v>PJ201800012_URS_3帳務作業_V1.81</v>
          </cell>
          <cell r="K78">
            <v>44442</v>
          </cell>
          <cell r="L78">
            <v>44439</v>
          </cell>
          <cell r="M78">
            <v>44487</v>
          </cell>
          <cell r="N78" t="str">
            <v>林清河</v>
          </cell>
          <cell r="O78" t="str">
            <v>蔡珮瑜</v>
          </cell>
          <cell r="T78">
            <v>0</v>
          </cell>
          <cell r="V78">
            <v>0</v>
          </cell>
          <cell r="W78">
            <v>0</v>
          </cell>
          <cell r="X78" t="str">
            <v>放款服務課</v>
          </cell>
          <cell r="Y78">
            <v>44496</v>
          </cell>
        </row>
        <row r="79">
          <cell r="E79" t="str">
            <v>L3005</v>
          </cell>
          <cell r="F79" t="str">
            <v xml:space="preserve">交易明細資料查詢         </v>
          </cell>
          <cell r="G79">
            <v>0</v>
          </cell>
          <cell r="H79" t="str">
            <v>賴文育</v>
          </cell>
          <cell r="I79" t="str">
            <v>余家興</v>
          </cell>
          <cell r="J79" t="str">
            <v>PJ201800012_URS_3帳務作業_V1.81</v>
          </cell>
          <cell r="K79">
            <v>44442</v>
          </cell>
          <cell r="L79">
            <v>44439</v>
          </cell>
          <cell r="M79">
            <v>44487</v>
          </cell>
          <cell r="N79" t="str">
            <v>林清河</v>
          </cell>
          <cell r="O79" t="str">
            <v>蔡珮瑜</v>
          </cell>
          <cell r="P79" t="str">
            <v>張舜雯</v>
          </cell>
          <cell r="T79">
            <v>0</v>
          </cell>
          <cell r="V79">
            <v>0</v>
          </cell>
          <cell r="W79">
            <v>0</v>
          </cell>
          <cell r="X79" t="str">
            <v>放款服務課</v>
          </cell>
          <cell r="Y79">
            <v>44496</v>
          </cell>
        </row>
        <row r="80">
          <cell r="E80" t="str">
            <v>L3932</v>
          </cell>
          <cell r="F80" t="str">
            <v xml:space="preserve">借戶利率查詢             </v>
          </cell>
          <cell r="G80">
            <v>0</v>
          </cell>
          <cell r="H80" t="str">
            <v>賴文育</v>
          </cell>
          <cell r="I80" t="str">
            <v>余家興</v>
          </cell>
          <cell r="J80" t="str">
            <v>PJ201800012_URS_3帳務作業_V1.81</v>
          </cell>
          <cell r="K80">
            <v>44442</v>
          </cell>
          <cell r="L80">
            <v>44439</v>
          </cell>
          <cell r="M80">
            <v>44439</v>
          </cell>
          <cell r="N80" t="str">
            <v>林清河</v>
          </cell>
          <cell r="O80" t="str">
            <v>蔡珮瑜</v>
          </cell>
          <cell r="T80">
            <v>0</v>
          </cell>
          <cell r="V80">
            <v>0</v>
          </cell>
          <cell r="W80">
            <v>0</v>
          </cell>
          <cell r="X80" t="str">
            <v>放款服務課</v>
          </cell>
          <cell r="Y80">
            <v>44496</v>
          </cell>
        </row>
        <row r="81">
          <cell r="E81" t="str">
            <v>L3721</v>
          </cell>
          <cell r="F81" t="str">
            <v xml:space="preserve">借戶利率變更             </v>
          </cell>
          <cell r="G81">
            <v>0</v>
          </cell>
          <cell r="H81" t="str">
            <v>賴文育</v>
          </cell>
          <cell r="I81" t="str">
            <v>余家興</v>
          </cell>
          <cell r="J81" t="str">
            <v>PJ201800012_URS_3帳務作業_V1.81</v>
          </cell>
          <cell r="K81">
            <v>44442</v>
          </cell>
          <cell r="L81">
            <v>44439</v>
          </cell>
          <cell r="M81">
            <v>44487</v>
          </cell>
          <cell r="N81" t="str">
            <v>林清河</v>
          </cell>
          <cell r="O81" t="str">
            <v>蔡珮瑜</v>
          </cell>
          <cell r="T81">
            <v>0</v>
          </cell>
          <cell r="V81">
            <v>0</v>
          </cell>
          <cell r="W81">
            <v>0</v>
          </cell>
          <cell r="X81" t="str">
            <v>放款服務課</v>
          </cell>
          <cell r="Y81">
            <v>44496</v>
          </cell>
        </row>
        <row r="82">
          <cell r="E82" t="str">
            <v>L3701</v>
          </cell>
          <cell r="F82" t="str">
            <v xml:space="preserve">放款內容變更             </v>
          </cell>
          <cell r="G82">
            <v>0</v>
          </cell>
          <cell r="H82" t="str">
            <v>賴文育</v>
          </cell>
          <cell r="I82" t="str">
            <v>余家興</v>
          </cell>
          <cell r="J82" t="str">
            <v>PJ201800012_URS_3帳務作業_V1.81</v>
          </cell>
          <cell r="K82">
            <v>44442</v>
          </cell>
          <cell r="L82">
            <v>44439</v>
          </cell>
          <cell r="M82">
            <v>44439</v>
          </cell>
          <cell r="N82" t="str">
            <v>涂宇欣</v>
          </cell>
          <cell r="O82" t="str">
            <v>蔡珮瑜</v>
          </cell>
          <cell r="T82">
            <v>0</v>
          </cell>
          <cell r="V82">
            <v>0</v>
          </cell>
          <cell r="W82">
            <v>0</v>
          </cell>
          <cell r="X82" t="str">
            <v>放款服務課</v>
          </cell>
          <cell r="Y82">
            <v>44496</v>
          </cell>
        </row>
        <row r="83">
          <cell r="E83" t="str">
            <v>L4101</v>
          </cell>
          <cell r="F83" t="str">
            <v>撥款退款作業</v>
          </cell>
          <cell r="G83">
            <v>0</v>
          </cell>
          <cell r="H83" t="str">
            <v>賴文育</v>
          </cell>
          <cell r="I83" t="str">
            <v>余家興</v>
          </cell>
          <cell r="J83">
            <v>0</v>
          </cell>
          <cell r="K83">
            <v>44438</v>
          </cell>
          <cell r="L83">
            <v>44438</v>
          </cell>
          <cell r="M83" t="str">
            <v/>
          </cell>
          <cell r="N83" t="str">
            <v>涂宇欣</v>
          </cell>
          <cell r="O83" t="str">
            <v>尹少玄</v>
          </cell>
          <cell r="T83">
            <v>0</v>
          </cell>
          <cell r="V83">
            <v>0</v>
          </cell>
          <cell r="W83">
            <v>0</v>
          </cell>
          <cell r="X83" t="str">
            <v>放款服務課</v>
          </cell>
          <cell r="Y83">
            <v>44533</v>
          </cell>
        </row>
        <row r="84">
          <cell r="E84" t="str">
            <v>L4001</v>
          </cell>
          <cell r="F84" t="str">
            <v>撥款退款彙總查詢</v>
          </cell>
          <cell r="G84">
            <v>0</v>
          </cell>
          <cell r="H84" t="str">
            <v>賴文育</v>
          </cell>
          <cell r="I84" t="str">
            <v>余家興</v>
          </cell>
          <cell r="J84" t="str">
            <v>PJ201800012_URS_4批次作業_V1.9.doc</v>
          </cell>
          <cell r="K84">
            <v>44438</v>
          </cell>
          <cell r="L84">
            <v>44438</v>
          </cell>
          <cell r="M84">
            <v>44523</v>
          </cell>
          <cell r="N84" t="str">
            <v>涂宇欣</v>
          </cell>
          <cell r="O84" t="str">
            <v>尹少玄</v>
          </cell>
          <cell r="T84">
            <v>0</v>
          </cell>
          <cell r="V84">
            <v>0</v>
          </cell>
          <cell r="W84">
            <v>0</v>
          </cell>
          <cell r="X84" t="str">
            <v>放款服務課</v>
          </cell>
          <cell r="Y84">
            <v>44533</v>
          </cell>
        </row>
        <row r="85">
          <cell r="E85" t="str">
            <v>L4901</v>
          </cell>
          <cell r="F85" t="str">
            <v xml:space="preserve">撥款匯款記錄檔查詢                   </v>
          </cell>
          <cell r="G85">
            <v>0</v>
          </cell>
          <cell r="H85" t="str">
            <v>賴文育</v>
          </cell>
          <cell r="I85" t="str">
            <v>余家興</v>
          </cell>
          <cell r="J85" t="str">
            <v>PJ201800012_URS_4批次作業_V1.9.doc</v>
          </cell>
          <cell r="K85">
            <v>44438</v>
          </cell>
          <cell r="L85">
            <v>44438</v>
          </cell>
          <cell r="M85">
            <v>44523</v>
          </cell>
          <cell r="N85" t="str">
            <v>涂宇欣</v>
          </cell>
          <cell r="O85" t="str">
            <v>尹少玄</v>
          </cell>
          <cell r="T85">
            <v>0</v>
          </cell>
          <cell r="V85">
            <v>0</v>
          </cell>
          <cell r="W85">
            <v>0</v>
          </cell>
          <cell r="X85" t="str">
            <v>放款服務課</v>
          </cell>
          <cell r="Y85">
            <v>44533</v>
          </cell>
        </row>
        <row r="86">
          <cell r="E86" t="str">
            <v>L6001</v>
          </cell>
          <cell r="F86" t="str">
            <v xml:space="preserve">應處理清單      </v>
          </cell>
          <cell r="G86">
            <v>0</v>
          </cell>
          <cell r="H86" t="str">
            <v>賴文育</v>
          </cell>
          <cell r="I86" t="str">
            <v>余家興</v>
          </cell>
          <cell r="J86">
            <v>0</v>
          </cell>
          <cell r="K86">
            <v>44447</v>
          </cell>
          <cell r="L86">
            <v>44447</v>
          </cell>
          <cell r="M86" t="str">
            <v/>
          </cell>
          <cell r="N86" t="str">
            <v>李珮琪</v>
          </cell>
          <cell r="O86" t="str">
            <v>蔡珮瑜</v>
          </cell>
          <cell r="P86" t="str">
            <v>張舜雯</v>
          </cell>
          <cell r="T86">
            <v>0</v>
          </cell>
          <cell r="V86">
            <v>0</v>
          </cell>
          <cell r="W86">
            <v>0</v>
          </cell>
          <cell r="X86" t="str">
            <v>放款服務課</v>
          </cell>
          <cell r="Y86">
            <v>0</v>
          </cell>
        </row>
        <row r="87">
          <cell r="E87" t="str">
            <v>L4042</v>
          </cell>
          <cell r="F87" t="str">
            <v xml:space="preserve">ACH授權資料查詢                      </v>
          </cell>
          <cell r="G87">
            <v>0</v>
          </cell>
          <cell r="H87" t="str">
            <v>賴文育</v>
          </cell>
          <cell r="I87" t="str">
            <v>余家興</v>
          </cell>
          <cell r="J87" t="str">
            <v>PJ201800012_URS_4批次作業_V1.9.doc</v>
          </cell>
          <cell r="K87">
            <v>44447</v>
          </cell>
          <cell r="L87">
            <v>44447</v>
          </cell>
          <cell r="M87">
            <v>44523</v>
          </cell>
          <cell r="N87" t="str">
            <v>涂宇欣</v>
          </cell>
          <cell r="O87" t="str">
            <v>許慧玉</v>
          </cell>
          <cell r="T87">
            <v>0</v>
          </cell>
          <cell r="V87">
            <v>0</v>
          </cell>
          <cell r="W87">
            <v>0</v>
          </cell>
          <cell r="X87" t="str">
            <v>放款服務課</v>
          </cell>
          <cell r="Y87">
            <v>44533</v>
          </cell>
        </row>
        <row r="88">
          <cell r="E88" t="str">
            <v>L4410</v>
          </cell>
          <cell r="F88" t="str">
            <v xml:space="preserve">ACH授權資料建檔                      </v>
          </cell>
          <cell r="G88">
            <v>0</v>
          </cell>
          <cell r="H88" t="str">
            <v>賴文育</v>
          </cell>
          <cell r="I88" t="str">
            <v>余家興</v>
          </cell>
          <cell r="J88" t="str">
            <v>PJ201800012_URS_4批次作業_V1.9.doc</v>
          </cell>
          <cell r="K88">
            <v>44447</v>
          </cell>
          <cell r="L88">
            <v>44447</v>
          </cell>
          <cell r="M88">
            <v>44523</v>
          </cell>
          <cell r="N88" t="str">
            <v>涂宇欣</v>
          </cell>
          <cell r="O88" t="str">
            <v>許慧玉</v>
          </cell>
          <cell r="T88">
            <v>0</v>
          </cell>
          <cell r="V88">
            <v>0</v>
          </cell>
          <cell r="W88">
            <v>0</v>
          </cell>
          <cell r="X88" t="str">
            <v>放款服務課</v>
          </cell>
          <cell r="Y88">
            <v>44533</v>
          </cell>
        </row>
        <row r="89">
          <cell r="E89" t="str">
            <v>L4040</v>
          </cell>
          <cell r="F89" t="str">
            <v xml:space="preserve">產生ACH授權提出資料                  </v>
          </cell>
          <cell r="G89">
            <v>0</v>
          </cell>
          <cell r="H89" t="str">
            <v>賴文育</v>
          </cell>
          <cell r="I89" t="str">
            <v>余家興</v>
          </cell>
          <cell r="J89" t="str">
            <v>PJ201800012_URS_4批次作業_V1.9.doc</v>
          </cell>
          <cell r="K89">
            <v>44447</v>
          </cell>
          <cell r="L89">
            <v>44447</v>
          </cell>
          <cell r="M89">
            <v>44523</v>
          </cell>
          <cell r="N89" t="str">
            <v>涂宇欣</v>
          </cell>
          <cell r="O89" t="str">
            <v>許慧玉</v>
          </cell>
          <cell r="T89">
            <v>0</v>
          </cell>
          <cell r="V89">
            <v>0</v>
          </cell>
          <cell r="W89">
            <v>0</v>
          </cell>
          <cell r="X89" t="str">
            <v>放款服務課</v>
          </cell>
          <cell r="Y89">
            <v>44533</v>
          </cell>
        </row>
        <row r="90">
          <cell r="E90" t="str">
            <v>L4414</v>
          </cell>
          <cell r="F90" t="str">
            <v xml:space="preserve">上傳授權提回檔                       </v>
          </cell>
          <cell r="G90">
            <v>0</v>
          </cell>
          <cell r="H90" t="str">
            <v>賴文育</v>
          </cell>
          <cell r="I90" t="str">
            <v>余家興</v>
          </cell>
          <cell r="J90" t="str">
            <v>PJ201800012_URS_4批次作業_V1.9.doc</v>
          </cell>
          <cell r="K90">
            <v>44447</v>
          </cell>
          <cell r="L90">
            <v>44447</v>
          </cell>
          <cell r="M90">
            <v>44523</v>
          </cell>
          <cell r="N90" t="str">
            <v>涂宇欣</v>
          </cell>
          <cell r="O90" t="str">
            <v>許慧玉</v>
          </cell>
          <cell r="T90">
            <v>0</v>
          </cell>
          <cell r="V90">
            <v>0</v>
          </cell>
          <cell r="W90">
            <v>0</v>
          </cell>
          <cell r="X90" t="str">
            <v>放款服務課</v>
          </cell>
          <cell r="Y90">
            <v>44533</v>
          </cell>
        </row>
        <row r="91">
          <cell r="E91" t="str">
            <v>L4940</v>
          </cell>
          <cell r="F91" t="str">
            <v>帳號授權檔查詢</v>
          </cell>
          <cell r="G91">
            <v>0</v>
          </cell>
          <cell r="H91" t="str">
            <v>賴文育</v>
          </cell>
          <cell r="I91" t="str">
            <v>余家興</v>
          </cell>
          <cell r="J91" t="str">
            <v>PJ201800012_URS_4批次作業_V1.9.doc</v>
          </cell>
          <cell r="K91">
            <v>44447</v>
          </cell>
          <cell r="L91">
            <v>44447</v>
          </cell>
          <cell r="M91">
            <v>44523</v>
          </cell>
          <cell r="N91" t="str">
            <v>涂宇欣</v>
          </cell>
          <cell r="O91" t="str">
            <v>許慧玉</v>
          </cell>
          <cell r="T91">
            <v>0</v>
          </cell>
          <cell r="V91">
            <v>0</v>
          </cell>
          <cell r="W91">
            <v>0</v>
          </cell>
          <cell r="X91" t="str">
            <v>放款服務課</v>
          </cell>
          <cell r="Y91">
            <v>44533</v>
          </cell>
        </row>
        <row r="92">
          <cell r="E92" t="str">
            <v>L4941</v>
          </cell>
          <cell r="F92" t="str">
            <v>ACH授權資料歷史紀錄查詢</v>
          </cell>
          <cell r="G92">
            <v>0</v>
          </cell>
          <cell r="H92" t="str">
            <v>賴文育</v>
          </cell>
          <cell r="I92" t="str">
            <v>余家興</v>
          </cell>
          <cell r="J92" t="str">
            <v>PJ201800012_URS_4批次作業_V1.9.doc</v>
          </cell>
          <cell r="K92">
            <v>44447</v>
          </cell>
          <cell r="L92">
            <v>44447</v>
          </cell>
          <cell r="M92">
            <v>44523</v>
          </cell>
          <cell r="N92" t="str">
            <v>涂宇欣</v>
          </cell>
          <cell r="O92" t="str">
            <v>許慧玉</v>
          </cell>
          <cell r="T92">
            <v>0</v>
          </cell>
          <cell r="V92">
            <v>0</v>
          </cell>
          <cell r="W92">
            <v>0</v>
          </cell>
          <cell r="X92" t="str">
            <v>放款服務課</v>
          </cell>
          <cell r="Y92">
            <v>44533</v>
          </cell>
        </row>
        <row r="93">
          <cell r="E93" t="str">
            <v>L4043</v>
          </cell>
          <cell r="F93" t="str">
            <v xml:space="preserve">郵局授權資料查詢                     </v>
          </cell>
          <cell r="G93">
            <v>0</v>
          </cell>
          <cell r="H93" t="str">
            <v>賴文育</v>
          </cell>
          <cell r="I93" t="str">
            <v>余家興</v>
          </cell>
          <cell r="J93" t="str">
            <v>PJ201800012_URS_4批次作業_V1.9.doc</v>
          </cell>
          <cell r="K93">
            <v>44448</v>
          </cell>
          <cell r="L93">
            <v>44448</v>
          </cell>
          <cell r="M93">
            <v>44523</v>
          </cell>
          <cell r="N93" t="str">
            <v>涂宇欣</v>
          </cell>
          <cell r="O93" t="str">
            <v>宋郁宏</v>
          </cell>
          <cell r="T93">
            <v>0</v>
          </cell>
          <cell r="V93">
            <v>0</v>
          </cell>
          <cell r="W93">
            <v>0</v>
          </cell>
          <cell r="X93" t="str">
            <v>放款服務課</v>
          </cell>
          <cell r="Y93">
            <v>44533</v>
          </cell>
        </row>
        <row r="94">
          <cell r="E94" t="str">
            <v>L4412</v>
          </cell>
          <cell r="F94" t="str">
            <v xml:space="preserve">郵局授權資料建檔                     </v>
          </cell>
          <cell r="G94">
            <v>0</v>
          </cell>
          <cell r="H94" t="str">
            <v>賴文育</v>
          </cell>
          <cell r="I94" t="str">
            <v>余家興</v>
          </cell>
          <cell r="J94" t="str">
            <v>PJ201800012_URS_4批次作業_V1.9.doc</v>
          </cell>
          <cell r="K94">
            <v>44448</v>
          </cell>
          <cell r="L94">
            <v>44448</v>
          </cell>
          <cell r="M94">
            <v>44523</v>
          </cell>
          <cell r="N94" t="str">
            <v>涂宇欣</v>
          </cell>
          <cell r="O94" t="str">
            <v>宋郁宏</v>
          </cell>
          <cell r="T94">
            <v>0</v>
          </cell>
          <cell r="V94">
            <v>0</v>
          </cell>
          <cell r="W94">
            <v>0</v>
          </cell>
          <cell r="X94" t="str">
            <v>放款服務課</v>
          </cell>
          <cell r="Y94">
            <v>44533</v>
          </cell>
        </row>
        <row r="95">
          <cell r="E95" t="str">
            <v>L4041</v>
          </cell>
          <cell r="F95" t="str">
            <v>產生郵局授權資料</v>
          </cell>
          <cell r="G95">
            <v>0</v>
          </cell>
          <cell r="H95" t="str">
            <v>賴文育</v>
          </cell>
          <cell r="I95" t="str">
            <v>余家興</v>
          </cell>
          <cell r="J95" t="str">
            <v>PJ201800012_URS_4批次作業_V1.9.doc</v>
          </cell>
          <cell r="K95">
            <v>44448</v>
          </cell>
          <cell r="L95">
            <v>44448</v>
          </cell>
          <cell r="M95">
            <v>44523</v>
          </cell>
          <cell r="N95" t="str">
            <v>涂宇欣</v>
          </cell>
          <cell r="O95" t="str">
            <v>宋郁宏</v>
          </cell>
          <cell r="T95">
            <v>0</v>
          </cell>
          <cell r="V95">
            <v>0</v>
          </cell>
          <cell r="W95">
            <v>0</v>
          </cell>
          <cell r="X95" t="str">
            <v>放款服務課</v>
          </cell>
          <cell r="Y95">
            <v>44533</v>
          </cell>
        </row>
        <row r="96">
          <cell r="E96" t="str">
            <v>L4942</v>
          </cell>
          <cell r="F96" t="str">
            <v>郵局授權資料歷史紀錄查詢</v>
          </cell>
          <cell r="G96">
            <v>0</v>
          </cell>
          <cell r="H96" t="str">
            <v>賴文育</v>
          </cell>
          <cell r="I96" t="str">
            <v>余家興</v>
          </cell>
          <cell r="J96" t="str">
            <v>PJ201800012_URS_4批次作業_V1.9.doc</v>
          </cell>
          <cell r="K96">
            <v>44448</v>
          </cell>
          <cell r="L96">
            <v>44448</v>
          </cell>
          <cell r="M96">
            <v>44523</v>
          </cell>
          <cell r="N96" t="str">
            <v>涂宇欣</v>
          </cell>
          <cell r="O96" t="str">
            <v>宋郁宏</v>
          </cell>
          <cell r="T96">
            <v>0</v>
          </cell>
          <cell r="V96">
            <v>0</v>
          </cell>
          <cell r="W96">
            <v>0</v>
          </cell>
          <cell r="X96" t="str">
            <v>放款服務課</v>
          </cell>
          <cell r="Y96">
            <v>44533</v>
          </cell>
        </row>
        <row r="97">
          <cell r="E97" t="str">
            <v>L3210</v>
          </cell>
          <cell r="F97" t="str">
            <v xml:space="preserve">暫收款登錄               </v>
          </cell>
          <cell r="G97">
            <v>0</v>
          </cell>
          <cell r="H97" t="str">
            <v>賴文育</v>
          </cell>
          <cell r="I97" t="str">
            <v>余家興</v>
          </cell>
          <cell r="J97" t="str">
            <v>PJ201800012_URS_3帳務作業_V1.81</v>
          </cell>
          <cell r="K97">
            <v>44452</v>
          </cell>
          <cell r="L97">
            <v>44452</v>
          </cell>
          <cell r="M97">
            <v>44452</v>
          </cell>
          <cell r="N97" t="str">
            <v>李珮琪</v>
          </cell>
          <cell r="O97" t="str">
            <v>邵淑微</v>
          </cell>
          <cell r="T97">
            <v>0</v>
          </cell>
          <cell r="V97">
            <v>0</v>
          </cell>
          <cell r="W97">
            <v>0</v>
          </cell>
          <cell r="X97" t="str">
            <v>放款服務課</v>
          </cell>
          <cell r="Y97">
            <v>44496</v>
          </cell>
        </row>
        <row r="98">
          <cell r="E98" t="str">
            <v>L3220</v>
          </cell>
          <cell r="F98" t="str">
            <v xml:space="preserve">暫收款退還               </v>
          </cell>
          <cell r="G98">
            <v>0</v>
          </cell>
          <cell r="H98" t="str">
            <v>賴文育</v>
          </cell>
          <cell r="I98" t="str">
            <v>余家興</v>
          </cell>
          <cell r="J98" t="str">
            <v>PJ201800012_URS_3帳務作業_V1.81</v>
          </cell>
          <cell r="K98">
            <v>44452</v>
          </cell>
          <cell r="L98">
            <v>44452</v>
          </cell>
          <cell r="M98">
            <v>44487</v>
          </cell>
          <cell r="N98" t="str">
            <v>李珮琪</v>
          </cell>
          <cell r="O98" t="str">
            <v>邵淑微</v>
          </cell>
          <cell r="T98">
            <v>0</v>
          </cell>
          <cell r="V98">
            <v>0</v>
          </cell>
          <cell r="W98">
            <v>0</v>
          </cell>
          <cell r="X98" t="str">
            <v>放款服務課</v>
          </cell>
          <cell r="Y98">
            <v>44496</v>
          </cell>
        </row>
        <row r="99">
          <cell r="E99" t="str">
            <v>L4102</v>
          </cell>
          <cell r="F99" t="str">
            <v>撥款退款明細表</v>
          </cell>
          <cell r="G99" t="str">
            <v>審後新增2021/10/26</v>
          </cell>
          <cell r="H99" t="str">
            <v>賴文育</v>
          </cell>
          <cell r="I99" t="str">
            <v>陳昱衡</v>
          </cell>
          <cell r="J99">
            <v>0</v>
          </cell>
          <cell r="K99">
            <v>44481</v>
          </cell>
          <cell r="L99">
            <v>44484</v>
          </cell>
          <cell r="M99" t="str">
            <v/>
          </cell>
          <cell r="N99" t="str">
            <v>涂宇欣</v>
          </cell>
          <cell r="O99" t="str">
            <v>尹少玄</v>
          </cell>
          <cell r="T99">
            <v>0</v>
          </cell>
          <cell r="V99">
            <v>0</v>
          </cell>
          <cell r="W99">
            <v>0</v>
          </cell>
          <cell r="X99" t="str">
            <v>放款服務課</v>
          </cell>
          <cell r="Y99">
            <v>44533</v>
          </cell>
        </row>
        <row r="100">
          <cell r="E100" t="str">
            <v>L4103</v>
          </cell>
          <cell r="F100" t="str">
            <v>抽退票傳票明細表</v>
          </cell>
          <cell r="G100" t="str">
            <v>審後新增2021/10/26</v>
          </cell>
          <cell r="H100" t="str">
            <v>賴文育</v>
          </cell>
          <cell r="I100" t="str">
            <v>陳昱衡</v>
          </cell>
          <cell r="J100" t="str">
            <v>PJ201800012_URS_4批次作業_V1.9.doc</v>
          </cell>
          <cell r="K100">
            <v>44481</v>
          </cell>
          <cell r="L100">
            <v>44484</v>
          </cell>
          <cell r="M100">
            <v>44523</v>
          </cell>
          <cell r="N100" t="str">
            <v>涂宇欣</v>
          </cell>
          <cell r="O100" t="str">
            <v>尹少玄</v>
          </cell>
          <cell r="T100">
            <v>0</v>
          </cell>
          <cell r="V100">
            <v>0</v>
          </cell>
          <cell r="W100">
            <v>0</v>
          </cell>
          <cell r="X100" t="str">
            <v>放款服務課</v>
          </cell>
          <cell r="Y100">
            <v>44533</v>
          </cell>
        </row>
        <row r="101">
          <cell r="E101" t="str">
            <v>L4922</v>
          </cell>
          <cell r="F101" t="str">
            <v>客戶還款方式及還款帳號查詢</v>
          </cell>
          <cell r="G101" t="str">
            <v>審後新增2021/10/26</v>
          </cell>
          <cell r="H101" t="str">
            <v>賴文育</v>
          </cell>
          <cell r="I101" t="str">
            <v>陳昱衡</v>
          </cell>
          <cell r="J101" t="str">
            <v>PJ201800012_URS_4批次作業_V1.9.doc</v>
          </cell>
          <cell r="K101">
            <v>44481</v>
          </cell>
          <cell r="L101">
            <v>44484</v>
          </cell>
          <cell r="M101">
            <v>44523</v>
          </cell>
          <cell r="N101" t="str">
            <v>涂宇欣</v>
          </cell>
          <cell r="O101" t="str">
            <v>許慧玉</v>
          </cell>
          <cell r="T101">
            <v>0</v>
          </cell>
          <cell r="V101">
            <v>0</v>
          </cell>
          <cell r="W101">
            <v>0</v>
          </cell>
          <cell r="X101" t="str">
            <v>放款服務課</v>
          </cell>
          <cell r="Y101">
            <v>44533</v>
          </cell>
        </row>
        <row r="102">
          <cell r="E102" t="str">
            <v>L4923</v>
          </cell>
          <cell r="F102" t="str">
            <v>還款帳號及還款方式變更紀錄查詢</v>
          </cell>
          <cell r="G102" t="str">
            <v>審後新增2021/10/26</v>
          </cell>
          <cell r="H102" t="str">
            <v>賴文育</v>
          </cell>
          <cell r="I102" t="str">
            <v>陳昱衡</v>
          </cell>
          <cell r="J102" t="str">
            <v>PJ201800012_URS_4批次作業_V1.9.doc</v>
          </cell>
          <cell r="K102">
            <v>44481</v>
          </cell>
          <cell r="L102">
            <v>44484</v>
          </cell>
          <cell r="M102">
            <v>44523</v>
          </cell>
          <cell r="N102" t="str">
            <v>涂宇欣</v>
          </cell>
          <cell r="O102" t="str">
            <v>許慧玉</v>
          </cell>
          <cell r="T102">
            <v>0</v>
          </cell>
          <cell r="V102">
            <v>0</v>
          </cell>
          <cell r="W102">
            <v>0</v>
          </cell>
          <cell r="X102" t="str">
            <v>放款服務課</v>
          </cell>
          <cell r="Y102">
            <v>44533</v>
          </cell>
        </row>
        <row r="103">
          <cell r="E103" t="str">
            <v>L6101</v>
          </cell>
          <cell r="F103" t="str">
            <v>業務關帳作業</v>
          </cell>
          <cell r="G103">
            <v>0</v>
          </cell>
          <cell r="H103" t="str">
            <v>賴文育</v>
          </cell>
          <cell r="I103" t="str">
            <v>楊智誠</v>
          </cell>
          <cell r="J103" t="str">
            <v>PJ201800012_URS_6共同作業_V1.9</v>
          </cell>
          <cell r="K103">
            <v>44452</v>
          </cell>
          <cell r="L103">
            <v>44452</v>
          </cell>
          <cell r="M103">
            <v>44466</v>
          </cell>
          <cell r="N103" t="str">
            <v>涂宇欣</v>
          </cell>
          <cell r="O103" t="str">
            <v>陳政皓</v>
          </cell>
          <cell r="T103">
            <v>0</v>
          </cell>
          <cell r="V103">
            <v>0</v>
          </cell>
          <cell r="W103">
            <v>0</v>
          </cell>
          <cell r="X103" t="str">
            <v>放款服務課</v>
          </cell>
          <cell r="Y103">
            <v>44537</v>
          </cell>
        </row>
        <row r="104">
          <cell r="E104" t="str">
            <v>L4701</v>
          </cell>
          <cell r="F104" t="str">
            <v xml:space="preserve">票據媒體製作                         </v>
          </cell>
          <cell r="G104">
            <v>0</v>
          </cell>
          <cell r="H104" t="str">
            <v>賴文育</v>
          </cell>
          <cell r="I104" t="str">
            <v>余家興</v>
          </cell>
          <cell r="J104">
            <v>0</v>
          </cell>
          <cell r="K104">
            <v>44452</v>
          </cell>
          <cell r="L104">
            <v>44452</v>
          </cell>
          <cell r="M104">
            <v>44372</v>
          </cell>
          <cell r="N104" t="str">
            <v>李珮琪</v>
          </cell>
          <cell r="O104" t="str">
            <v>邵淑微</v>
          </cell>
          <cell r="T104">
            <v>0</v>
          </cell>
          <cell r="V104">
            <v>0</v>
          </cell>
          <cell r="W104">
            <v>0</v>
          </cell>
          <cell r="X104" t="str">
            <v>放款服務課</v>
          </cell>
          <cell r="Y104">
            <v>44496</v>
          </cell>
        </row>
        <row r="105">
          <cell r="E105" t="str">
            <v>L3007</v>
          </cell>
          <cell r="F105" t="str">
            <v xml:space="preserve">暫收支票明細資料查詢     </v>
          </cell>
          <cell r="G105">
            <v>0</v>
          </cell>
          <cell r="H105" t="str">
            <v>賴文育</v>
          </cell>
          <cell r="I105" t="str">
            <v>余家興</v>
          </cell>
          <cell r="J105" t="str">
            <v>PJ201800012_URS_3帳務作業_V1.81</v>
          </cell>
          <cell r="K105">
            <v>44452</v>
          </cell>
          <cell r="L105">
            <v>44452</v>
          </cell>
          <cell r="M105">
            <v>44487</v>
          </cell>
          <cell r="N105" t="str">
            <v>李珮琪</v>
          </cell>
          <cell r="O105" t="str">
            <v>邵淑微</v>
          </cell>
          <cell r="T105">
            <v>0</v>
          </cell>
          <cell r="V105">
            <v>0</v>
          </cell>
          <cell r="W105">
            <v>0</v>
          </cell>
          <cell r="X105" t="str">
            <v>放款服務課</v>
          </cell>
          <cell r="Y105">
            <v>44496</v>
          </cell>
        </row>
        <row r="106">
          <cell r="E106" t="str">
            <v>L3009</v>
          </cell>
          <cell r="F106" t="str">
            <v>支票明細資料查詢-全部</v>
          </cell>
          <cell r="G106">
            <v>0</v>
          </cell>
          <cell r="H106" t="str">
            <v>賴文育</v>
          </cell>
          <cell r="I106" t="str">
            <v>余家興</v>
          </cell>
          <cell r="J106" t="str">
            <v>PJ201800012_URS_3帳務作業_V1.81</v>
          </cell>
          <cell r="K106">
            <v>44452</v>
          </cell>
          <cell r="L106">
            <v>44452</v>
          </cell>
          <cell r="M106">
            <v>44487</v>
          </cell>
          <cell r="N106" t="str">
            <v>李珮琪</v>
          </cell>
          <cell r="O106" t="str">
            <v>邵淑微</v>
          </cell>
          <cell r="T106">
            <v>0</v>
          </cell>
          <cell r="V106">
            <v>0</v>
          </cell>
          <cell r="W106">
            <v>0</v>
          </cell>
          <cell r="X106" t="str">
            <v>放款服務課</v>
          </cell>
          <cell r="Y106">
            <v>44496</v>
          </cell>
        </row>
        <row r="107">
          <cell r="E107" t="str">
            <v>L3943</v>
          </cell>
          <cell r="F107" t="str">
            <v xml:space="preserve">支票內容查詢             </v>
          </cell>
          <cell r="G107">
            <v>0</v>
          </cell>
          <cell r="H107" t="str">
            <v>賴文育</v>
          </cell>
          <cell r="I107" t="str">
            <v>余家興</v>
          </cell>
          <cell r="J107" t="str">
            <v>PJ201800012_URS_3帳務作業_V1.81</v>
          </cell>
          <cell r="K107">
            <v>44452</v>
          </cell>
          <cell r="L107">
            <v>44452</v>
          </cell>
          <cell r="M107">
            <v>44487</v>
          </cell>
          <cell r="N107" t="str">
            <v>李珮琪</v>
          </cell>
          <cell r="O107" t="str">
            <v>邵淑微</v>
          </cell>
          <cell r="T107">
            <v>0</v>
          </cell>
          <cell r="V107">
            <v>0</v>
          </cell>
          <cell r="W107">
            <v>0</v>
          </cell>
          <cell r="X107" t="str">
            <v>放款服務課</v>
          </cell>
          <cell r="Y107">
            <v>44496</v>
          </cell>
        </row>
        <row r="108">
          <cell r="E108" t="str">
            <v>L2061</v>
          </cell>
          <cell r="F108" t="str">
            <v>貸後契變手續費明細資料查詢(未入帳)</v>
          </cell>
          <cell r="G108">
            <v>0</v>
          </cell>
          <cell r="H108" t="str">
            <v>賴文育</v>
          </cell>
          <cell r="I108" t="str">
            <v>陳昱衡</v>
          </cell>
          <cell r="J108" t="str">
            <v>PJ201800012_URS_2業務作業_V1.2.doc</v>
          </cell>
          <cell r="K108">
            <v>44453</v>
          </cell>
          <cell r="L108">
            <v>44453</v>
          </cell>
          <cell r="M108">
            <v>44461</v>
          </cell>
          <cell r="N108" t="str">
            <v>涂宇欣</v>
          </cell>
          <cell r="O108" t="str">
            <v>蔡珮瑜</v>
          </cell>
          <cell r="T108">
            <v>0</v>
          </cell>
          <cell r="V108">
            <v>0</v>
          </cell>
          <cell r="W108">
            <v>0</v>
          </cell>
          <cell r="X108" t="str">
            <v>放款服務課</v>
          </cell>
          <cell r="Y108">
            <v>44533</v>
          </cell>
        </row>
        <row r="109">
          <cell r="E109" t="str">
            <v>L2670</v>
          </cell>
          <cell r="F109" t="str">
            <v xml:space="preserve">貸後契變手續費維護                      </v>
          </cell>
          <cell r="G109">
            <v>0</v>
          </cell>
          <cell r="H109" t="str">
            <v>賴文育</v>
          </cell>
          <cell r="I109" t="str">
            <v>陳昱衡</v>
          </cell>
          <cell r="J109" t="str">
            <v>PJ201800012_URS_2業務作業_V1.2.doc</v>
          </cell>
          <cell r="K109">
            <v>44453</v>
          </cell>
          <cell r="L109">
            <v>44453</v>
          </cell>
          <cell r="M109">
            <v>44461</v>
          </cell>
          <cell r="N109" t="str">
            <v>涂宇欣</v>
          </cell>
          <cell r="O109" t="str">
            <v>蔡珮瑜</v>
          </cell>
          <cell r="T109">
            <v>0</v>
          </cell>
          <cell r="V109">
            <v>0</v>
          </cell>
          <cell r="W109">
            <v>0</v>
          </cell>
          <cell r="X109" t="str">
            <v>放款服務課</v>
          </cell>
          <cell r="Y109">
            <v>44533</v>
          </cell>
        </row>
        <row r="110">
          <cell r="E110" t="str">
            <v>L2062</v>
          </cell>
          <cell r="F110" t="str">
            <v>貸後契變手續費明細資料查詢</v>
          </cell>
          <cell r="G110">
            <v>0</v>
          </cell>
          <cell r="H110" t="str">
            <v>賴文育</v>
          </cell>
          <cell r="I110" t="str">
            <v>陳昱衡</v>
          </cell>
          <cell r="J110" t="str">
            <v>PJ201800012_URS_2業務作業_V1.2.doc</v>
          </cell>
          <cell r="K110">
            <v>44453</v>
          </cell>
          <cell r="L110">
            <v>44453</v>
          </cell>
          <cell r="M110">
            <v>44461</v>
          </cell>
          <cell r="N110" t="str">
            <v>涂宇欣</v>
          </cell>
          <cell r="O110" t="str">
            <v>蔡珮瑜</v>
          </cell>
          <cell r="T110">
            <v>0</v>
          </cell>
          <cell r="V110">
            <v>0</v>
          </cell>
          <cell r="W110">
            <v>0</v>
          </cell>
          <cell r="X110" t="str">
            <v>放款服務課</v>
          </cell>
          <cell r="Y110">
            <v>44533</v>
          </cell>
        </row>
        <row r="111">
          <cell r="E111" t="str">
            <v>L4060</v>
          </cell>
          <cell r="F111" t="str">
            <v xml:space="preserve">額度擔保品保險單關聯查詢   </v>
          </cell>
          <cell r="G111">
            <v>0</v>
          </cell>
          <cell r="H111" t="str">
            <v>賴文育</v>
          </cell>
          <cell r="I111" t="str">
            <v>陳昱衡</v>
          </cell>
          <cell r="J111" t="str">
            <v>PJ201800012_URS_4批次作業_V1.9.doc</v>
          </cell>
          <cell r="K111">
            <v>44455</v>
          </cell>
          <cell r="L111">
            <v>44455</v>
          </cell>
          <cell r="M111">
            <v>44523</v>
          </cell>
          <cell r="N111" t="str">
            <v>吳承憲</v>
          </cell>
          <cell r="O111" t="str">
            <v>邵淑微</v>
          </cell>
          <cell r="T111">
            <v>0</v>
          </cell>
          <cell r="V111">
            <v>0</v>
          </cell>
          <cell r="W111">
            <v>0</v>
          </cell>
          <cell r="X111" t="str">
            <v>放款服務課</v>
          </cell>
          <cell r="Y111">
            <v>44533</v>
          </cell>
        </row>
        <row r="112">
          <cell r="E112" t="str">
            <v>L4610</v>
          </cell>
          <cell r="F112" t="str">
            <v>保險單明細資料登錄</v>
          </cell>
          <cell r="G112">
            <v>0</v>
          </cell>
          <cell r="H112" t="str">
            <v>賴文育</v>
          </cell>
          <cell r="I112" t="str">
            <v>陳昱衡</v>
          </cell>
          <cell r="J112">
            <v>0</v>
          </cell>
          <cell r="K112">
            <v>44455</v>
          </cell>
          <cell r="L112">
            <v>44455</v>
          </cell>
          <cell r="M112" t="str">
            <v/>
          </cell>
          <cell r="N112" t="str">
            <v>吳承憲</v>
          </cell>
          <cell r="O112" t="str">
            <v>邵淑微</v>
          </cell>
          <cell r="T112">
            <v>0</v>
          </cell>
          <cell r="V112">
            <v>0</v>
          </cell>
          <cell r="W112">
            <v>0</v>
          </cell>
          <cell r="X112" t="str">
            <v>放款服務課</v>
          </cell>
          <cell r="Y112">
            <v>44533</v>
          </cell>
        </row>
        <row r="113">
          <cell r="E113" t="str">
            <v>L4600</v>
          </cell>
          <cell r="F113" t="str">
            <v xml:space="preserve">火險到期檔產生作業         </v>
          </cell>
          <cell r="G113">
            <v>0</v>
          </cell>
          <cell r="H113" t="str">
            <v>賴文育</v>
          </cell>
          <cell r="I113" t="str">
            <v>陳昱衡</v>
          </cell>
          <cell r="J113" t="str">
            <v>PJ201800012_URS_4批次作業_V1.9.doc</v>
          </cell>
          <cell r="K113">
            <v>44455</v>
          </cell>
          <cell r="L113">
            <v>44455</v>
          </cell>
          <cell r="M113">
            <v>44523</v>
          </cell>
          <cell r="N113" t="str">
            <v>吳承憲</v>
          </cell>
          <cell r="O113" t="str">
            <v>邵淑微</v>
          </cell>
          <cell r="T113">
            <v>0</v>
          </cell>
          <cell r="V113">
            <v>0</v>
          </cell>
          <cell r="W113">
            <v>0</v>
          </cell>
          <cell r="X113" t="str">
            <v>放款服務課</v>
          </cell>
          <cell r="Y113">
            <v>44533</v>
          </cell>
        </row>
        <row r="114">
          <cell r="E114" t="str">
            <v>L4601</v>
          </cell>
          <cell r="F114" t="str">
            <v xml:space="preserve">火險詢價作業               </v>
          </cell>
          <cell r="G114">
            <v>0</v>
          </cell>
          <cell r="H114" t="str">
            <v>賴文育</v>
          </cell>
          <cell r="I114" t="str">
            <v>陳昱衡</v>
          </cell>
          <cell r="J114" t="str">
            <v>PJ201800012_URS_4批次作業_V1.9.doc</v>
          </cell>
          <cell r="K114">
            <v>44455</v>
          </cell>
          <cell r="L114">
            <v>44455</v>
          </cell>
          <cell r="M114">
            <v>44523</v>
          </cell>
          <cell r="N114" t="str">
            <v>吳承憲</v>
          </cell>
          <cell r="O114" t="str">
            <v>邵淑微</v>
          </cell>
          <cell r="T114">
            <v>0</v>
          </cell>
          <cell r="V114">
            <v>0</v>
          </cell>
          <cell r="W114">
            <v>0</v>
          </cell>
          <cell r="X114" t="str">
            <v>放款服務課</v>
          </cell>
          <cell r="Y114">
            <v>44533</v>
          </cell>
        </row>
        <row r="115">
          <cell r="E115" t="str">
            <v>L4611</v>
          </cell>
          <cell r="F115" t="str">
            <v xml:space="preserve">續約保單資料維護           </v>
          </cell>
          <cell r="G115">
            <v>0</v>
          </cell>
          <cell r="H115" t="str">
            <v>賴文育</v>
          </cell>
          <cell r="I115" t="str">
            <v>陳昱衡</v>
          </cell>
          <cell r="J115">
            <v>0</v>
          </cell>
          <cell r="K115">
            <v>44455</v>
          </cell>
          <cell r="L115">
            <v>44455</v>
          </cell>
          <cell r="M115" t="str">
            <v/>
          </cell>
          <cell r="N115" t="str">
            <v>吳承憲</v>
          </cell>
          <cell r="O115" t="str">
            <v>邵淑微</v>
          </cell>
          <cell r="T115">
            <v>0</v>
          </cell>
          <cell r="V115">
            <v>0</v>
          </cell>
          <cell r="W115">
            <v>0</v>
          </cell>
          <cell r="X115" t="str">
            <v>放款服務課</v>
          </cell>
          <cell r="Y115">
            <v>44533</v>
          </cell>
        </row>
        <row r="116">
          <cell r="E116" t="str">
            <v>L4602</v>
          </cell>
          <cell r="F116" t="str">
            <v xml:space="preserve">火險出單明細表與媒體       </v>
          </cell>
          <cell r="G116">
            <v>0</v>
          </cell>
          <cell r="H116" t="str">
            <v>賴文育</v>
          </cell>
          <cell r="I116" t="str">
            <v>陳昱衡</v>
          </cell>
          <cell r="J116" t="str">
            <v>PJ201800012_URS_4批次作業_V1.9.doc</v>
          </cell>
          <cell r="K116">
            <v>44455</v>
          </cell>
          <cell r="L116">
            <v>44455</v>
          </cell>
          <cell r="M116">
            <v>44523</v>
          </cell>
          <cell r="N116" t="str">
            <v>吳承憲</v>
          </cell>
          <cell r="O116" t="str">
            <v>邵淑微</v>
          </cell>
          <cell r="T116">
            <v>0</v>
          </cell>
          <cell r="V116">
            <v>0</v>
          </cell>
          <cell r="W116">
            <v>0</v>
          </cell>
          <cell r="X116" t="str">
            <v>放款服務課</v>
          </cell>
          <cell r="Y116">
            <v>44533</v>
          </cell>
        </row>
        <row r="117">
          <cell r="E117" t="str">
            <v>L4603</v>
          </cell>
          <cell r="F117" t="str">
            <v xml:space="preserve">火險通知作業               </v>
          </cell>
          <cell r="G117">
            <v>0</v>
          </cell>
          <cell r="H117" t="str">
            <v>賴文育</v>
          </cell>
          <cell r="I117" t="str">
            <v>陳昱衡</v>
          </cell>
          <cell r="J117" t="str">
            <v>PJ201800012_URS_4批次作業_V1.9.doc</v>
          </cell>
          <cell r="K117">
            <v>44455</v>
          </cell>
          <cell r="L117">
            <v>44455</v>
          </cell>
          <cell r="M117">
            <v>44523</v>
          </cell>
          <cell r="N117" t="str">
            <v>吳承憲</v>
          </cell>
          <cell r="O117" t="str">
            <v>邵淑微</v>
          </cell>
          <cell r="T117">
            <v>0</v>
          </cell>
          <cell r="V117">
            <v>0</v>
          </cell>
          <cell r="W117">
            <v>0</v>
          </cell>
          <cell r="X117" t="str">
            <v>放款服務課</v>
          </cell>
          <cell r="Y117">
            <v>0</v>
          </cell>
        </row>
        <row r="118">
          <cell r="E118" t="str">
            <v>L4962</v>
          </cell>
          <cell r="F118" t="str">
            <v xml:space="preserve">保險單資料檢核作業       </v>
          </cell>
          <cell r="G118">
            <v>0</v>
          </cell>
          <cell r="H118" t="str">
            <v>賴文育</v>
          </cell>
          <cell r="I118" t="str">
            <v>陳昱衡</v>
          </cell>
          <cell r="J118">
            <v>0</v>
          </cell>
          <cell r="K118">
            <v>44455</v>
          </cell>
          <cell r="L118">
            <v>44455</v>
          </cell>
          <cell r="M118" t="str">
            <v/>
          </cell>
          <cell r="N118" t="str">
            <v>吳承憲</v>
          </cell>
          <cell r="O118" t="str">
            <v>邵淑微</v>
          </cell>
          <cell r="T118">
            <v>0</v>
          </cell>
          <cell r="V118">
            <v>0</v>
          </cell>
          <cell r="W118">
            <v>0</v>
          </cell>
          <cell r="X118" t="str">
            <v>放款服務課</v>
          </cell>
          <cell r="Y118">
            <v>44533</v>
          </cell>
        </row>
        <row r="119">
          <cell r="E119" t="str">
            <v>L4960</v>
          </cell>
          <cell r="F119" t="str">
            <v xml:space="preserve">火險保費資料查詢(By客戶) </v>
          </cell>
          <cell r="G119">
            <v>0</v>
          </cell>
          <cell r="H119" t="str">
            <v>賴文育</v>
          </cell>
          <cell r="I119" t="str">
            <v>陳昱衡</v>
          </cell>
          <cell r="J119" t="str">
            <v>PJ201800012_URS_4批次作業_V1.9.doc</v>
          </cell>
          <cell r="K119">
            <v>44455</v>
          </cell>
          <cell r="L119">
            <v>44455</v>
          </cell>
          <cell r="M119">
            <v>44523</v>
          </cell>
          <cell r="N119" t="str">
            <v>吳承憲</v>
          </cell>
          <cell r="O119" t="str">
            <v>邵淑微</v>
          </cell>
          <cell r="T119">
            <v>0</v>
          </cell>
          <cell r="V119">
            <v>0</v>
          </cell>
          <cell r="W119">
            <v>0</v>
          </cell>
          <cell r="X119" t="str">
            <v>放款服務課</v>
          </cell>
          <cell r="Y119">
            <v>44533</v>
          </cell>
        </row>
        <row r="120">
          <cell r="E120" t="str">
            <v>L4961</v>
          </cell>
          <cell r="F120" t="str">
            <v xml:space="preserve">火險保費明細查詢         </v>
          </cell>
          <cell r="G120">
            <v>0</v>
          </cell>
          <cell r="H120" t="str">
            <v>賴文育</v>
          </cell>
          <cell r="I120" t="str">
            <v>陳昱衡</v>
          </cell>
          <cell r="J120" t="str">
            <v>PJ201800012_URS_4批次作業_V1.9.doc</v>
          </cell>
          <cell r="K120">
            <v>44455</v>
          </cell>
          <cell r="L120">
            <v>44455</v>
          </cell>
          <cell r="M120">
            <v>44523</v>
          </cell>
          <cell r="N120" t="str">
            <v>吳承憲</v>
          </cell>
          <cell r="O120" t="str">
            <v>邵淑微</v>
          </cell>
          <cell r="T120">
            <v>0</v>
          </cell>
          <cell r="V120">
            <v>0</v>
          </cell>
          <cell r="W120">
            <v>0</v>
          </cell>
          <cell r="X120" t="str">
            <v>放款服務課</v>
          </cell>
          <cell r="Y120">
            <v>44533</v>
          </cell>
        </row>
        <row r="121">
          <cell r="E121" t="str">
            <v>L4964</v>
          </cell>
          <cell r="F121" t="str">
            <v>擔保品保險單資料查詢</v>
          </cell>
          <cell r="G121">
            <v>0</v>
          </cell>
          <cell r="H121" t="str">
            <v>賴文育</v>
          </cell>
          <cell r="I121" t="str">
            <v>陳昱衡</v>
          </cell>
          <cell r="J121" t="str">
            <v>PJ201800012_URS_4批次作業_V1.9.doc</v>
          </cell>
          <cell r="K121">
            <v>44455</v>
          </cell>
          <cell r="L121">
            <v>44455</v>
          </cell>
          <cell r="M121">
            <v>44523</v>
          </cell>
          <cell r="N121" t="str">
            <v>吳承憲</v>
          </cell>
          <cell r="O121" t="str">
            <v>邵淑微</v>
          </cell>
          <cell r="T121">
            <v>0</v>
          </cell>
          <cell r="V121">
            <v>0</v>
          </cell>
          <cell r="W121">
            <v>0</v>
          </cell>
          <cell r="X121" t="str">
            <v>放款服務課</v>
          </cell>
          <cell r="Y121">
            <v>44533</v>
          </cell>
        </row>
        <row r="122">
          <cell r="E122" t="str">
            <v>L4965</v>
          </cell>
          <cell r="F122" t="str">
            <v xml:space="preserve">保險單明細資料查詢       </v>
          </cell>
          <cell r="G122">
            <v>0</v>
          </cell>
          <cell r="H122" t="str">
            <v>賴文育</v>
          </cell>
          <cell r="I122" t="str">
            <v>陳昱衡</v>
          </cell>
          <cell r="J122" t="str">
            <v>PJ201800012_URS_4批次作業_V1.9.doc</v>
          </cell>
          <cell r="K122">
            <v>44455</v>
          </cell>
          <cell r="L122">
            <v>44455</v>
          </cell>
          <cell r="M122">
            <v>44523</v>
          </cell>
          <cell r="N122" t="str">
            <v>吳承憲</v>
          </cell>
          <cell r="O122" t="str">
            <v>邵淑微</v>
          </cell>
          <cell r="T122">
            <v>0</v>
          </cell>
          <cell r="V122">
            <v>0</v>
          </cell>
          <cell r="W122">
            <v>0</v>
          </cell>
          <cell r="X122" t="str">
            <v>放款服務課</v>
          </cell>
          <cell r="Y122">
            <v>44533</v>
          </cell>
        </row>
        <row r="123">
          <cell r="E123" t="str">
            <v>L4450</v>
          </cell>
          <cell r="F123" t="str">
            <v xml:space="preserve">產出銀行扣帳檔                       </v>
          </cell>
          <cell r="G123">
            <v>0</v>
          </cell>
          <cell r="H123" t="str">
            <v>賴文育</v>
          </cell>
          <cell r="I123" t="str">
            <v>陳昱衡</v>
          </cell>
          <cell r="J123" t="str">
            <v>PJ201800012_URS_4批次作業_V1.9.doc</v>
          </cell>
          <cell r="K123">
            <v>44456</v>
          </cell>
          <cell r="L123">
            <v>44456</v>
          </cell>
          <cell r="M123">
            <v>44523</v>
          </cell>
          <cell r="N123" t="str">
            <v>李珮琪</v>
          </cell>
          <cell r="O123" t="str">
            <v>許慧玉</v>
          </cell>
          <cell r="P123" t="str">
            <v>蔡珮瑜、張舜雯</v>
          </cell>
          <cell r="T123">
            <v>0</v>
          </cell>
          <cell r="V123">
            <v>0</v>
          </cell>
          <cell r="W123">
            <v>0</v>
          </cell>
          <cell r="X123" t="str">
            <v>放款服務課</v>
          </cell>
          <cell r="Y123">
            <v>44533</v>
          </cell>
        </row>
        <row r="124">
          <cell r="E124" t="str">
            <v>L4943</v>
          </cell>
          <cell r="F124" t="str">
            <v xml:space="preserve">銀行扣款檔資料查詢                   </v>
          </cell>
          <cell r="G124">
            <v>0</v>
          </cell>
          <cell r="H124" t="str">
            <v>賴文育</v>
          </cell>
          <cell r="I124" t="str">
            <v>陳昱衡</v>
          </cell>
          <cell r="J124" t="str">
            <v>PJ201800012_URS_4批次作業_V1.9.doc</v>
          </cell>
          <cell r="K124">
            <v>44456</v>
          </cell>
          <cell r="L124">
            <v>44456</v>
          </cell>
          <cell r="M124">
            <v>44523</v>
          </cell>
          <cell r="N124" t="str">
            <v>李珮琪</v>
          </cell>
          <cell r="O124" t="str">
            <v>許慧玉</v>
          </cell>
          <cell r="P124" t="str">
            <v>蔡珮瑜、張舜雯</v>
          </cell>
          <cell r="T124">
            <v>0</v>
          </cell>
          <cell r="V124">
            <v>0</v>
          </cell>
          <cell r="W124">
            <v>0</v>
          </cell>
          <cell r="X124" t="str">
            <v>放款服務課</v>
          </cell>
          <cell r="Y124">
            <v>44533</v>
          </cell>
        </row>
        <row r="125">
          <cell r="E125" t="str">
            <v>L4451</v>
          </cell>
          <cell r="F125" t="str">
            <v xml:space="preserve">銀行扣款檔資料維護                   </v>
          </cell>
          <cell r="G125">
            <v>0</v>
          </cell>
          <cell r="H125" t="str">
            <v>賴文育</v>
          </cell>
          <cell r="I125" t="str">
            <v>陳昱衡</v>
          </cell>
          <cell r="J125" t="str">
            <v>PJ201800012_URS_4批次作業_V1.9.doc</v>
          </cell>
          <cell r="K125">
            <v>44456</v>
          </cell>
          <cell r="L125">
            <v>44456</v>
          </cell>
          <cell r="M125">
            <v>44523</v>
          </cell>
          <cell r="N125" t="str">
            <v>李珮琪</v>
          </cell>
          <cell r="O125" t="str">
            <v>許慧玉</v>
          </cell>
          <cell r="P125" t="str">
            <v>蔡珮瑜、張舜雯</v>
          </cell>
          <cell r="T125">
            <v>0</v>
          </cell>
          <cell r="V125">
            <v>0</v>
          </cell>
          <cell r="W125">
            <v>0</v>
          </cell>
          <cell r="X125" t="str">
            <v>放款服務課</v>
          </cell>
          <cell r="Y125">
            <v>44533</v>
          </cell>
        </row>
        <row r="126">
          <cell r="E126" t="str">
            <v>L4452</v>
          </cell>
          <cell r="F126" t="str">
            <v xml:space="preserve">銀行扣款(媒體製作)                   </v>
          </cell>
          <cell r="G126">
            <v>0</v>
          </cell>
          <cell r="H126" t="str">
            <v>賴文育</v>
          </cell>
          <cell r="I126" t="str">
            <v>陳昱衡</v>
          </cell>
          <cell r="J126" t="str">
            <v>PJ201800012_URS_4批次作業_V1.9.doc</v>
          </cell>
          <cell r="K126">
            <v>44456</v>
          </cell>
          <cell r="L126">
            <v>44456</v>
          </cell>
          <cell r="M126">
            <v>44523</v>
          </cell>
          <cell r="N126" t="str">
            <v>李珮琪</v>
          </cell>
          <cell r="O126" t="str">
            <v>許慧玉</v>
          </cell>
          <cell r="P126" t="str">
            <v>蔡珮瑜、張舜雯</v>
          </cell>
          <cell r="T126">
            <v>0</v>
          </cell>
          <cell r="V126">
            <v>0</v>
          </cell>
          <cell r="W126">
            <v>0</v>
          </cell>
          <cell r="X126" t="str">
            <v>放款服務課</v>
          </cell>
          <cell r="Y126">
            <v>44533</v>
          </cell>
        </row>
        <row r="127">
          <cell r="E127" t="str">
            <v>L4453</v>
          </cell>
          <cell r="F127" t="str">
            <v>銀扣扣款前通知</v>
          </cell>
          <cell r="G127">
            <v>0</v>
          </cell>
          <cell r="H127" t="str">
            <v>賴文育</v>
          </cell>
          <cell r="I127" t="str">
            <v>陳昱衡</v>
          </cell>
          <cell r="J127" t="str">
            <v>PJ201800012_URS_4批次作業_V1.9.doc</v>
          </cell>
          <cell r="K127">
            <v>44456</v>
          </cell>
          <cell r="L127">
            <v>44456</v>
          </cell>
          <cell r="M127">
            <v>44523</v>
          </cell>
          <cell r="N127" t="str">
            <v>李珮琪</v>
          </cell>
          <cell r="O127" t="str">
            <v>許慧玉</v>
          </cell>
          <cell r="P127" t="str">
            <v>蔡珮瑜、張舜雯</v>
          </cell>
          <cell r="T127">
            <v>0</v>
          </cell>
          <cell r="V127">
            <v>0</v>
          </cell>
          <cell r="W127">
            <v>0</v>
          </cell>
          <cell r="X127" t="str">
            <v>放款服務課</v>
          </cell>
          <cell r="Y127">
            <v>44533</v>
          </cell>
        </row>
        <row r="128">
          <cell r="E128" t="str">
            <v>L5705</v>
          </cell>
          <cell r="F128" t="str">
            <v>債權比例分攤(產出)</v>
          </cell>
          <cell r="G128">
            <v>0</v>
          </cell>
          <cell r="H128" t="str">
            <v>蘇曉玲</v>
          </cell>
          <cell r="I128" t="str">
            <v>蘇曉玲</v>
          </cell>
          <cell r="J128" t="str">
            <v>PJ201800012_URS_5管理性作業_V1.2.DOCX</v>
          </cell>
          <cell r="K128">
            <v>44462</v>
          </cell>
          <cell r="L128">
            <v>44462</v>
          </cell>
          <cell r="M128" t="str">
            <v/>
          </cell>
          <cell r="N128" t="str">
            <v>林清河</v>
          </cell>
          <cell r="O128" t="str">
            <v>蔡珮瑜</v>
          </cell>
          <cell r="P128" t="str">
            <v>邱怡婷</v>
          </cell>
          <cell r="T128">
            <v>0</v>
          </cell>
          <cell r="V128">
            <v>0</v>
          </cell>
          <cell r="W128">
            <v>0</v>
          </cell>
          <cell r="X128" t="str">
            <v>放款服務課</v>
          </cell>
          <cell r="Y128">
            <v>44489</v>
          </cell>
        </row>
        <row r="129">
          <cell r="E129" t="str">
            <v>L5706</v>
          </cell>
          <cell r="F129" t="str">
            <v xml:space="preserve">債權比例分攤資料維護(匯入)            </v>
          </cell>
          <cell r="G129">
            <v>0</v>
          </cell>
          <cell r="H129" t="str">
            <v>蘇曉玲</v>
          </cell>
          <cell r="I129" t="str">
            <v>蘇曉玲</v>
          </cell>
          <cell r="J129" t="str">
            <v>PJ201800012_URS_5管理性作業_V1.2.DOCX</v>
          </cell>
          <cell r="K129">
            <v>44462</v>
          </cell>
          <cell r="L129">
            <v>44462</v>
          </cell>
          <cell r="M129" t="str">
            <v/>
          </cell>
          <cell r="N129" t="str">
            <v>林清河</v>
          </cell>
          <cell r="O129" t="str">
            <v>蔡珮瑜</v>
          </cell>
          <cell r="P129" t="str">
            <v>邱怡婷</v>
          </cell>
          <cell r="T129">
            <v>0</v>
          </cell>
          <cell r="V129">
            <v>0</v>
          </cell>
          <cell r="W129">
            <v>0</v>
          </cell>
          <cell r="X129" t="str">
            <v>放款服務課</v>
          </cell>
          <cell r="Y129">
            <v>44489</v>
          </cell>
        </row>
        <row r="130">
          <cell r="E130" t="str">
            <v>L5071</v>
          </cell>
          <cell r="F130" t="str">
            <v>債權案件明細查詢</v>
          </cell>
          <cell r="G130">
            <v>0</v>
          </cell>
          <cell r="H130" t="str">
            <v>蘇曉玲</v>
          </cell>
          <cell r="I130" t="str">
            <v>蘇曉玲</v>
          </cell>
          <cell r="J130" t="str">
            <v>PJ201800012_URS_5管理性作業_V1.2.DOCX</v>
          </cell>
          <cell r="K130">
            <v>44462</v>
          </cell>
          <cell r="L130">
            <v>44462</v>
          </cell>
          <cell r="M130">
            <v>44470</v>
          </cell>
          <cell r="N130" t="str">
            <v>林清河</v>
          </cell>
          <cell r="O130" t="str">
            <v>蔡珮瑜</v>
          </cell>
          <cell r="P130" t="str">
            <v>邱怡婷</v>
          </cell>
          <cell r="T130">
            <v>0</v>
          </cell>
          <cell r="V130">
            <v>0</v>
          </cell>
          <cell r="W130">
            <v>0</v>
          </cell>
          <cell r="X130" t="str">
            <v>放款服務課</v>
          </cell>
          <cell r="Y130">
            <v>44489</v>
          </cell>
        </row>
        <row r="131">
          <cell r="E131" t="str">
            <v>L5701</v>
          </cell>
          <cell r="F131" t="str">
            <v>債權維護</v>
          </cell>
          <cell r="G131">
            <v>0</v>
          </cell>
          <cell r="H131" t="str">
            <v>蘇曉玲</v>
          </cell>
          <cell r="I131" t="str">
            <v>蘇曉玲</v>
          </cell>
          <cell r="J131" t="str">
            <v>PJ201800012_URS_5管理性作業_V1.2.DOCX</v>
          </cell>
          <cell r="K131">
            <v>44462</v>
          </cell>
          <cell r="L131">
            <v>44462</v>
          </cell>
          <cell r="M131">
            <v>44473</v>
          </cell>
          <cell r="N131" t="str">
            <v>林清河</v>
          </cell>
          <cell r="O131" t="str">
            <v>蔡珮瑜</v>
          </cell>
          <cell r="P131" t="str">
            <v>邱怡婷</v>
          </cell>
          <cell r="T131">
            <v>0</v>
          </cell>
          <cell r="V131">
            <v>0</v>
          </cell>
          <cell r="W131">
            <v>0</v>
          </cell>
          <cell r="X131" t="str">
            <v>放款服務課</v>
          </cell>
          <cell r="Y131">
            <v>44489</v>
          </cell>
        </row>
        <row r="132">
          <cell r="E132" t="str">
            <v>L5981</v>
          </cell>
          <cell r="F132" t="str">
            <v>債權異動歷程查詢</v>
          </cell>
          <cell r="G132">
            <v>0</v>
          </cell>
          <cell r="H132" t="str">
            <v>蘇曉玲</v>
          </cell>
          <cell r="I132" t="str">
            <v>蘇曉玲</v>
          </cell>
          <cell r="J132" t="str">
            <v>PJ201800012_URS_5管理性作業_V1.2.DOCX</v>
          </cell>
          <cell r="K132">
            <v>44462</v>
          </cell>
          <cell r="L132">
            <v>44462</v>
          </cell>
          <cell r="M132" t="str">
            <v/>
          </cell>
          <cell r="N132" t="str">
            <v>林清河</v>
          </cell>
          <cell r="O132" t="str">
            <v>蔡珮瑜</v>
          </cell>
          <cell r="P132" t="str">
            <v>邱怡婷</v>
          </cell>
          <cell r="T132">
            <v>0</v>
          </cell>
          <cell r="V132">
            <v>0</v>
          </cell>
          <cell r="W132">
            <v>0</v>
          </cell>
          <cell r="X132" t="str">
            <v>放款服務課</v>
          </cell>
          <cell r="Y132">
            <v>44489</v>
          </cell>
        </row>
        <row r="133">
          <cell r="E133" t="str">
            <v>L5075</v>
          </cell>
          <cell r="F133" t="str">
            <v xml:space="preserve">債務協商滯繳/應繳明細查詢             </v>
          </cell>
          <cell r="G133">
            <v>0</v>
          </cell>
          <cell r="H133" t="str">
            <v>蘇曉玲</v>
          </cell>
          <cell r="I133" t="str">
            <v>蘇曉玲</v>
          </cell>
          <cell r="J133" t="str">
            <v>PJ201800012_URS_5管理性作業_V1.2.DOCX</v>
          </cell>
          <cell r="K133">
            <v>44467</v>
          </cell>
          <cell r="L133">
            <v>44462</v>
          </cell>
          <cell r="M133">
            <v>44468</v>
          </cell>
          <cell r="N133" t="str">
            <v>林清河</v>
          </cell>
          <cell r="O133" t="str">
            <v>蔡珮瑜</v>
          </cell>
          <cell r="P133" t="str">
            <v>邱怡婷</v>
          </cell>
          <cell r="T133">
            <v>0</v>
          </cell>
          <cell r="V133">
            <v>0</v>
          </cell>
          <cell r="W133">
            <v>0</v>
          </cell>
          <cell r="X133" t="str">
            <v>放款服務課</v>
          </cell>
          <cell r="Y133">
            <v>44489</v>
          </cell>
        </row>
        <row r="134">
          <cell r="E134" t="str">
            <v>L5974</v>
          </cell>
          <cell r="F134" t="str">
            <v xml:space="preserve">債權銀行帳號明細資料查詢              </v>
          </cell>
          <cell r="G134">
            <v>0</v>
          </cell>
          <cell r="H134" t="str">
            <v>蘇曉玲</v>
          </cell>
          <cell r="I134" t="str">
            <v>蘇曉玲</v>
          </cell>
          <cell r="J134" t="str">
            <v>PJ201800012_URS_5管理性作業_V1.2.DOCX</v>
          </cell>
          <cell r="K134">
            <v>44467</v>
          </cell>
          <cell r="L134">
            <v>44462</v>
          </cell>
          <cell r="M134" t="str">
            <v/>
          </cell>
          <cell r="N134" t="str">
            <v>林清河</v>
          </cell>
          <cell r="O134" t="str">
            <v>蔡珮瑜</v>
          </cell>
          <cell r="P134" t="str">
            <v>邱怡婷</v>
          </cell>
          <cell r="T134">
            <v>0</v>
          </cell>
          <cell r="V134">
            <v>0</v>
          </cell>
          <cell r="W134">
            <v>0</v>
          </cell>
          <cell r="X134" t="str">
            <v>放款服務課</v>
          </cell>
          <cell r="Y134">
            <v>44489</v>
          </cell>
        </row>
        <row r="135">
          <cell r="E135" t="str">
            <v>L5073</v>
          </cell>
          <cell r="F135" t="str">
            <v>債務協商作業-撥付日期查詢</v>
          </cell>
          <cell r="G135">
            <v>0</v>
          </cell>
          <cell r="H135" t="str">
            <v>蘇曉玲</v>
          </cell>
          <cell r="I135" t="str">
            <v>蘇曉玲</v>
          </cell>
          <cell r="J135" t="str">
            <v>PJ201800012_URS_5管理性作業_V1.2.DOCX</v>
          </cell>
          <cell r="K135">
            <v>44467</v>
          </cell>
          <cell r="L135">
            <v>44462</v>
          </cell>
          <cell r="M135" t="str">
            <v/>
          </cell>
          <cell r="N135" t="str">
            <v>林清河</v>
          </cell>
          <cell r="O135" t="str">
            <v>蔡珮瑜</v>
          </cell>
          <cell r="P135" t="str">
            <v>邱怡婷</v>
          </cell>
          <cell r="T135">
            <v>0</v>
          </cell>
          <cell r="V135">
            <v>0</v>
          </cell>
          <cell r="W135">
            <v>0</v>
          </cell>
          <cell r="X135" t="str">
            <v>放款服務課</v>
          </cell>
          <cell r="Y135">
            <v>44489</v>
          </cell>
        </row>
        <row r="136">
          <cell r="E136" t="str">
            <v>L5970</v>
          </cell>
          <cell r="F136" t="str">
            <v xml:space="preserve">期款試算                              </v>
          </cell>
          <cell r="G136">
            <v>0</v>
          </cell>
          <cell r="H136" t="str">
            <v>蘇曉玲</v>
          </cell>
          <cell r="I136" t="str">
            <v>蘇曉玲</v>
          </cell>
          <cell r="J136" t="str">
            <v>PJ201800012_URS_5管理性作業_V1.2.DOCX</v>
          </cell>
          <cell r="K136">
            <v>44467</v>
          </cell>
          <cell r="L136">
            <v>44462</v>
          </cell>
          <cell r="M136">
            <v>44468</v>
          </cell>
          <cell r="N136" t="str">
            <v>林清河</v>
          </cell>
          <cell r="O136" t="str">
            <v>蔡珮瑜</v>
          </cell>
          <cell r="P136" t="str">
            <v>邱怡婷</v>
          </cell>
          <cell r="T136">
            <v>0</v>
          </cell>
          <cell r="V136">
            <v>0</v>
          </cell>
          <cell r="W136">
            <v>0</v>
          </cell>
          <cell r="X136" t="str">
            <v>放款服務課</v>
          </cell>
          <cell r="Y136">
            <v>44489</v>
          </cell>
        </row>
        <row r="137">
          <cell r="E137" t="str">
            <v>L5074</v>
          </cell>
          <cell r="F137" t="str">
            <v>債務協商作業－債協應處理事項清單</v>
          </cell>
          <cell r="G137">
            <v>0</v>
          </cell>
          <cell r="H137" t="str">
            <v>蘇曉玲</v>
          </cell>
          <cell r="I137" t="str">
            <v>蘇曉玲</v>
          </cell>
          <cell r="J137" t="str">
            <v>PJ201800012_URS_5管理性作業_V1.2.DOCX</v>
          </cell>
          <cell r="K137">
            <v>44463</v>
          </cell>
          <cell r="L137">
            <v>44463</v>
          </cell>
          <cell r="M137" t="str">
            <v/>
          </cell>
          <cell r="N137" t="str">
            <v>林清河</v>
          </cell>
          <cell r="O137" t="str">
            <v>蔡珮瑜</v>
          </cell>
          <cell r="P137" t="str">
            <v>邱怡婷</v>
          </cell>
          <cell r="T137">
            <v>0</v>
          </cell>
          <cell r="V137">
            <v>0</v>
          </cell>
          <cell r="W137">
            <v>0</v>
          </cell>
          <cell r="X137" t="str">
            <v>放款服務課</v>
          </cell>
          <cell r="Y137">
            <v>44489</v>
          </cell>
        </row>
        <row r="138">
          <cell r="E138" t="str">
            <v>L597A</v>
          </cell>
          <cell r="F138" t="str">
            <v>債務協商作業-整批處理</v>
          </cell>
          <cell r="G138">
            <v>0</v>
          </cell>
          <cell r="H138" t="str">
            <v>蘇曉玲</v>
          </cell>
          <cell r="I138" t="str">
            <v>蘇曉玲</v>
          </cell>
          <cell r="J138" t="str">
            <v>PJ201800012_URS_5管理性作業_V1.2.DOCX</v>
          </cell>
          <cell r="K138">
            <v>44463</v>
          </cell>
          <cell r="L138">
            <v>44463</v>
          </cell>
          <cell r="M138">
            <v>44474</v>
          </cell>
          <cell r="N138" t="str">
            <v>林清河</v>
          </cell>
          <cell r="O138" t="str">
            <v>蔡珮瑜</v>
          </cell>
          <cell r="P138" t="str">
            <v>邱怡婷</v>
          </cell>
          <cell r="T138">
            <v>0</v>
          </cell>
          <cell r="V138">
            <v>0</v>
          </cell>
          <cell r="W138">
            <v>0</v>
          </cell>
          <cell r="X138" t="str">
            <v>放款服務課</v>
          </cell>
          <cell r="Y138">
            <v>44489</v>
          </cell>
        </row>
        <row r="139">
          <cell r="E139" t="str">
            <v>L5702</v>
          </cell>
          <cell r="F139" t="str">
            <v>債務協商作業-暫收入帳</v>
          </cell>
          <cell r="G139">
            <v>0</v>
          </cell>
          <cell r="H139" t="str">
            <v>蘇曉玲</v>
          </cell>
          <cell r="I139" t="str">
            <v>蘇曉玲</v>
          </cell>
          <cell r="J139" t="str">
            <v>PJ201800012_URS_5管理性作業_V1.2.DOCX</v>
          </cell>
          <cell r="K139">
            <v>44463</v>
          </cell>
          <cell r="L139">
            <v>44463</v>
          </cell>
          <cell r="M139" t="str">
            <v/>
          </cell>
          <cell r="N139" t="str">
            <v>林清河</v>
          </cell>
          <cell r="O139" t="str">
            <v>蔡珮瑜</v>
          </cell>
          <cell r="P139" t="str">
            <v>邱怡婷</v>
          </cell>
          <cell r="T139">
            <v>0</v>
          </cell>
          <cell r="V139">
            <v>0</v>
          </cell>
          <cell r="W139">
            <v>0</v>
          </cell>
          <cell r="X139" t="str">
            <v>放款服務課</v>
          </cell>
          <cell r="Y139">
            <v>44489</v>
          </cell>
        </row>
        <row r="140">
          <cell r="E140" t="str">
            <v>L5712</v>
          </cell>
          <cell r="F140" t="str">
            <v>債務協商作業-暫收解入</v>
          </cell>
          <cell r="G140" t="str">
            <v>審後新增2021/9/24</v>
          </cell>
          <cell r="H140" t="str">
            <v>蘇曉玲</v>
          </cell>
          <cell r="I140" t="str">
            <v>蘇曉玲</v>
          </cell>
          <cell r="J140" t="str">
            <v>PJ201800012_URS_5管理性作業_V1.2.DOCX</v>
          </cell>
          <cell r="K140">
            <v>44463</v>
          </cell>
          <cell r="L140">
            <v>44463</v>
          </cell>
          <cell r="M140">
            <v>44473</v>
          </cell>
          <cell r="N140" t="str">
            <v>林清河</v>
          </cell>
          <cell r="O140" t="str">
            <v>蔡珮瑜</v>
          </cell>
          <cell r="P140" t="str">
            <v>邱怡婷</v>
          </cell>
          <cell r="T140">
            <v>0</v>
          </cell>
          <cell r="V140">
            <v>0</v>
          </cell>
          <cell r="W140">
            <v>0</v>
          </cell>
          <cell r="X140" t="str">
            <v>放款服務課</v>
          </cell>
          <cell r="Y140">
            <v>44489</v>
          </cell>
        </row>
        <row r="141">
          <cell r="E141" t="str">
            <v>L5971</v>
          </cell>
          <cell r="F141" t="str">
            <v xml:space="preserve">債務協商交易資料查詢                  </v>
          </cell>
          <cell r="G141">
            <v>0</v>
          </cell>
          <cell r="H141" t="str">
            <v>蘇曉玲</v>
          </cell>
          <cell r="I141" t="str">
            <v>蘇曉玲</v>
          </cell>
          <cell r="J141" t="str">
            <v>PJ201800012_URS_5管理性作業_V1.2.DOCX</v>
          </cell>
          <cell r="K141">
            <v>44463</v>
          </cell>
          <cell r="L141">
            <v>44463</v>
          </cell>
          <cell r="M141">
            <v>44468</v>
          </cell>
          <cell r="N141" t="str">
            <v>林清河</v>
          </cell>
          <cell r="O141" t="str">
            <v>蔡珮瑜</v>
          </cell>
          <cell r="P141" t="str">
            <v>邱怡婷</v>
          </cell>
          <cell r="T141">
            <v>0</v>
          </cell>
          <cell r="V141">
            <v>0</v>
          </cell>
          <cell r="W141">
            <v>0</v>
          </cell>
          <cell r="X141" t="str">
            <v>放款服務課</v>
          </cell>
          <cell r="Y141">
            <v>44489</v>
          </cell>
        </row>
        <row r="142">
          <cell r="E142" t="str">
            <v>L5972</v>
          </cell>
          <cell r="F142" t="str">
            <v>債務協商入帳明細資料查詢</v>
          </cell>
          <cell r="G142">
            <v>0</v>
          </cell>
          <cell r="H142" t="str">
            <v>蘇曉玲</v>
          </cell>
          <cell r="I142" t="str">
            <v>蘇曉玲</v>
          </cell>
          <cell r="J142" t="str">
            <v>PJ201800012_URS_5管理性作業_V1.2.DOCX</v>
          </cell>
          <cell r="K142">
            <v>44463</v>
          </cell>
          <cell r="L142">
            <v>44463</v>
          </cell>
          <cell r="M142" t="str">
            <v/>
          </cell>
          <cell r="N142" t="str">
            <v>林清河</v>
          </cell>
          <cell r="O142" t="str">
            <v>蔡珮瑜</v>
          </cell>
          <cell r="P142" t="str">
            <v>邱怡婷</v>
          </cell>
          <cell r="T142">
            <v>0</v>
          </cell>
          <cell r="V142">
            <v>0</v>
          </cell>
          <cell r="W142">
            <v>0</v>
          </cell>
          <cell r="X142" t="str">
            <v>放款服務課</v>
          </cell>
          <cell r="Y142">
            <v>44489</v>
          </cell>
        </row>
        <row r="143">
          <cell r="E143" t="str">
            <v>L5703</v>
          </cell>
          <cell r="F143" t="str">
            <v xml:space="preserve">債權銀行帳號登錄                      </v>
          </cell>
          <cell r="G143">
            <v>0</v>
          </cell>
          <cell r="H143" t="str">
            <v>蘇曉玲</v>
          </cell>
          <cell r="I143" t="str">
            <v>蘇曉玲</v>
          </cell>
          <cell r="J143" t="str">
            <v>PJ201800012_URS_5管理性作業_V1.2.DOCX</v>
          </cell>
          <cell r="K143">
            <v>44466</v>
          </cell>
          <cell r="L143">
            <v>44463</v>
          </cell>
          <cell r="M143" t="str">
            <v/>
          </cell>
          <cell r="N143" t="str">
            <v>林清河</v>
          </cell>
          <cell r="O143" t="str">
            <v>蔡珮瑜</v>
          </cell>
          <cell r="P143" t="str">
            <v>邱怡婷</v>
          </cell>
          <cell r="T143">
            <v>0</v>
          </cell>
          <cell r="V143">
            <v>0</v>
          </cell>
          <cell r="W143">
            <v>0</v>
          </cell>
          <cell r="X143" t="str">
            <v>放款服務課</v>
          </cell>
          <cell r="Y143">
            <v>44489</v>
          </cell>
        </row>
        <row r="144">
          <cell r="E144" t="str">
            <v>L5704</v>
          </cell>
          <cell r="F144" t="str">
            <v>債務協商作業－撥付日期設定</v>
          </cell>
          <cell r="G144">
            <v>0</v>
          </cell>
          <cell r="H144" t="str">
            <v>蘇曉玲</v>
          </cell>
          <cell r="I144" t="str">
            <v>蘇曉玲</v>
          </cell>
          <cell r="J144" t="str">
            <v>PJ201800012_URS_5管理性作業_V1.2.DOCX</v>
          </cell>
          <cell r="K144">
            <v>44466</v>
          </cell>
          <cell r="L144">
            <v>44463</v>
          </cell>
          <cell r="M144" t="str">
            <v/>
          </cell>
          <cell r="N144" t="str">
            <v>林清河</v>
          </cell>
          <cell r="O144" t="str">
            <v>蔡珮瑜</v>
          </cell>
          <cell r="P144" t="str">
            <v>邱怡婷</v>
          </cell>
          <cell r="T144">
            <v>0</v>
          </cell>
          <cell r="V144">
            <v>0</v>
          </cell>
          <cell r="W144">
            <v>0</v>
          </cell>
          <cell r="X144" t="str">
            <v>放款服務課</v>
          </cell>
          <cell r="Y144">
            <v>44489</v>
          </cell>
        </row>
        <row r="145">
          <cell r="E145" t="str">
            <v>L5707</v>
          </cell>
          <cell r="F145" t="str">
            <v xml:space="preserve">最大債權撥付產檔                      </v>
          </cell>
          <cell r="G145">
            <v>0</v>
          </cell>
          <cell r="H145" t="str">
            <v>蘇曉玲</v>
          </cell>
          <cell r="I145" t="str">
            <v>蘇曉玲</v>
          </cell>
          <cell r="J145" t="str">
            <v>PJ201800012_URS_5管理性作業_V1.2.DOCX</v>
          </cell>
          <cell r="K145">
            <v>44466</v>
          </cell>
          <cell r="L145">
            <v>44463</v>
          </cell>
          <cell r="M145" t="str">
            <v/>
          </cell>
          <cell r="N145" t="str">
            <v>林清河</v>
          </cell>
          <cell r="O145" t="str">
            <v>蔡珮瑜</v>
          </cell>
          <cell r="P145" t="str">
            <v>邱怡婷</v>
          </cell>
          <cell r="T145">
            <v>0</v>
          </cell>
          <cell r="V145">
            <v>0</v>
          </cell>
          <cell r="W145">
            <v>0</v>
          </cell>
          <cell r="X145" t="str">
            <v>放款服務課</v>
          </cell>
          <cell r="Y145">
            <v>44489</v>
          </cell>
        </row>
        <row r="146">
          <cell r="E146" t="str">
            <v>L5973</v>
          </cell>
          <cell r="F146" t="str">
            <v xml:space="preserve">最大債權撥付明細查詢                  </v>
          </cell>
          <cell r="G146">
            <v>0</v>
          </cell>
          <cell r="H146" t="str">
            <v>蘇曉玲</v>
          </cell>
          <cell r="I146" t="str">
            <v>蘇曉玲</v>
          </cell>
          <cell r="J146" t="str">
            <v>PJ201800012_URS_5管理性作業_V1.2.DOCX</v>
          </cell>
          <cell r="K146">
            <v>44466</v>
          </cell>
          <cell r="L146">
            <v>44463</v>
          </cell>
          <cell r="M146" t="str">
            <v/>
          </cell>
          <cell r="N146" t="str">
            <v>林清河</v>
          </cell>
          <cell r="O146" t="str">
            <v>蔡珮瑜</v>
          </cell>
          <cell r="P146" t="str">
            <v>邱怡婷</v>
          </cell>
          <cell r="T146">
            <v>0</v>
          </cell>
          <cell r="V146">
            <v>0</v>
          </cell>
          <cell r="W146">
            <v>0</v>
          </cell>
          <cell r="X146" t="str">
            <v>放款服務課</v>
          </cell>
          <cell r="Y146">
            <v>44489</v>
          </cell>
        </row>
        <row r="147">
          <cell r="E147" t="str">
            <v>L5975</v>
          </cell>
          <cell r="F147" t="str">
            <v>最大債權撥付統計查詢</v>
          </cell>
          <cell r="G147">
            <v>0</v>
          </cell>
          <cell r="H147" t="str">
            <v>蘇曉玲</v>
          </cell>
          <cell r="I147" t="str">
            <v>蘇曉玲</v>
          </cell>
          <cell r="J147" t="str">
            <v>PJ201800012_URS_5管理性作業_V1.2.DOCX</v>
          </cell>
          <cell r="K147">
            <v>44466</v>
          </cell>
          <cell r="L147">
            <v>44463</v>
          </cell>
          <cell r="M147" t="str">
            <v/>
          </cell>
          <cell r="N147" t="str">
            <v>林清河</v>
          </cell>
          <cell r="O147" t="str">
            <v>蔡珮瑜</v>
          </cell>
          <cell r="P147" t="str">
            <v>邱怡婷</v>
          </cell>
          <cell r="T147">
            <v>0</v>
          </cell>
          <cell r="V147">
            <v>0</v>
          </cell>
          <cell r="W147">
            <v>0</v>
          </cell>
          <cell r="X147" t="str">
            <v>放款服務課</v>
          </cell>
          <cell r="Y147">
            <v>44489</v>
          </cell>
        </row>
        <row r="148">
          <cell r="E148" t="str">
            <v>L5976</v>
          </cell>
          <cell r="F148" t="str">
            <v>債權案件主檔內容查詢</v>
          </cell>
          <cell r="G148">
            <v>0</v>
          </cell>
          <cell r="H148" t="str">
            <v>蘇曉玲</v>
          </cell>
          <cell r="I148" t="str">
            <v>蘇曉玲</v>
          </cell>
          <cell r="J148" t="str">
            <v>PJ201800012_URS_5管理性作業_V1.2.DOCX</v>
          </cell>
          <cell r="K148">
            <v>44462</v>
          </cell>
          <cell r="L148">
            <v>44462</v>
          </cell>
          <cell r="M148" t="str">
            <v/>
          </cell>
          <cell r="N148" t="str">
            <v>林清河</v>
          </cell>
          <cell r="O148" t="str">
            <v>蔡珮瑜</v>
          </cell>
          <cell r="P148" t="str">
            <v>邱怡婷</v>
          </cell>
          <cell r="T148">
            <v>0</v>
          </cell>
          <cell r="V148">
            <v>0</v>
          </cell>
          <cell r="W148">
            <v>0</v>
          </cell>
          <cell r="X148" t="str">
            <v>放款服務課</v>
          </cell>
          <cell r="Y148">
            <v>44489</v>
          </cell>
        </row>
        <row r="149">
          <cell r="E149" t="str">
            <v>L5977</v>
          </cell>
          <cell r="F149" t="str">
            <v>客戶最大債權撥付統計查詢</v>
          </cell>
          <cell r="G149">
            <v>0</v>
          </cell>
          <cell r="H149" t="str">
            <v>蘇曉玲</v>
          </cell>
          <cell r="I149" t="str">
            <v>蘇曉玲</v>
          </cell>
          <cell r="J149" t="str">
            <v>PJ201800012_URS_5管理性作業_V1.2.DOCX</v>
          </cell>
          <cell r="K149">
            <v>44463</v>
          </cell>
          <cell r="L149">
            <v>44463</v>
          </cell>
          <cell r="M149" t="str">
            <v/>
          </cell>
          <cell r="N149" t="str">
            <v>林清河</v>
          </cell>
          <cell r="O149" t="str">
            <v>蔡珮瑜</v>
          </cell>
          <cell r="P149" t="str">
            <v>邱怡婷</v>
          </cell>
          <cell r="T149">
            <v>0</v>
          </cell>
          <cell r="V149">
            <v>0</v>
          </cell>
          <cell r="W149">
            <v>0</v>
          </cell>
          <cell r="X149" t="str">
            <v>放款服務課</v>
          </cell>
          <cell r="Y149">
            <v>44489</v>
          </cell>
        </row>
        <row r="150">
          <cell r="E150" t="str">
            <v>L5711</v>
          </cell>
          <cell r="F150" t="str">
            <v>撥付金額調整</v>
          </cell>
          <cell r="G150">
            <v>0</v>
          </cell>
          <cell r="H150" t="str">
            <v>蘇曉玲</v>
          </cell>
          <cell r="I150" t="str">
            <v>蘇曉玲</v>
          </cell>
          <cell r="J150" t="str">
            <v>PJ201800012_URS_5管理性作業_V1.2.DOCX</v>
          </cell>
          <cell r="K150">
            <v>44463</v>
          </cell>
          <cell r="L150">
            <v>44463</v>
          </cell>
          <cell r="M150" t="str">
            <v/>
          </cell>
          <cell r="N150" t="str">
            <v>林清河</v>
          </cell>
          <cell r="O150" t="str">
            <v>蔡珮瑜</v>
          </cell>
          <cell r="P150" t="str">
            <v>邱怡婷</v>
          </cell>
          <cell r="T150">
            <v>0</v>
          </cell>
          <cell r="V150">
            <v>0</v>
          </cell>
          <cell r="W150">
            <v>0</v>
          </cell>
          <cell r="X150" t="str">
            <v>放款服務課</v>
          </cell>
          <cell r="Y150">
            <v>44489</v>
          </cell>
        </row>
        <row r="151">
          <cell r="E151" t="str">
            <v>L5708</v>
          </cell>
          <cell r="F151" t="str">
            <v xml:space="preserve">最大債權撥付出帳                      </v>
          </cell>
          <cell r="G151">
            <v>0</v>
          </cell>
          <cell r="H151" t="str">
            <v>蘇曉玲</v>
          </cell>
          <cell r="I151" t="str">
            <v>蘇曉玲</v>
          </cell>
          <cell r="J151" t="str">
            <v>PJ201800012_URS_5管理性作業_V1.2.DOCX</v>
          </cell>
          <cell r="K151">
            <v>44466</v>
          </cell>
          <cell r="L151">
            <v>44463</v>
          </cell>
          <cell r="M151" t="str">
            <v/>
          </cell>
          <cell r="N151" t="str">
            <v>林清河</v>
          </cell>
          <cell r="O151" t="str">
            <v>蔡珮瑜</v>
          </cell>
          <cell r="P151" t="str">
            <v>邱怡婷</v>
          </cell>
          <cell r="T151">
            <v>0</v>
          </cell>
          <cell r="V151">
            <v>0</v>
          </cell>
          <cell r="W151">
            <v>0</v>
          </cell>
          <cell r="X151" t="str">
            <v>放款服務課</v>
          </cell>
          <cell r="Y151">
            <v>44489</v>
          </cell>
        </row>
        <row r="152">
          <cell r="E152" t="str">
            <v>L5709</v>
          </cell>
          <cell r="F152" t="str">
            <v xml:space="preserve">最大債權撥付回覆檔檢核                </v>
          </cell>
          <cell r="G152">
            <v>0</v>
          </cell>
          <cell r="H152" t="str">
            <v>蘇曉玲</v>
          </cell>
          <cell r="I152" t="str">
            <v>蘇曉玲</v>
          </cell>
          <cell r="J152" t="str">
            <v>PJ201800012_URS_5管理性作業_V1.2.DOCX</v>
          </cell>
          <cell r="K152">
            <v>44466</v>
          </cell>
          <cell r="L152">
            <v>44463</v>
          </cell>
          <cell r="M152">
            <v>44473</v>
          </cell>
          <cell r="N152" t="str">
            <v>林清河</v>
          </cell>
          <cell r="O152" t="str">
            <v>蔡珮瑜</v>
          </cell>
          <cell r="P152" t="str">
            <v>邱怡婷</v>
          </cell>
          <cell r="T152">
            <v>0</v>
          </cell>
          <cell r="V152">
            <v>0</v>
          </cell>
          <cell r="W152">
            <v>0</v>
          </cell>
          <cell r="X152" t="str">
            <v>放款服務課</v>
          </cell>
          <cell r="Y152">
            <v>44489</v>
          </cell>
        </row>
        <row r="153">
          <cell r="E153" t="str">
            <v>L5710</v>
          </cell>
          <cell r="F153" t="str">
            <v xml:space="preserve">一般債權撥付資料檢核                  </v>
          </cell>
          <cell r="G153">
            <v>0</v>
          </cell>
          <cell r="H153" t="str">
            <v>蘇曉玲</v>
          </cell>
          <cell r="I153" t="str">
            <v>蘇曉玲</v>
          </cell>
          <cell r="J153" t="str">
            <v>PJ201800012_URS_5管理性作業_V1.2.DOCX</v>
          </cell>
          <cell r="K153">
            <v>44466</v>
          </cell>
          <cell r="L153">
            <v>44463</v>
          </cell>
          <cell r="M153">
            <v>44473</v>
          </cell>
          <cell r="N153" t="str">
            <v>林清河</v>
          </cell>
          <cell r="O153" t="str">
            <v>蔡珮瑜</v>
          </cell>
          <cell r="P153" t="str">
            <v>邱怡婷</v>
          </cell>
          <cell r="T153">
            <v>0</v>
          </cell>
          <cell r="V153">
            <v>0</v>
          </cell>
          <cell r="W153">
            <v>0</v>
          </cell>
          <cell r="X153" t="str">
            <v>放款服務課</v>
          </cell>
          <cell r="Y153">
            <v>44489</v>
          </cell>
        </row>
        <row r="154">
          <cell r="E154" t="str">
            <v>L6085</v>
          </cell>
          <cell r="F154" t="str">
            <v>單位及主管代號查詢</v>
          </cell>
          <cell r="G154">
            <v>0</v>
          </cell>
          <cell r="H154" t="str">
            <v>賴文育</v>
          </cell>
          <cell r="I154" t="str">
            <v>楊智誠</v>
          </cell>
          <cell r="J154" t="str">
            <v>PJ201800012_URS_6共同作業_V1.9</v>
          </cell>
          <cell r="K154">
            <v>44515</v>
          </cell>
          <cell r="L154">
            <v>44466</v>
          </cell>
          <cell r="M154">
            <v>44475</v>
          </cell>
          <cell r="N154" t="str">
            <v>涂宇欣</v>
          </cell>
          <cell r="O154" t="str">
            <v>李珮君</v>
          </cell>
          <cell r="P154" t="str">
            <v>張淑遠</v>
          </cell>
          <cell r="T154">
            <v>0</v>
          </cell>
          <cell r="V154">
            <v>0</v>
          </cell>
          <cell r="W154">
            <v>0</v>
          </cell>
          <cell r="X154" t="str">
            <v>放款推展課</v>
          </cell>
          <cell r="Y154">
            <v>44533</v>
          </cell>
        </row>
        <row r="155">
          <cell r="E155" t="str">
            <v>L6755</v>
          </cell>
          <cell r="F155" t="str">
            <v>單位及主管代號維護</v>
          </cell>
          <cell r="G155">
            <v>0</v>
          </cell>
          <cell r="H155" t="str">
            <v>賴文育</v>
          </cell>
          <cell r="I155" t="str">
            <v>楊智誠</v>
          </cell>
          <cell r="J155" t="str">
            <v>PJ201800012_URS_6共同作業_V1.9</v>
          </cell>
          <cell r="K155">
            <v>44515</v>
          </cell>
          <cell r="L155">
            <v>44466</v>
          </cell>
          <cell r="M155">
            <v>44475</v>
          </cell>
          <cell r="N155" t="str">
            <v>涂宇欣</v>
          </cell>
          <cell r="O155" t="str">
            <v>李珮君</v>
          </cell>
          <cell r="P155" t="str">
            <v>張淑遠</v>
          </cell>
          <cell r="T155">
            <v>0</v>
          </cell>
          <cell r="V155">
            <v>0</v>
          </cell>
          <cell r="W155">
            <v>0</v>
          </cell>
          <cell r="X155" t="str">
            <v>放款推展課</v>
          </cell>
          <cell r="Y155">
            <v>44533</v>
          </cell>
        </row>
        <row r="156">
          <cell r="E156" t="str">
            <v>L6086</v>
          </cell>
          <cell r="F156" t="str">
            <v>單位代號查詢</v>
          </cell>
          <cell r="G156">
            <v>0</v>
          </cell>
          <cell r="H156" t="str">
            <v>賴文育</v>
          </cell>
          <cell r="I156" t="str">
            <v>楊智誠</v>
          </cell>
          <cell r="J156" t="str">
            <v>PJ201800012_URS_6共同作業_V1.9</v>
          </cell>
          <cell r="K156">
            <v>44515</v>
          </cell>
          <cell r="L156">
            <v>44466</v>
          </cell>
          <cell r="M156">
            <v>44475</v>
          </cell>
          <cell r="N156" t="str">
            <v>涂宇欣</v>
          </cell>
          <cell r="O156" t="str">
            <v>李珮君</v>
          </cell>
          <cell r="P156" t="str">
            <v>張淑遠</v>
          </cell>
          <cell r="T156">
            <v>0</v>
          </cell>
          <cell r="V156">
            <v>0</v>
          </cell>
          <cell r="W156">
            <v>0</v>
          </cell>
          <cell r="X156" t="str">
            <v>放款推展課</v>
          </cell>
          <cell r="Y156">
            <v>44533</v>
          </cell>
        </row>
        <row r="157">
          <cell r="E157" t="str">
            <v>L6030</v>
          </cell>
          <cell r="F157" t="str">
            <v>特殊/例假日查詢</v>
          </cell>
          <cell r="G157">
            <v>0</v>
          </cell>
          <cell r="H157" t="str">
            <v>賴文育</v>
          </cell>
          <cell r="I157" t="str">
            <v>楊智誠</v>
          </cell>
          <cell r="J157" t="str">
            <v>PJ201800012_URS_6共同作業_V1.9</v>
          </cell>
          <cell r="K157">
            <v>44515</v>
          </cell>
          <cell r="L157">
            <v>44466</v>
          </cell>
          <cell r="M157">
            <v>44475</v>
          </cell>
          <cell r="N157" t="str">
            <v>涂宇欣</v>
          </cell>
          <cell r="O157" t="str">
            <v>邵淑微</v>
          </cell>
          <cell r="T157">
            <v>0</v>
          </cell>
          <cell r="V157">
            <v>0</v>
          </cell>
          <cell r="W157">
            <v>0</v>
          </cell>
          <cell r="X157" t="str">
            <v>放款服務課</v>
          </cell>
          <cell r="Y157">
            <v>44533</v>
          </cell>
        </row>
        <row r="158">
          <cell r="E158" t="str">
            <v>L6310</v>
          </cell>
          <cell r="F158" t="str">
            <v>特殊/例假日登錄</v>
          </cell>
          <cell r="G158">
            <v>0</v>
          </cell>
          <cell r="H158" t="str">
            <v>賴文育</v>
          </cell>
          <cell r="I158" t="str">
            <v>楊智誠</v>
          </cell>
          <cell r="J158" t="str">
            <v>PJ201800012_URS_6共同作業_V1.9</v>
          </cell>
          <cell r="K158">
            <v>44515</v>
          </cell>
          <cell r="L158">
            <v>44466</v>
          </cell>
          <cell r="M158" t="str">
            <v/>
          </cell>
          <cell r="N158" t="str">
            <v>涂宇欣</v>
          </cell>
          <cell r="O158" t="str">
            <v>邵淑微</v>
          </cell>
          <cell r="T158">
            <v>0</v>
          </cell>
          <cell r="V158">
            <v>0</v>
          </cell>
          <cell r="W158">
            <v>0</v>
          </cell>
          <cell r="X158" t="str">
            <v>放款服務課</v>
          </cell>
          <cell r="Y158">
            <v>44533</v>
          </cell>
        </row>
        <row r="159">
          <cell r="E159" t="str">
            <v>L6064</v>
          </cell>
          <cell r="F159" t="str">
            <v>各類代碼檔查詢</v>
          </cell>
          <cell r="G159">
            <v>0</v>
          </cell>
          <cell r="H159" t="str">
            <v>賴文育</v>
          </cell>
          <cell r="I159" t="str">
            <v>楊智誠</v>
          </cell>
          <cell r="J159" t="str">
            <v>PJ201800012_URS_6共同作業_V1.9</v>
          </cell>
          <cell r="K159">
            <v>44515</v>
          </cell>
          <cell r="L159">
            <v>44466</v>
          </cell>
          <cell r="M159">
            <v>44475</v>
          </cell>
          <cell r="N159" t="str">
            <v>李珮琪</v>
          </cell>
          <cell r="O159" t="str">
            <v>陳政皓</v>
          </cell>
          <cell r="T159">
            <v>0</v>
          </cell>
          <cell r="V159">
            <v>0</v>
          </cell>
          <cell r="W159">
            <v>0</v>
          </cell>
          <cell r="X159" t="str">
            <v>放款服務課</v>
          </cell>
          <cell r="Y159">
            <v>44533</v>
          </cell>
        </row>
        <row r="160">
          <cell r="E160" t="str">
            <v>L6604</v>
          </cell>
          <cell r="F160" t="str">
            <v>各類代碼檔維護</v>
          </cell>
          <cell r="G160">
            <v>0</v>
          </cell>
          <cell r="H160" t="str">
            <v>賴文育</v>
          </cell>
          <cell r="I160" t="str">
            <v>楊智誠</v>
          </cell>
          <cell r="J160" t="str">
            <v>PJ201800012_URS_6共同作業_V1.9</v>
          </cell>
          <cell r="K160">
            <v>44515</v>
          </cell>
          <cell r="L160">
            <v>44466</v>
          </cell>
          <cell r="M160">
            <v>44475</v>
          </cell>
          <cell r="N160" t="str">
            <v>李珮琪</v>
          </cell>
          <cell r="O160" t="str">
            <v>陳政皓</v>
          </cell>
          <cell r="T160">
            <v>0</v>
          </cell>
          <cell r="V160">
            <v>0</v>
          </cell>
          <cell r="W160">
            <v>0</v>
          </cell>
          <cell r="X160" t="str">
            <v>放款服務課</v>
          </cell>
          <cell r="Y160">
            <v>44533</v>
          </cell>
        </row>
        <row r="161">
          <cell r="E161" t="str">
            <v>L6061</v>
          </cell>
          <cell r="F161" t="str">
            <v>會計科子細目查詢</v>
          </cell>
          <cell r="G161">
            <v>0</v>
          </cell>
          <cell r="H161" t="str">
            <v>賴文育</v>
          </cell>
          <cell r="I161" t="str">
            <v>楊智誠</v>
          </cell>
          <cell r="J161" t="str">
            <v>PJ201800012_URS_6共同作業_V1.9</v>
          </cell>
          <cell r="K161">
            <v>44515</v>
          </cell>
          <cell r="L161">
            <v>44466</v>
          </cell>
          <cell r="M161" t="str">
            <v/>
          </cell>
          <cell r="N161" t="str">
            <v>涂宇欣</v>
          </cell>
          <cell r="O161" t="str">
            <v>蔡珮瑜</v>
          </cell>
          <cell r="T161">
            <v>0</v>
          </cell>
          <cell r="V161">
            <v>0</v>
          </cell>
          <cell r="W161">
            <v>0</v>
          </cell>
          <cell r="X161" t="str">
            <v>放款服務課</v>
          </cell>
          <cell r="Y161">
            <v>44533</v>
          </cell>
        </row>
        <row r="162">
          <cell r="E162" t="str">
            <v>L6601</v>
          </cell>
          <cell r="F162" t="str">
            <v>會計科子細目維護</v>
          </cell>
          <cell r="G162">
            <v>0</v>
          </cell>
          <cell r="H162" t="str">
            <v>賴文育</v>
          </cell>
          <cell r="I162" t="str">
            <v>楊智誠</v>
          </cell>
          <cell r="J162" t="str">
            <v>PJ201800012_URS_6共同作業_V1.9</v>
          </cell>
          <cell r="K162">
            <v>44515</v>
          </cell>
          <cell r="L162">
            <v>44466</v>
          </cell>
          <cell r="M162" t="str">
            <v/>
          </cell>
          <cell r="N162" t="str">
            <v>涂宇欣</v>
          </cell>
          <cell r="O162" t="str">
            <v>蔡珮瑜</v>
          </cell>
          <cell r="T162">
            <v>0</v>
          </cell>
          <cell r="V162">
            <v>0</v>
          </cell>
          <cell r="W162">
            <v>0</v>
          </cell>
          <cell r="X162" t="str">
            <v>放款服務課</v>
          </cell>
          <cell r="Y162">
            <v>44533</v>
          </cell>
        </row>
        <row r="163">
          <cell r="E163" t="str">
            <v>L6077</v>
          </cell>
          <cell r="F163" t="str">
            <v>現金流量預估資料查詢</v>
          </cell>
          <cell r="G163">
            <v>0</v>
          </cell>
          <cell r="H163" t="str">
            <v>賴文育</v>
          </cell>
          <cell r="I163" t="str">
            <v>楊智誠</v>
          </cell>
          <cell r="J163" t="str">
            <v>PJ201800012_URS_6共同作業_V1.9</v>
          </cell>
          <cell r="K163">
            <v>44515</v>
          </cell>
          <cell r="L163">
            <v>44466</v>
          </cell>
          <cell r="M163" t="str">
            <v/>
          </cell>
          <cell r="N163" t="str">
            <v>涂宇欣</v>
          </cell>
          <cell r="O163" t="str">
            <v>蔡珮瑜</v>
          </cell>
          <cell r="T163">
            <v>0</v>
          </cell>
          <cell r="V163">
            <v>0</v>
          </cell>
          <cell r="W163">
            <v>0</v>
          </cell>
          <cell r="X163" t="str">
            <v>放款服務課</v>
          </cell>
          <cell r="Y163">
            <v>44533</v>
          </cell>
        </row>
        <row r="164">
          <cell r="E164" t="str">
            <v>L6707</v>
          </cell>
          <cell r="F164" t="str">
            <v>現金流量預估資料維護</v>
          </cell>
          <cell r="G164">
            <v>0</v>
          </cell>
          <cell r="H164" t="str">
            <v>賴文育</v>
          </cell>
          <cell r="I164" t="str">
            <v>楊智誠</v>
          </cell>
          <cell r="J164" t="str">
            <v>PJ201800012_URS_6共同作業_V1.9</v>
          </cell>
          <cell r="K164">
            <v>44515</v>
          </cell>
          <cell r="L164">
            <v>44466</v>
          </cell>
          <cell r="M164" t="str">
            <v/>
          </cell>
          <cell r="N164" t="str">
            <v>涂宇欣</v>
          </cell>
          <cell r="O164" t="str">
            <v>蔡珮瑜</v>
          </cell>
          <cell r="T164">
            <v>0</v>
          </cell>
          <cell r="V164">
            <v>0</v>
          </cell>
          <cell r="W164">
            <v>0</v>
          </cell>
          <cell r="X164" t="str">
            <v>放款服務課</v>
          </cell>
          <cell r="Y164">
            <v>44533</v>
          </cell>
        </row>
        <row r="165">
          <cell r="E165" t="str">
            <v>L6078</v>
          </cell>
          <cell r="F165" t="str">
            <v>利息收入預算數查詢</v>
          </cell>
          <cell r="G165">
            <v>0</v>
          </cell>
          <cell r="H165" t="str">
            <v>賴文育</v>
          </cell>
          <cell r="I165" t="str">
            <v>楊智誠</v>
          </cell>
          <cell r="J165" t="str">
            <v>PJ201800012_URS_6共同作業_V1.9</v>
          </cell>
          <cell r="K165">
            <v>44515</v>
          </cell>
          <cell r="L165">
            <v>44466</v>
          </cell>
          <cell r="M165" t="str">
            <v/>
          </cell>
          <cell r="N165" t="str">
            <v>林清河</v>
          </cell>
          <cell r="O165" t="str">
            <v>蔡珮瑜</v>
          </cell>
          <cell r="T165">
            <v>0</v>
          </cell>
          <cell r="V165">
            <v>0</v>
          </cell>
          <cell r="W165">
            <v>0</v>
          </cell>
          <cell r="X165" t="str">
            <v>放款服務課</v>
          </cell>
          <cell r="Y165">
            <v>44533</v>
          </cell>
        </row>
        <row r="166">
          <cell r="E166" t="str">
            <v>L6708</v>
          </cell>
          <cell r="F166" t="str">
            <v>利息收入預算數維護</v>
          </cell>
          <cell r="G166">
            <v>0</v>
          </cell>
          <cell r="H166" t="str">
            <v>賴文育</v>
          </cell>
          <cell r="I166" t="str">
            <v>楊智誠</v>
          </cell>
          <cell r="J166" t="str">
            <v>PJ201800012_URS_6共同作業_V1.9</v>
          </cell>
          <cell r="K166">
            <v>44515</v>
          </cell>
          <cell r="L166">
            <v>44466</v>
          </cell>
          <cell r="M166" t="str">
            <v/>
          </cell>
          <cell r="N166" t="str">
            <v>林清河</v>
          </cell>
          <cell r="O166" t="str">
            <v>蔡珮瑜</v>
          </cell>
          <cell r="T166">
            <v>0</v>
          </cell>
          <cell r="V166">
            <v>0</v>
          </cell>
          <cell r="W166">
            <v>0</v>
          </cell>
          <cell r="X166" t="str">
            <v>放款服務課</v>
          </cell>
          <cell r="Y166">
            <v>44533</v>
          </cell>
        </row>
        <row r="167">
          <cell r="E167" t="str">
            <v>L6063</v>
          </cell>
          <cell r="F167" t="str">
            <v>擔保品代號資料查詢</v>
          </cell>
          <cell r="G167">
            <v>0</v>
          </cell>
          <cell r="H167" t="str">
            <v>賴文育</v>
          </cell>
          <cell r="I167" t="str">
            <v>楊智誠</v>
          </cell>
          <cell r="J167" t="str">
            <v>PJ201800012_URS_6共同作業_V1.9</v>
          </cell>
          <cell r="K167">
            <v>44516</v>
          </cell>
          <cell r="L167">
            <v>44467</v>
          </cell>
          <cell r="M167" t="str">
            <v/>
          </cell>
          <cell r="N167" t="str">
            <v>涂宇欣</v>
          </cell>
          <cell r="O167" t="str">
            <v>鄧雪美</v>
          </cell>
          <cell r="T167">
            <v>0</v>
          </cell>
          <cell r="V167">
            <v>0</v>
          </cell>
          <cell r="W167">
            <v>0</v>
          </cell>
          <cell r="X167" t="str">
            <v>放款審查課</v>
          </cell>
          <cell r="Y167">
            <v>44533</v>
          </cell>
        </row>
        <row r="168">
          <cell r="E168" t="str">
            <v>L6603</v>
          </cell>
          <cell r="F168" t="str">
            <v>擔保品代號資料維護</v>
          </cell>
          <cell r="G168">
            <v>0</v>
          </cell>
          <cell r="H168" t="str">
            <v>賴文育</v>
          </cell>
          <cell r="I168" t="str">
            <v>楊智誠</v>
          </cell>
          <cell r="J168" t="str">
            <v>PJ201800012_URS_6共同作業_V1.9</v>
          </cell>
          <cell r="K168">
            <v>44516</v>
          </cell>
          <cell r="L168">
            <v>44467</v>
          </cell>
          <cell r="M168" t="str">
            <v/>
          </cell>
          <cell r="N168" t="str">
            <v>涂宇欣</v>
          </cell>
          <cell r="O168" t="str">
            <v>鄧雪美</v>
          </cell>
          <cell r="T168">
            <v>0</v>
          </cell>
          <cell r="V168">
            <v>0</v>
          </cell>
          <cell r="W168">
            <v>0</v>
          </cell>
          <cell r="X168" t="str">
            <v>放款審查課</v>
          </cell>
          <cell r="Y168">
            <v>44533</v>
          </cell>
        </row>
        <row r="169">
          <cell r="E169" t="str">
            <v>L6067</v>
          </cell>
          <cell r="F169" t="str">
            <v>保證人關係代碼查詢</v>
          </cell>
          <cell r="G169">
            <v>0</v>
          </cell>
          <cell r="H169" t="str">
            <v>賴文育</v>
          </cell>
          <cell r="I169" t="str">
            <v>楊智誠</v>
          </cell>
          <cell r="J169" t="str">
            <v>PJ201800012_URS_6共同作業_V1.9</v>
          </cell>
          <cell r="K169">
            <v>44516</v>
          </cell>
          <cell r="L169">
            <v>44467</v>
          </cell>
          <cell r="M169" t="str">
            <v/>
          </cell>
          <cell r="N169" t="str">
            <v>李珮琪</v>
          </cell>
          <cell r="O169" t="str">
            <v>鄧雪美</v>
          </cell>
          <cell r="T169">
            <v>0</v>
          </cell>
          <cell r="V169">
            <v>0</v>
          </cell>
          <cell r="W169">
            <v>0</v>
          </cell>
          <cell r="X169" t="str">
            <v>放款審查課</v>
          </cell>
          <cell r="Y169">
            <v>44533</v>
          </cell>
        </row>
        <row r="170">
          <cell r="E170" t="str">
            <v>L6607</v>
          </cell>
          <cell r="F170" t="str">
            <v>保證人關係代碼維護</v>
          </cell>
          <cell r="G170">
            <v>0</v>
          </cell>
          <cell r="H170" t="str">
            <v>賴文育</v>
          </cell>
          <cell r="I170" t="str">
            <v>楊智誠</v>
          </cell>
          <cell r="J170" t="str">
            <v>PJ201800012_URS_6共同作業_V1.9</v>
          </cell>
          <cell r="K170">
            <v>44516</v>
          </cell>
          <cell r="L170">
            <v>44467</v>
          </cell>
          <cell r="M170" t="str">
            <v/>
          </cell>
          <cell r="N170" t="str">
            <v>李珮琪</v>
          </cell>
          <cell r="O170" t="str">
            <v>鄧雪美</v>
          </cell>
          <cell r="T170">
            <v>0</v>
          </cell>
          <cell r="V170">
            <v>0</v>
          </cell>
          <cell r="W170">
            <v>0</v>
          </cell>
          <cell r="X170" t="str">
            <v>放款審查課</v>
          </cell>
          <cell r="Y170">
            <v>44533</v>
          </cell>
        </row>
        <row r="171">
          <cell r="E171" t="str">
            <v>L6075</v>
          </cell>
          <cell r="F171" t="str">
            <v>聯徵報送-地區別資料查詢</v>
          </cell>
          <cell r="G171">
            <v>0</v>
          </cell>
          <cell r="H171" t="str">
            <v>賴文育</v>
          </cell>
          <cell r="I171" t="str">
            <v>楊智誠</v>
          </cell>
          <cell r="J171" t="str">
            <v>PJ201800012_URS_6共同作業_V1.9</v>
          </cell>
          <cell r="K171">
            <v>44516</v>
          </cell>
          <cell r="L171">
            <v>44467</v>
          </cell>
          <cell r="M171">
            <v>44475</v>
          </cell>
          <cell r="N171" t="str">
            <v>涂宇欣</v>
          </cell>
          <cell r="O171" t="str">
            <v>鄧雪美</v>
          </cell>
          <cell r="T171">
            <v>0</v>
          </cell>
          <cell r="V171">
            <v>0</v>
          </cell>
          <cell r="W171">
            <v>0</v>
          </cell>
          <cell r="X171" t="str">
            <v>放款審查課</v>
          </cell>
          <cell r="Y171">
            <v>44533</v>
          </cell>
        </row>
        <row r="172">
          <cell r="E172" t="str">
            <v>L6705</v>
          </cell>
          <cell r="F172" t="str">
            <v>聯徵報送-地區別資料維護</v>
          </cell>
          <cell r="G172">
            <v>0</v>
          </cell>
          <cell r="H172" t="str">
            <v>賴文育</v>
          </cell>
          <cell r="I172" t="str">
            <v>楊智誠</v>
          </cell>
          <cell r="J172" t="str">
            <v>PJ201800012_URS_6共同作業_V1.9</v>
          </cell>
          <cell r="K172">
            <v>44516</v>
          </cell>
          <cell r="L172">
            <v>44467</v>
          </cell>
          <cell r="M172">
            <v>44475</v>
          </cell>
          <cell r="N172" t="str">
            <v>涂宇欣</v>
          </cell>
          <cell r="O172" t="str">
            <v>鄧雪美</v>
          </cell>
          <cell r="T172">
            <v>0</v>
          </cell>
          <cell r="V172">
            <v>0</v>
          </cell>
          <cell r="W172">
            <v>0</v>
          </cell>
          <cell r="X172" t="str">
            <v>放款審查課</v>
          </cell>
          <cell r="Y172">
            <v>44533</v>
          </cell>
        </row>
        <row r="173">
          <cell r="E173" t="str">
            <v>L6062</v>
          </cell>
          <cell r="F173" t="str">
            <v>行業別代號資料查詢</v>
          </cell>
          <cell r="G173">
            <v>0</v>
          </cell>
          <cell r="H173" t="str">
            <v>賴文育</v>
          </cell>
          <cell r="I173" t="str">
            <v>楊智誠</v>
          </cell>
          <cell r="J173" t="str">
            <v>PJ201800012_URS_6共同作業_V1.9</v>
          </cell>
          <cell r="K173">
            <v>44516</v>
          </cell>
          <cell r="L173">
            <v>44467</v>
          </cell>
          <cell r="M173" t="str">
            <v/>
          </cell>
          <cell r="N173" t="str">
            <v>涂宇欣</v>
          </cell>
          <cell r="O173" t="str">
            <v>鄧雪美</v>
          </cell>
          <cell r="T173">
            <v>0</v>
          </cell>
          <cell r="V173">
            <v>0</v>
          </cell>
          <cell r="W173">
            <v>0</v>
          </cell>
          <cell r="X173" t="str">
            <v>放款審查課</v>
          </cell>
          <cell r="Y173">
            <v>44533</v>
          </cell>
        </row>
        <row r="174">
          <cell r="E174" t="str">
            <v>L6602</v>
          </cell>
          <cell r="F174" t="str">
            <v>行業別代號維護</v>
          </cell>
          <cell r="G174">
            <v>0</v>
          </cell>
          <cell r="H174" t="str">
            <v>賴文育</v>
          </cell>
          <cell r="I174" t="str">
            <v>楊智誠</v>
          </cell>
          <cell r="J174" t="str">
            <v>PJ201800012_URS_6共同作業_V1.9</v>
          </cell>
          <cell r="K174">
            <v>44516</v>
          </cell>
          <cell r="L174">
            <v>44467</v>
          </cell>
          <cell r="M174" t="str">
            <v/>
          </cell>
          <cell r="N174" t="str">
            <v>涂宇欣</v>
          </cell>
          <cell r="O174" t="str">
            <v>鄧雪美</v>
          </cell>
          <cell r="T174">
            <v>0</v>
          </cell>
          <cell r="V174">
            <v>0</v>
          </cell>
          <cell r="W174">
            <v>0</v>
          </cell>
          <cell r="X174" t="str">
            <v>放款審查課</v>
          </cell>
          <cell r="Y174">
            <v>44533</v>
          </cell>
        </row>
        <row r="175">
          <cell r="E175" t="str">
            <v>L6074</v>
          </cell>
          <cell r="F175" t="str">
            <v>地區別資料查詢</v>
          </cell>
          <cell r="G175">
            <v>0</v>
          </cell>
          <cell r="H175" t="str">
            <v>賴文育</v>
          </cell>
          <cell r="I175" t="str">
            <v>楊智誠</v>
          </cell>
          <cell r="J175" t="str">
            <v>PJ201800012_URS_6共同作業_V1.9</v>
          </cell>
          <cell r="K175">
            <v>44516</v>
          </cell>
          <cell r="L175">
            <v>44467</v>
          </cell>
          <cell r="M175">
            <v>44475</v>
          </cell>
          <cell r="N175" t="str">
            <v>涂宇欣</v>
          </cell>
          <cell r="O175" t="str">
            <v>鄧雪美</v>
          </cell>
          <cell r="T175">
            <v>0</v>
          </cell>
          <cell r="V175">
            <v>0</v>
          </cell>
          <cell r="W175">
            <v>0</v>
          </cell>
          <cell r="X175" t="str">
            <v>放款審查課</v>
          </cell>
          <cell r="Y175">
            <v>44533</v>
          </cell>
        </row>
        <row r="176">
          <cell r="E176" t="str">
            <v>L6704</v>
          </cell>
          <cell r="F176" t="str">
            <v>地區別資料維護</v>
          </cell>
          <cell r="G176">
            <v>0</v>
          </cell>
          <cell r="H176" t="str">
            <v>賴文育</v>
          </cell>
          <cell r="I176" t="str">
            <v>楊智誠</v>
          </cell>
          <cell r="J176" t="str">
            <v>PJ201800012_URS_6共同作業_V1.9</v>
          </cell>
          <cell r="K176">
            <v>44516</v>
          </cell>
          <cell r="L176">
            <v>44467</v>
          </cell>
          <cell r="M176">
            <v>44475</v>
          </cell>
          <cell r="N176" t="str">
            <v>涂宇欣</v>
          </cell>
          <cell r="O176" t="str">
            <v>鄧雪美</v>
          </cell>
          <cell r="T176">
            <v>0</v>
          </cell>
          <cell r="V176">
            <v>0</v>
          </cell>
          <cell r="W176">
            <v>0</v>
          </cell>
          <cell r="X176" t="str">
            <v>放款審查課</v>
          </cell>
          <cell r="Y176">
            <v>44533</v>
          </cell>
        </row>
        <row r="177">
          <cell r="E177" t="str">
            <v>L6065</v>
          </cell>
          <cell r="F177" t="str">
            <v>逾期新增減少原因查詢</v>
          </cell>
          <cell r="G177">
            <v>0</v>
          </cell>
          <cell r="H177" t="str">
            <v>賴文育</v>
          </cell>
          <cell r="I177" t="str">
            <v>楊智誠</v>
          </cell>
          <cell r="J177" t="str">
            <v>PJ201800012_URS_6共同作業_V1.9</v>
          </cell>
          <cell r="K177">
            <v>44516</v>
          </cell>
          <cell r="L177">
            <v>44467</v>
          </cell>
          <cell r="M177" t="str">
            <v/>
          </cell>
          <cell r="N177" t="str">
            <v>李珮琪</v>
          </cell>
          <cell r="O177" t="str">
            <v>張舜雯</v>
          </cell>
          <cell r="T177">
            <v>0</v>
          </cell>
          <cell r="V177">
            <v>0</v>
          </cell>
          <cell r="W177">
            <v>0</v>
          </cell>
          <cell r="X177" t="str">
            <v>放款管理課</v>
          </cell>
          <cell r="Y177">
            <v>44533</v>
          </cell>
        </row>
        <row r="178">
          <cell r="E178" t="str">
            <v>L6605</v>
          </cell>
          <cell r="F178" t="str">
            <v>逾期新增減少原因維護</v>
          </cell>
          <cell r="G178">
            <v>0</v>
          </cell>
          <cell r="H178" t="str">
            <v>賴文育</v>
          </cell>
          <cell r="I178" t="str">
            <v>楊智誠</v>
          </cell>
          <cell r="J178" t="str">
            <v>PJ201800012_URS_6共同作業_V1.9</v>
          </cell>
          <cell r="K178">
            <v>44516</v>
          </cell>
          <cell r="L178">
            <v>44467</v>
          </cell>
          <cell r="M178" t="str">
            <v/>
          </cell>
          <cell r="N178" t="str">
            <v>李珮琪</v>
          </cell>
          <cell r="O178" t="str">
            <v>張舜雯</v>
          </cell>
          <cell r="T178">
            <v>0</v>
          </cell>
          <cell r="V178">
            <v>0</v>
          </cell>
          <cell r="W178">
            <v>0</v>
          </cell>
          <cell r="X178" t="str">
            <v>放款管理課</v>
          </cell>
          <cell r="Y178">
            <v>44533</v>
          </cell>
        </row>
        <row r="179">
          <cell r="E179" t="str">
            <v>L6066</v>
          </cell>
          <cell r="F179" t="str">
            <v>主管理由查詢</v>
          </cell>
          <cell r="G179">
            <v>0</v>
          </cell>
          <cell r="H179" t="str">
            <v>賴文育</v>
          </cell>
          <cell r="I179" t="str">
            <v>楊智誠</v>
          </cell>
          <cell r="J179" t="str">
            <v>PJ201800012_URS_6共同作業_V1.9</v>
          </cell>
          <cell r="K179">
            <v>44516</v>
          </cell>
          <cell r="L179">
            <v>44467</v>
          </cell>
          <cell r="M179" t="str">
            <v/>
          </cell>
          <cell r="N179" t="str">
            <v>李珮琪</v>
          </cell>
          <cell r="O179" t="str">
            <v>陳政皓</v>
          </cell>
          <cell r="T179">
            <v>0</v>
          </cell>
          <cell r="V179">
            <v>0</v>
          </cell>
          <cell r="W179">
            <v>0</v>
          </cell>
          <cell r="X179" t="str">
            <v>放款服務課</v>
          </cell>
          <cell r="Y179">
            <v>44533</v>
          </cell>
        </row>
        <row r="180">
          <cell r="E180" t="str">
            <v>L6606</v>
          </cell>
          <cell r="F180" t="str">
            <v>主管理由維護</v>
          </cell>
          <cell r="G180">
            <v>0</v>
          </cell>
          <cell r="H180" t="str">
            <v>賴文育</v>
          </cell>
          <cell r="I180" t="str">
            <v>楊智誠</v>
          </cell>
          <cell r="J180" t="str">
            <v>PJ201800012_URS_6共同作業_V1.9</v>
          </cell>
          <cell r="K180">
            <v>44516</v>
          </cell>
          <cell r="L180">
            <v>44467</v>
          </cell>
          <cell r="M180" t="str">
            <v/>
          </cell>
          <cell r="N180" t="str">
            <v>李珮琪</v>
          </cell>
          <cell r="O180" t="str">
            <v>陳政皓</v>
          </cell>
          <cell r="T180">
            <v>0</v>
          </cell>
          <cell r="V180">
            <v>0</v>
          </cell>
          <cell r="W180">
            <v>0</v>
          </cell>
          <cell r="X180" t="str">
            <v>放款服務課</v>
          </cell>
          <cell r="Y180">
            <v>44533</v>
          </cell>
        </row>
        <row r="181">
          <cell r="E181" t="str">
            <v>L6071</v>
          </cell>
          <cell r="F181" t="str">
            <v>行庫資料查詢</v>
          </cell>
          <cell r="G181">
            <v>0</v>
          </cell>
          <cell r="H181" t="str">
            <v>賴文育</v>
          </cell>
          <cell r="I181" t="str">
            <v>楊智誠</v>
          </cell>
          <cell r="J181" t="str">
            <v>PJ201800012_URS_6共同作業_V1.9</v>
          </cell>
          <cell r="K181">
            <v>44516</v>
          </cell>
          <cell r="L181">
            <v>44467</v>
          </cell>
          <cell r="M181" t="str">
            <v/>
          </cell>
          <cell r="N181" t="str">
            <v>李珮琪</v>
          </cell>
          <cell r="O181" t="str">
            <v>陳政皓</v>
          </cell>
          <cell r="T181">
            <v>0</v>
          </cell>
          <cell r="V181">
            <v>0</v>
          </cell>
          <cell r="W181">
            <v>0</v>
          </cell>
          <cell r="X181" t="str">
            <v>放款服務課</v>
          </cell>
          <cell r="Y181">
            <v>44533</v>
          </cell>
        </row>
        <row r="182">
          <cell r="E182" t="str">
            <v>L6701</v>
          </cell>
          <cell r="F182" t="str">
            <v>行庫資料維護</v>
          </cell>
          <cell r="G182">
            <v>0</v>
          </cell>
          <cell r="H182" t="str">
            <v>賴文育</v>
          </cell>
          <cell r="I182" t="str">
            <v>楊智誠</v>
          </cell>
          <cell r="J182" t="str">
            <v>PJ201800012_URS_6共同作業_V1.9</v>
          </cell>
          <cell r="K182">
            <v>44516</v>
          </cell>
          <cell r="L182">
            <v>44467</v>
          </cell>
          <cell r="M182" t="str">
            <v/>
          </cell>
          <cell r="N182" t="str">
            <v>涂宇欣</v>
          </cell>
          <cell r="O182" t="str">
            <v>陳政皓</v>
          </cell>
          <cell r="T182">
            <v>0</v>
          </cell>
          <cell r="V182">
            <v>0</v>
          </cell>
          <cell r="W182">
            <v>0</v>
          </cell>
          <cell r="X182" t="str">
            <v>放款服務課</v>
          </cell>
          <cell r="Y182">
            <v>44533</v>
          </cell>
        </row>
        <row r="183">
          <cell r="E183" t="str">
            <v>L6073</v>
          </cell>
          <cell r="F183" t="str">
            <v>保險/鑑定公司資料查詢</v>
          </cell>
          <cell r="G183">
            <v>0</v>
          </cell>
          <cell r="H183" t="str">
            <v>賴文育</v>
          </cell>
          <cell r="I183" t="str">
            <v>楊智誠</v>
          </cell>
          <cell r="J183" t="str">
            <v>PJ201800012_URS_6共同作業_V1.9</v>
          </cell>
          <cell r="K183">
            <v>44516</v>
          </cell>
          <cell r="L183">
            <v>44467</v>
          </cell>
          <cell r="M183" t="str">
            <v/>
          </cell>
          <cell r="N183" t="str">
            <v>涂宇欣</v>
          </cell>
          <cell r="O183" t="str">
            <v>陳政皓</v>
          </cell>
          <cell r="T183">
            <v>0</v>
          </cell>
          <cell r="V183">
            <v>0</v>
          </cell>
          <cell r="W183">
            <v>0</v>
          </cell>
          <cell r="X183" t="str">
            <v>放款服務課</v>
          </cell>
          <cell r="Y183">
            <v>44533</v>
          </cell>
        </row>
        <row r="184">
          <cell r="E184" t="str">
            <v>L6703</v>
          </cell>
          <cell r="F184" t="str">
            <v>保險/鑑定公司資料維護</v>
          </cell>
          <cell r="G184">
            <v>0</v>
          </cell>
          <cell r="H184" t="str">
            <v>賴文育</v>
          </cell>
          <cell r="I184" t="str">
            <v>楊智誠</v>
          </cell>
          <cell r="J184" t="str">
            <v>PJ201800012_URS_6共同作業_V1.9</v>
          </cell>
          <cell r="K184">
            <v>44516</v>
          </cell>
          <cell r="L184">
            <v>44467</v>
          </cell>
          <cell r="M184">
            <v>44475</v>
          </cell>
          <cell r="N184" t="str">
            <v>涂宇欣</v>
          </cell>
          <cell r="O184" t="str">
            <v>陳政皓</v>
          </cell>
          <cell r="T184">
            <v>0</v>
          </cell>
          <cell r="V184">
            <v>0</v>
          </cell>
          <cell r="W184">
            <v>0</v>
          </cell>
          <cell r="X184" t="str">
            <v>放款服務課</v>
          </cell>
          <cell r="Y184">
            <v>44533</v>
          </cell>
        </row>
        <row r="185">
          <cell r="E185" t="str">
            <v>L6079</v>
          </cell>
          <cell r="F185" t="str">
            <v>帳冊別目標金額查詢</v>
          </cell>
          <cell r="G185">
            <v>0</v>
          </cell>
          <cell r="H185" t="str">
            <v>賴文育</v>
          </cell>
          <cell r="I185" t="str">
            <v>楊智誠</v>
          </cell>
          <cell r="J185" t="str">
            <v>PJ201800012_URS_6共同作業_V1.9</v>
          </cell>
          <cell r="K185">
            <v>44516</v>
          </cell>
          <cell r="L185">
            <v>44467</v>
          </cell>
          <cell r="M185" t="str">
            <v/>
          </cell>
          <cell r="N185" t="str">
            <v>涂宇欣</v>
          </cell>
          <cell r="O185" t="str">
            <v>陳政皓</v>
          </cell>
          <cell r="T185">
            <v>0</v>
          </cell>
          <cell r="V185">
            <v>0</v>
          </cell>
          <cell r="W185">
            <v>0</v>
          </cell>
          <cell r="X185" t="str">
            <v>放款服務課</v>
          </cell>
          <cell r="Y185">
            <v>44533</v>
          </cell>
        </row>
        <row r="186">
          <cell r="E186" t="str">
            <v>L6709</v>
          </cell>
          <cell r="F186" t="str">
            <v>帳冊別目標金額維護</v>
          </cell>
          <cell r="G186">
            <v>0</v>
          </cell>
          <cell r="H186" t="str">
            <v>賴文育</v>
          </cell>
          <cell r="I186" t="str">
            <v>楊智誠</v>
          </cell>
          <cell r="J186" t="str">
            <v>PJ201800012_URS_6共同作業_V1.9</v>
          </cell>
          <cell r="K186">
            <v>44516</v>
          </cell>
          <cell r="L186">
            <v>44467</v>
          </cell>
          <cell r="M186" t="str">
            <v/>
          </cell>
          <cell r="N186" t="str">
            <v>涂宇欣</v>
          </cell>
          <cell r="O186" t="str">
            <v>陳政皓</v>
          </cell>
          <cell r="T186">
            <v>0</v>
          </cell>
          <cell r="V186">
            <v>0</v>
          </cell>
          <cell r="W186">
            <v>0</v>
          </cell>
          <cell r="X186" t="str">
            <v>放款服務課</v>
          </cell>
          <cell r="Y186">
            <v>44533</v>
          </cell>
        </row>
        <row r="187">
          <cell r="E187" t="str">
            <v>L6052</v>
          </cell>
          <cell r="F187" t="str">
            <v>會計變動數值設定查詢</v>
          </cell>
          <cell r="G187">
            <v>0</v>
          </cell>
          <cell r="H187" t="str">
            <v>賴文育</v>
          </cell>
          <cell r="I187" t="str">
            <v>楊智誠</v>
          </cell>
          <cell r="J187" t="str">
            <v>PJ201800012_URS_6共同作業_V1.9</v>
          </cell>
          <cell r="K187">
            <v>44516</v>
          </cell>
          <cell r="L187">
            <v>44467</v>
          </cell>
          <cell r="M187">
            <v>44475</v>
          </cell>
          <cell r="N187" t="str">
            <v>涂宇欣</v>
          </cell>
          <cell r="O187" t="str">
            <v>陳政皓</v>
          </cell>
          <cell r="T187">
            <v>0</v>
          </cell>
          <cell r="V187">
            <v>0</v>
          </cell>
          <cell r="W187">
            <v>0</v>
          </cell>
          <cell r="X187" t="str">
            <v>放款服務課</v>
          </cell>
          <cell r="Y187">
            <v>44533</v>
          </cell>
        </row>
        <row r="188">
          <cell r="E188" t="str">
            <v>L6502</v>
          </cell>
          <cell r="F188" t="str">
            <v>會計變動數值設定</v>
          </cell>
          <cell r="G188">
            <v>0</v>
          </cell>
          <cell r="H188" t="str">
            <v>賴文育</v>
          </cell>
          <cell r="I188" t="str">
            <v>楊智誠</v>
          </cell>
          <cell r="J188" t="str">
            <v>PJ201800012_URS_6共同作業_V1.9</v>
          </cell>
          <cell r="K188">
            <v>44516</v>
          </cell>
          <cell r="L188">
            <v>44467</v>
          </cell>
          <cell r="M188">
            <v>44475</v>
          </cell>
          <cell r="N188" t="str">
            <v>涂宇欣</v>
          </cell>
          <cell r="O188" t="str">
            <v>陳政皓</v>
          </cell>
          <cell r="T188">
            <v>0</v>
          </cell>
          <cell r="V188">
            <v>0</v>
          </cell>
          <cell r="W188">
            <v>0</v>
          </cell>
          <cell r="X188" t="str">
            <v>放款服務課</v>
          </cell>
          <cell r="Y188">
            <v>44533</v>
          </cell>
        </row>
        <row r="189">
          <cell r="E189" t="str">
            <v>L4500</v>
          </cell>
          <cell r="F189" t="str">
            <v>設定員工扣薪日程表</v>
          </cell>
          <cell r="G189">
            <v>0</v>
          </cell>
          <cell r="H189" t="str">
            <v>賴文育</v>
          </cell>
          <cell r="I189" t="str">
            <v>陳昱衡</v>
          </cell>
          <cell r="J189">
            <v>0</v>
          </cell>
          <cell r="K189">
            <v>44468</v>
          </cell>
          <cell r="L189">
            <v>44468</v>
          </cell>
          <cell r="M189" t="str">
            <v/>
          </cell>
          <cell r="N189" t="str">
            <v>涂宇欣</v>
          </cell>
          <cell r="O189" t="str">
            <v>邵淑微</v>
          </cell>
          <cell r="T189">
            <v>0</v>
          </cell>
          <cell r="V189">
            <v>0</v>
          </cell>
          <cell r="W189">
            <v>0</v>
          </cell>
          <cell r="X189" t="str">
            <v>放款服務課</v>
          </cell>
          <cell r="Y189">
            <v>44533</v>
          </cell>
        </row>
        <row r="190">
          <cell r="E190" t="str">
            <v>L4950</v>
          </cell>
          <cell r="F190" t="str">
            <v xml:space="preserve">員工扣薪設定檢核表    </v>
          </cell>
          <cell r="G190">
            <v>0</v>
          </cell>
          <cell r="H190" t="str">
            <v>賴文育</v>
          </cell>
          <cell r="I190" t="str">
            <v>陳昱衡</v>
          </cell>
          <cell r="J190">
            <v>0</v>
          </cell>
          <cell r="K190">
            <v>44468</v>
          </cell>
          <cell r="L190">
            <v>44468</v>
          </cell>
          <cell r="M190" t="str">
            <v/>
          </cell>
          <cell r="N190" t="str">
            <v>涂宇欣</v>
          </cell>
          <cell r="O190" t="str">
            <v>邵淑微</v>
          </cell>
          <cell r="T190">
            <v>0</v>
          </cell>
          <cell r="V190">
            <v>0</v>
          </cell>
          <cell r="W190">
            <v>0</v>
          </cell>
          <cell r="X190" t="str">
            <v>放款服務課</v>
          </cell>
          <cell r="Y190">
            <v>44533</v>
          </cell>
        </row>
        <row r="191">
          <cell r="E191" t="str">
            <v>L4510</v>
          </cell>
          <cell r="F191" t="str">
            <v>產出員工扣薪明細檔</v>
          </cell>
          <cell r="G191">
            <v>0</v>
          </cell>
          <cell r="H191" t="str">
            <v>賴文育</v>
          </cell>
          <cell r="I191" t="str">
            <v>陳昱衡</v>
          </cell>
          <cell r="J191">
            <v>0</v>
          </cell>
          <cell r="K191">
            <v>44468</v>
          </cell>
          <cell r="L191">
            <v>44468</v>
          </cell>
          <cell r="M191" t="str">
            <v/>
          </cell>
          <cell r="N191" t="str">
            <v>涂宇欣</v>
          </cell>
          <cell r="O191" t="str">
            <v>邵淑微</v>
          </cell>
          <cell r="T191">
            <v>0</v>
          </cell>
          <cell r="V191">
            <v>0</v>
          </cell>
          <cell r="W191">
            <v>0</v>
          </cell>
          <cell r="X191" t="str">
            <v>放款服務課</v>
          </cell>
          <cell r="Y191">
            <v>44533</v>
          </cell>
        </row>
        <row r="192">
          <cell r="E192" t="str">
            <v>L4951</v>
          </cell>
          <cell r="F192" t="str">
            <v>員工扣薪媒體檔查詢</v>
          </cell>
          <cell r="G192">
            <v>0</v>
          </cell>
          <cell r="H192" t="str">
            <v>賴文育</v>
          </cell>
          <cell r="I192" t="str">
            <v>陳昱衡</v>
          </cell>
          <cell r="J192">
            <v>0</v>
          </cell>
          <cell r="K192">
            <v>44468</v>
          </cell>
          <cell r="L192">
            <v>44468</v>
          </cell>
          <cell r="M192" t="str">
            <v/>
          </cell>
          <cell r="N192" t="str">
            <v>涂宇欣</v>
          </cell>
          <cell r="O192" t="str">
            <v>邵淑微</v>
          </cell>
          <cell r="T192">
            <v>0</v>
          </cell>
          <cell r="V192">
            <v>0</v>
          </cell>
          <cell r="W192">
            <v>0</v>
          </cell>
          <cell r="X192" t="str">
            <v>放款服務課</v>
          </cell>
          <cell r="Y192">
            <v>44533</v>
          </cell>
        </row>
        <row r="193">
          <cell r="E193" t="str">
            <v>L4512</v>
          </cell>
          <cell r="F193" t="str">
            <v>員工扣薪媒體檔維護</v>
          </cell>
          <cell r="G193">
            <v>0</v>
          </cell>
          <cell r="H193" t="str">
            <v>賴文育</v>
          </cell>
          <cell r="I193" t="str">
            <v>陳昱衡</v>
          </cell>
          <cell r="J193">
            <v>0</v>
          </cell>
          <cell r="K193">
            <v>44468</v>
          </cell>
          <cell r="L193">
            <v>44468</v>
          </cell>
          <cell r="M193" t="str">
            <v/>
          </cell>
          <cell r="N193" t="str">
            <v>涂宇欣</v>
          </cell>
          <cell r="O193" t="str">
            <v>邵淑微</v>
          </cell>
          <cell r="T193">
            <v>0</v>
          </cell>
          <cell r="V193">
            <v>0</v>
          </cell>
          <cell r="W193">
            <v>0</v>
          </cell>
          <cell r="X193" t="str">
            <v>放款服務課</v>
          </cell>
          <cell r="Y193">
            <v>44533</v>
          </cell>
        </row>
        <row r="194">
          <cell r="E194" t="str">
            <v>L4511</v>
          </cell>
          <cell r="F194" t="str">
            <v>產出員工扣薪媒體檔</v>
          </cell>
          <cell r="G194">
            <v>0</v>
          </cell>
          <cell r="H194" t="str">
            <v>賴文育</v>
          </cell>
          <cell r="I194" t="str">
            <v>陳昱衡</v>
          </cell>
          <cell r="J194">
            <v>0</v>
          </cell>
          <cell r="K194">
            <v>44468</v>
          </cell>
          <cell r="L194">
            <v>44468</v>
          </cell>
          <cell r="M194" t="str">
            <v/>
          </cell>
          <cell r="N194" t="str">
            <v>涂宇欣</v>
          </cell>
          <cell r="O194" t="str">
            <v>邵淑微</v>
          </cell>
          <cell r="T194">
            <v>0</v>
          </cell>
          <cell r="V194">
            <v>0</v>
          </cell>
          <cell r="W194">
            <v>0</v>
          </cell>
          <cell r="X194" t="str">
            <v>放款服務課</v>
          </cell>
          <cell r="Y194">
            <v>44533</v>
          </cell>
        </row>
        <row r="195">
          <cell r="E195" t="str">
            <v>L4200</v>
          </cell>
          <cell r="F195" t="str">
            <v xml:space="preserve">入帳檔上傳作業                       </v>
          </cell>
          <cell r="G195">
            <v>0</v>
          </cell>
          <cell r="H195" t="str">
            <v>賴文育</v>
          </cell>
          <cell r="I195" t="str">
            <v>陳昱衡</v>
          </cell>
          <cell r="J195" t="str">
            <v>PJ201800012_URS_4批次作業_V1.9.doc</v>
          </cell>
          <cell r="K195">
            <v>44469</v>
          </cell>
          <cell r="L195">
            <v>44468</v>
          </cell>
          <cell r="M195">
            <v>44523</v>
          </cell>
          <cell r="N195" t="str">
            <v>李珮琪</v>
          </cell>
          <cell r="O195" t="str">
            <v>蔡珮瑜</v>
          </cell>
          <cell r="T195">
            <v>0</v>
          </cell>
          <cell r="V195">
            <v>0</v>
          </cell>
          <cell r="W195">
            <v>0</v>
          </cell>
          <cell r="X195" t="str">
            <v>放款服務課</v>
          </cell>
          <cell r="Y195">
            <v>44533</v>
          </cell>
        </row>
        <row r="196">
          <cell r="E196" t="str">
            <v>L4520</v>
          </cell>
          <cell r="F196" t="str">
            <v>產生員工扣薪報表</v>
          </cell>
          <cell r="G196">
            <v>0</v>
          </cell>
          <cell r="H196" t="str">
            <v>賴文育</v>
          </cell>
          <cell r="I196" t="str">
            <v>陳昱衡</v>
          </cell>
          <cell r="J196">
            <v>0</v>
          </cell>
          <cell r="K196">
            <v>44473</v>
          </cell>
          <cell r="L196">
            <v>44468</v>
          </cell>
          <cell r="M196" t="str">
            <v/>
          </cell>
          <cell r="N196" t="str">
            <v>涂宇欣</v>
          </cell>
          <cell r="O196" t="str">
            <v>邵淑微</v>
          </cell>
          <cell r="T196">
            <v>0</v>
          </cell>
          <cell r="V196">
            <v>0</v>
          </cell>
          <cell r="W196">
            <v>0</v>
          </cell>
          <cell r="X196" t="str">
            <v>放款服務課</v>
          </cell>
          <cell r="Y196">
            <v>0</v>
          </cell>
        </row>
        <row r="197">
          <cell r="E197" t="str">
            <v>L4204</v>
          </cell>
          <cell r="F197" t="str">
            <v>員工扣薪-明細查詢</v>
          </cell>
          <cell r="G197">
            <v>0</v>
          </cell>
          <cell r="H197" t="str">
            <v>賴文育</v>
          </cell>
          <cell r="I197" t="str">
            <v>陳昱衡</v>
          </cell>
          <cell r="J197">
            <v>0</v>
          </cell>
          <cell r="K197">
            <v>44473</v>
          </cell>
          <cell r="L197">
            <v>44468</v>
          </cell>
          <cell r="M197">
            <v>44379</v>
          </cell>
          <cell r="N197" t="str">
            <v>李珮琪</v>
          </cell>
          <cell r="O197" t="str">
            <v>邵淑微</v>
          </cell>
          <cell r="T197">
            <v>0</v>
          </cell>
          <cell r="V197">
            <v>0</v>
          </cell>
          <cell r="W197">
            <v>0</v>
          </cell>
          <cell r="X197" t="str">
            <v>放款服務課</v>
          </cell>
          <cell r="Y197">
            <v>44533</v>
          </cell>
        </row>
        <row r="198">
          <cell r="E198" t="str">
            <v>L4205</v>
          </cell>
          <cell r="F198" t="str">
            <v>支票兌現-明細查詢</v>
          </cell>
          <cell r="G198">
            <v>0</v>
          </cell>
          <cell r="H198" t="str">
            <v>賴文育</v>
          </cell>
          <cell r="I198" t="str">
            <v>陳昱衡</v>
          </cell>
          <cell r="J198" t="str">
            <v>PJ201800012_URS_4批次作業_V1.9.doc</v>
          </cell>
          <cell r="K198">
            <v>44470</v>
          </cell>
          <cell r="L198">
            <v>44470</v>
          </cell>
          <cell r="M198">
            <v>44523</v>
          </cell>
          <cell r="N198" t="str">
            <v>李珮琪</v>
          </cell>
          <cell r="O198" t="str">
            <v>邵淑微</v>
          </cell>
          <cell r="T198">
            <v>0</v>
          </cell>
          <cell r="V198">
            <v>0</v>
          </cell>
          <cell r="W198">
            <v>0</v>
          </cell>
          <cell r="X198" t="str">
            <v>放款服務課</v>
          </cell>
          <cell r="Y198">
            <v>44533</v>
          </cell>
        </row>
        <row r="199">
          <cell r="E199" t="str">
            <v>L4002</v>
          </cell>
          <cell r="F199" t="str">
            <v xml:space="preserve">整批入帳作業                         </v>
          </cell>
          <cell r="G199">
            <v>0</v>
          </cell>
          <cell r="H199" t="str">
            <v>賴文育</v>
          </cell>
          <cell r="I199" t="str">
            <v>陳昱衡</v>
          </cell>
          <cell r="J199" t="str">
            <v>PJ201800012_URS_4批次作業_V1.9.doc</v>
          </cell>
          <cell r="K199">
            <v>44469</v>
          </cell>
          <cell r="L199">
            <v>44484</v>
          </cell>
          <cell r="M199">
            <v>44523</v>
          </cell>
          <cell r="N199" t="str">
            <v>李珮琪</v>
          </cell>
          <cell r="O199" t="str">
            <v>蔡珮瑜</v>
          </cell>
          <cell r="P199" t="str">
            <v>宋郁宏</v>
          </cell>
          <cell r="T199">
            <v>0</v>
          </cell>
          <cell r="V199">
            <v>0</v>
          </cell>
          <cell r="W199">
            <v>0</v>
          </cell>
          <cell r="X199" t="str">
            <v>放款服務課</v>
          </cell>
          <cell r="Y199">
            <v>44533</v>
          </cell>
        </row>
        <row r="200">
          <cell r="E200" t="str">
            <v>L420A</v>
          </cell>
          <cell r="F200" t="str">
            <v>整批批次檢核作業</v>
          </cell>
          <cell r="G200">
            <v>0</v>
          </cell>
          <cell r="H200" t="str">
            <v>賴文育</v>
          </cell>
          <cell r="I200" t="str">
            <v>陳昱衡</v>
          </cell>
          <cell r="J200" t="str">
            <v>PJ201800012_URS_4批次作業_V1.9.doc</v>
          </cell>
          <cell r="K200">
            <v>44469</v>
          </cell>
          <cell r="L200">
            <v>44484</v>
          </cell>
          <cell r="M200">
            <v>44523</v>
          </cell>
          <cell r="N200" t="str">
            <v>李珮琪</v>
          </cell>
          <cell r="O200" t="str">
            <v>許慧玉</v>
          </cell>
          <cell r="T200">
            <v>0</v>
          </cell>
          <cell r="V200">
            <v>0</v>
          </cell>
          <cell r="W200">
            <v>0</v>
          </cell>
          <cell r="X200" t="str">
            <v>放款服務課</v>
          </cell>
          <cell r="Y200">
            <v>44533</v>
          </cell>
        </row>
        <row r="201">
          <cell r="E201" t="str">
            <v>L420B</v>
          </cell>
          <cell r="F201" t="str">
            <v>整批批次入帳作業</v>
          </cell>
          <cell r="G201">
            <v>0</v>
          </cell>
          <cell r="H201" t="str">
            <v>賴文育</v>
          </cell>
          <cell r="I201" t="str">
            <v>陳昱衡</v>
          </cell>
          <cell r="J201" t="str">
            <v>PJ201800012_URS_4批次作業_V1.9.doc</v>
          </cell>
          <cell r="K201">
            <v>44469</v>
          </cell>
          <cell r="L201">
            <v>44484</v>
          </cell>
          <cell r="M201">
            <v>44523</v>
          </cell>
          <cell r="N201" t="str">
            <v>李珮琪</v>
          </cell>
          <cell r="O201" t="str">
            <v>許慧玉</v>
          </cell>
          <cell r="T201">
            <v>0</v>
          </cell>
          <cell r="V201">
            <v>0</v>
          </cell>
          <cell r="W201">
            <v>0</v>
          </cell>
          <cell r="X201" t="str">
            <v>放款服務課</v>
          </cell>
          <cell r="Y201">
            <v>44533</v>
          </cell>
        </row>
        <row r="202">
          <cell r="E202" t="str">
            <v>L4920</v>
          </cell>
          <cell r="F202" t="str">
            <v>整批入帳明細查詢</v>
          </cell>
          <cell r="G202">
            <v>0</v>
          </cell>
          <cell r="H202" t="str">
            <v>賴文育</v>
          </cell>
          <cell r="I202" t="str">
            <v>陳昱衡</v>
          </cell>
          <cell r="J202" t="str">
            <v>PJ201800012_URS_4批次作業_V1.9.doc</v>
          </cell>
          <cell r="K202">
            <v>44469</v>
          </cell>
          <cell r="L202">
            <v>44484</v>
          </cell>
          <cell r="M202">
            <v>44523</v>
          </cell>
          <cell r="N202" t="str">
            <v>李珮琪</v>
          </cell>
          <cell r="O202" t="str">
            <v>蔡珮瑜</v>
          </cell>
          <cell r="P202" t="str">
            <v>宋郁宏</v>
          </cell>
          <cell r="T202">
            <v>0</v>
          </cell>
          <cell r="V202">
            <v>0</v>
          </cell>
          <cell r="W202">
            <v>0</v>
          </cell>
          <cell r="X202" t="str">
            <v>放款服務課</v>
          </cell>
          <cell r="Y202">
            <v>44533</v>
          </cell>
        </row>
        <row r="203">
          <cell r="E203" t="str">
            <v>L4925</v>
          </cell>
          <cell r="F203" t="str">
            <v xml:space="preserve">整批入帳明細查詢(By日期區間)         </v>
          </cell>
          <cell r="G203">
            <v>0</v>
          </cell>
          <cell r="H203" t="str">
            <v>賴文育</v>
          </cell>
          <cell r="I203" t="str">
            <v>陳昱衡</v>
          </cell>
          <cell r="J203" t="str">
            <v>PJ201800012_URS_4批次作業_V1.9.doc</v>
          </cell>
          <cell r="K203">
            <v>44469</v>
          </cell>
          <cell r="L203">
            <v>44484</v>
          </cell>
          <cell r="M203">
            <v>44523</v>
          </cell>
          <cell r="N203" t="str">
            <v>李珮琪</v>
          </cell>
          <cell r="O203" t="str">
            <v>蔡珮瑜</v>
          </cell>
          <cell r="T203">
            <v>0</v>
          </cell>
          <cell r="V203">
            <v>0</v>
          </cell>
          <cell r="W203">
            <v>0</v>
          </cell>
          <cell r="X203" t="str">
            <v>放款服務課</v>
          </cell>
          <cell r="Y203">
            <v>44533</v>
          </cell>
        </row>
        <row r="204">
          <cell r="E204" t="str">
            <v>L4930</v>
          </cell>
          <cell r="F204" t="str">
            <v>整批勾選處理</v>
          </cell>
          <cell r="G204">
            <v>0</v>
          </cell>
          <cell r="H204" t="str">
            <v>賴文育</v>
          </cell>
          <cell r="I204" t="str">
            <v>陳昱衡</v>
          </cell>
          <cell r="J204" t="str">
            <v>PJ201800012_URS_4批次作業_V1.9.doc</v>
          </cell>
          <cell r="K204">
            <v>44469</v>
          </cell>
          <cell r="L204">
            <v>44484</v>
          </cell>
          <cell r="M204">
            <v>44523</v>
          </cell>
          <cell r="N204" t="str">
            <v>李珮琪</v>
          </cell>
          <cell r="O204" t="str">
            <v>宋郁宏</v>
          </cell>
          <cell r="T204">
            <v>0</v>
          </cell>
          <cell r="V204">
            <v>0</v>
          </cell>
          <cell r="W204">
            <v>0</v>
          </cell>
          <cell r="X204" t="str">
            <v>放款服務課</v>
          </cell>
          <cell r="Y204">
            <v>44533</v>
          </cell>
        </row>
        <row r="205">
          <cell r="E205" t="str">
            <v>L4202</v>
          </cell>
          <cell r="F205" t="str">
            <v>銀行扣款-明細查詢</v>
          </cell>
          <cell r="G205">
            <v>0</v>
          </cell>
          <cell r="H205" t="str">
            <v>賴文育</v>
          </cell>
          <cell r="I205" t="str">
            <v>陳昱衡</v>
          </cell>
          <cell r="J205" t="str">
            <v>PJ201800012_URS_4批次作業_V1.9.doc</v>
          </cell>
          <cell r="K205">
            <v>44469</v>
          </cell>
          <cell r="L205">
            <v>44484</v>
          </cell>
          <cell r="M205">
            <v>44523</v>
          </cell>
          <cell r="N205" t="str">
            <v>李珮琪</v>
          </cell>
          <cell r="O205" t="str">
            <v>許慧玉</v>
          </cell>
          <cell r="T205">
            <v>0</v>
          </cell>
          <cell r="V205">
            <v>0</v>
          </cell>
          <cell r="W205">
            <v>0</v>
          </cell>
          <cell r="X205" t="str">
            <v>放款服務課</v>
          </cell>
          <cell r="Y205">
            <v>44533</v>
          </cell>
        </row>
        <row r="206">
          <cell r="E206" t="str">
            <v>L4203</v>
          </cell>
          <cell r="F206" t="str">
            <v>郵局扣款-明細查詢</v>
          </cell>
          <cell r="G206">
            <v>0</v>
          </cell>
          <cell r="H206" t="str">
            <v>賴文育</v>
          </cell>
          <cell r="I206" t="str">
            <v>陳昱衡</v>
          </cell>
          <cell r="J206" t="str">
            <v>PJ201800012_URS_4批次作業_V1.9.doc</v>
          </cell>
          <cell r="K206">
            <v>44469</v>
          </cell>
          <cell r="L206">
            <v>44484</v>
          </cell>
          <cell r="M206">
            <v>44523</v>
          </cell>
          <cell r="N206" t="str">
            <v>李珮琪</v>
          </cell>
          <cell r="O206" t="str">
            <v>宋郁宏</v>
          </cell>
          <cell r="T206">
            <v>0</v>
          </cell>
          <cell r="V206">
            <v>0</v>
          </cell>
          <cell r="W206">
            <v>0</v>
          </cell>
          <cell r="X206" t="str">
            <v>放款服務課</v>
          </cell>
          <cell r="Y206">
            <v>44533</v>
          </cell>
        </row>
        <row r="207">
          <cell r="E207" t="str">
            <v>L4454</v>
          </cell>
          <cell r="F207" t="str">
            <v>產生銀扣失敗通知</v>
          </cell>
          <cell r="G207">
            <v>0</v>
          </cell>
          <cell r="H207" t="str">
            <v>賴文育</v>
          </cell>
          <cell r="I207" t="str">
            <v>陳昱衡</v>
          </cell>
          <cell r="J207" t="str">
            <v>PJ201800012_URS_4批次作業_V1.9.doc</v>
          </cell>
          <cell r="K207">
            <v>44469</v>
          </cell>
          <cell r="L207">
            <v>44484</v>
          </cell>
          <cell r="M207">
            <v>44523</v>
          </cell>
          <cell r="N207" t="str">
            <v>李珮琪</v>
          </cell>
          <cell r="O207" t="str">
            <v>許慧玉</v>
          </cell>
          <cell r="P207" t="str">
            <v>蔡珮瑜、張舜雯</v>
          </cell>
          <cell r="T207">
            <v>0</v>
          </cell>
          <cell r="V207">
            <v>0</v>
          </cell>
          <cell r="W207">
            <v>0</v>
          </cell>
          <cell r="X207" t="str">
            <v>放款服務課</v>
          </cell>
          <cell r="Y207">
            <v>0</v>
          </cell>
        </row>
        <row r="208">
          <cell r="E208" t="str">
            <v>L4455</v>
          </cell>
          <cell r="F208" t="str">
            <v>銀行扣款報表</v>
          </cell>
          <cell r="G208" t="str">
            <v>審後新增2021/11/19</v>
          </cell>
          <cell r="H208" t="str">
            <v>賴文育</v>
          </cell>
          <cell r="I208" t="str">
            <v>陳昱衡</v>
          </cell>
          <cell r="J208" t="str">
            <v>PJ201800012_URS_4批次作業_V1.9.doc</v>
          </cell>
          <cell r="K208">
            <v>44469</v>
          </cell>
          <cell r="L208">
            <v>44484</v>
          </cell>
          <cell r="M208">
            <v>44523</v>
          </cell>
          <cell r="N208" t="str">
            <v>李珮琪</v>
          </cell>
          <cell r="O208" t="str">
            <v>許慧玉</v>
          </cell>
          <cell r="P208" t="str">
            <v>蔡珮瑜、張舜雯</v>
          </cell>
          <cell r="T208">
            <v>0</v>
          </cell>
          <cell r="V208">
            <v>0</v>
          </cell>
          <cell r="W208">
            <v>0</v>
          </cell>
          <cell r="X208" t="str">
            <v>放款服務課</v>
          </cell>
          <cell r="Y208">
            <v>44533</v>
          </cell>
        </row>
        <row r="209">
          <cell r="E209" t="str">
            <v>L3911</v>
          </cell>
          <cell r="F209" t="str">
            <v xml:space="preserve">繳息情形查詢             </v>
          </cell>
          <cell r="G209">
            <v>0</v>
          </cell>
          <cell r="H209" t="str">
            <v>賴文育</v>
          </cell>
          <cell r="I209" t="str">
            <v>余家興</v>
          </cell>
          <cell r="J209">
            <v>0</v>
          </cell>
          <cell r="K209">
            <v>44491</v>
          </cell>
          <cell r="L209">
            <v>44491</v>
          </cell>
          <cell r="M209">
            <v>44510</v>
          </cell>
          <cell r="N209" t="str">
            <v>李珮琪</v>
          </cell>
          <cell r="O209" t="str">
            <v>蔡珮瑜</v>
          </cell>
          <cell r="T209">
            <v>0</v>
          </cell>
          <cell r="V209">
            <v>0</v>
          </cell>
          <cell r="W209">
            <v>0</v>
          </cell>
          <cell r="X209" t="str">
            <v>放款服務課</v>
          </cell>
          <cell r="Y209">
            <v>44496</v>
          </cell>
        </row>
        <row r="210">
          <cell r="E210" t="str">
            <v>L3917</v>
          </cell>
          <cell r="F210" t="str">
            <v xml:space="preserve">繳息情形明細查詢             </v>
          </cell>
          <cell r="G210" t="str">
            <v>審後新增2021/12/3</v>
          </cell>
          <cell r="H210" t="str">
            <v>賴文育</v>
          </cell>
          <cell r="I210" t="str">
            <v>余家興</v>
          </cell>
          <cell r="J210">
            <v>0</v>
          </cell>
          <cell r="K210">
            <v>44491</v>
          </cell>
          <cell r="L210">
            <v>44491</v>
          </cell>
          <cell r="M210" t="str">
            <v/>
          </cell>
          <cell r="N210" t="str">
            <v>李珮琪</v>
          </cell>
          <cell r="O210" t="str">
            <v>蔡珮瑜</v>
          </cell>
          <cell r="T210">
            <v>0</v>
          </cell>
          <cell r="V210">
            <v>0</v>
          </cell>
          <cell r="W210">
            <v>0</v>
          </cell>
          <cell r="X210" t="str">
            <v>放款服務課</v>
          </cell>
          <cell r="Y210">
            <v>0</v>
          </cell>
        </row>
        <row r="211">
          <cell r="E211" t="str">
            <v>L3913</v>
          </cell>
          <cell r="F211" t="str">
            <v>計息明細查詢</v>
          </cell>
          <cell r="G211" t="str">
            <v>審後新增2021/10/19</v>
          </cell>
          <cell r="H211" t="str">
            <v>賴文育</v>
          </cell>
          <cell r="I211" t="str">
            <v>余家興</v>
          </cell>
          <cell r="J211">
            <v>0</v>
          </cell>
          <cell r="K211">
            <v>44491</v>
          </cell>
          <cell r="L211">
            <v>44491</v>
          </cell>
          <cell r="M211">
            <v>44510</v>
          </cell>
          <cell r="N211" t="str">
            <v>李珮琪</v>
          </cell>
          <cell r="O211" t="str">
            <v>蔡珮瑜</v>
          </cell>
          <cell r="T211">
            <v>0</v>
          </cell>
          <cell r="V211">
            <v>0</v>
          </cell>
          <cell r="W211">
            <v>0</v>
          </cell>
          <cell r="X211" t="str">
            <v>放款服務課</v>
          </cell>
          <cell r="Y211">
            <v>44496</v>
          </cell>
        </row>
        <row r="212">
          <cell r="E212" t="str">
            <v>L4210</v>
          </cell>
          <cell r="F212" t="str">
            <v xml:space="preserve">其他還款來源建檔                     </v>
          </cell>
          <cell r="G212">
            <v>0</v>
          </cell>
          <cell r="H212" t="str">
            <v>賴文育</v>
          </cell>
          <cell r="I212" t="str">
            <v>陳昱衡</v>
          </cell>
          <cell r="J212" t="str">
            <v>PJ201800012_URS_4批次作業_V1.9.doc</v>
          </cell>
          <cell r="K212">
            <v>44474</v>
          </cell>
          <cell r="L212">
            <v>44481</v>
          </cell>
          <cell r="M212">
            <v>44523</v>
          </cell>
          <cell r="N212" t="str">
            <v>李珮琪</v>
          </cell>
          <cell r="O212" t="str">
            <v>蔡珮瑜</v>
          </cell>
          <cell r="P212" t="str">
            <v>宋郁宏</v>
          </cell>
          <cell r="T212">
            <v>0</v>
          </cell>
          <cell r="V212">
            <v>0</v>
          </cell>
          <cell r="W212">
            <v>0</v>
          </cell>
          <cell r="X212" t="str">
            <v>放款服務課</v>
          </cell>
          <cell r="Y212">
            <v>44533</v>
          </cell>
        </row>
        <row r="213">
          <cell r="E213" t="str">
            <v>L4921</v>
          </cell>
          <cell r="F213" t="str">
            <v xml:space="preserve">其他還款來源建檔查詢                 </v>
          </cell>
          <cell r="G213">
            <v>0</v>
          </cell>
          <cell r="H213" t="str">
            <v>賴文育</v>
          </cell>
          <cell r="I213" t="str">
            <v>陳昱衡</v>
          </cell>
          <cell r="J213" t="str">
            <v>PJ201800012_URS_4批次作業_V1.9.doc</v>
          </cell>
          <cell r="K213">
            <v>44474</v>
          </cell>
          <cell r="L213">
            <v>44481</v>
          </cell>
          <cell r="M213">
            <v>44523</v>
          </cell>
          <cell r="N213" t="str">
            <v>李珮琪</v>
          </cell>
          <cell r="O213" t="str">
            <v>蔡珮瑜</v>
          </cell>
          <cell r="T213">
            <v>0</v>
          </cell>
          <cell r="V213">
            <v>0</v>
          </cell>
          <cell r="W213">
            <v>0</v>
          </cell>
          <cell r="X213" t="str">
            <v>放款服務課</v>
          </cell>
          <cell r="Y213">
            <v>44533</v>
          </cell>
        </row>
        <row r="214">
          <cell r="E214" t="str">
            <v>L4201</v>
          </cell>
          <cell r="F214" t="str">
            <v>匯款轉帳-明細維護</v>
          </cell>
          <cell r="G214">
            <v>0</v>
          </cell>
          <cell r="H214" t="str">
            <v>賴文育</v>
          </cell>
          <cell r="I214" t="str">
            <v>陳昱衡</v>
          </cell>
          <cell r="J214" t="str">
            <v>PJ201800012_URS_4批次作業_V1.9.doc</v>
          </cell>
          <cell r="K214">
            <v>44474</v>
          </cell>
          <cell r="L214">
            <v>44481</v>
          </cell>
          <cell r="M214">
            <v>44523</v>
          </cell>
          <cell r="N214" t="str">
            <v>李珮琪</v>
          </cell>
          <cell r="O214" t="str">
            <v>宋郁宏</v>
          </cell>
          <cell r="T214">
            <v>0</v>
          </cell>
          <cell r="V214">
            <v>0</v>
          </cell>
          <cell r="W214">
            <v>0</v>
          </cell>
          <cell r="X214" t="str">
            <v>放款服務課</v>
          </cell>
          <cell r="Y214">
            <v>44533</v>
          </cell>
        </row>
        <row r="215">
          <cell r="E215" t="str">
            <v>L4211</v>
          </cell>
          <cell r="F215" t="str">
            <v>匯款轉帳報表</v>
          </cell>
          <cell r="G215" t="str">
            <v>審後新增2021/12/3</v>
          </cell>
          <cell r="H215" t="str">
            <v>賴文育</v>
          </cell>
          <cell r="I215" t="str">
            <v>陳昱衡</v>
          </cell>
          <cell r="J215" t="str">
            <v>PJ201800012_URS_4批次作業_V1.9.doc</v>
          </cell>
          <cell r="K215">
            <v>44474</v>
          </cell>
          <cell r="L215">
            <v>44481</v>
          </cell>
          <cell r="M215">
            <v>44523</v>
          </cell>
          <cell r="N215" t="str">
            <v>李珮琪</v>
          </cell>
          <cell r="O215" t="str">
            <v>宋郁宏</v>
          </cell>
          <cell r="T215">
            <v>0</v>
          </cell>
          <cell r="V215">
            <v>0</v>
          </cell>
          <cell r="W215">
            <v>0</v>
          </cell>
          <cell r="X215" t="str">
            <v>放款服務課</v>
          </cell>
          <cell r="Y215">
            <v>0</v>
          </cell>
        </row>
        <row r="216">
          <cell r="E216" t="str">
            <v>L492A</v>
          </cell>
          <cell r="F216" t="str">
            <v xml:space="preserve">已入帳未還款查詢(By戶號)              </v>
          </cell>
          <cell r="G216">
            <v>0</v>
          </cell>
          <cell r="H216" t="str">
            <v>賴文育</v>
          </cell>
          <cell r="I216" t="str">
            <v>陳昱衡</v>
          </cell>
          <cell r="J216" t="str">
            <v>PJ201800012_URS_4批次作業_V1.9.doc</v>
          </cell>
          <cell r="K216">
            <v>44474</v>
          </cell>
          <cell r="L216">
            <v>44482</v>
          </cell>
          <cell r="M216">
            <v>44523</v>
          </cell>
          <cell r="N216" t="str">
            <v>李珮琪</v>
          </cell>
          <cell r="O216" t="str">
            <v>蔡珮瑜</v>
          </cell>
          <cell r="T216">
            <v>0</v>
          </cell>
          <cell r="V216">
            <v>0</v>
          </cell>
          <cell r="W216">
            <v>0</v>
          </cell>
          <cell r="X216" t="str">
            <v>放款服務課</v>
          </cell>
          <cell r="Y216">
            <v>44533</v>
          </cell>
        </row>
        <row r="217">
          <cell r="E217" t="str">
            <v>L4702</v>
          </cell>
          <cell r="F217" t="str">
            <v xml:space="preserve">產生放款本息攤還表暨繳息通知單       </v>
          </cell>
          <cell r="G217">
            <v>0</v>
          </cell>
          <cell r="H217" t="str">
            <v>賴文育</v>
          </cell>
          <cell r="I217" t="str">
            <v>陳昱衡</v>
          </cell>
          <cell r="J217">
            <v>0</v>
          </cell>
          <cell r="K217">
            <v>44474</v>
          </cell>
          <cell r="L217">
            <v>44481</v>
          </cell>
          <cell r="M217">
            <v>0</v>
          </cell>
          <cell r="N217" t="str">
            <v>李珮琪</v>
          </cell>
          <cell r="O217" t="str">
            <v>邵淑微</v>
          </cell>
          <cell r="P217" t="str">
            <v>宋郁宏</v>
          </cell>
          <cell r="T217">
            <v>0</v>
          </cell>
          <cell r="V217">
            <v>0</v>
          </cell>
          <cell r="W217">
            <v>0</v>
          </cell>
          <cell r="X217" t="str">
            <v>放款服務課</v>
          </cell>
          <cell r="Y217">
            <v>0</v>
          </cell>
        </row>
        <row r="218">
          <cell r="E218" t="str">
            <v>L4703</v>
          </cell>
          <cell r="F218" t="str">
            <v xml:space="preserve">產生滯繳通知單                       </v>
          </cell>
          <cell r="G218">
            <v>0</v>
          </cell>
          <cell r="H218" t="str">
            <v>賴文育</v>
          </cell>
          <cell r="I218" t="str">
            <v>陳昱衡</v>
          </cell>
          <cell r="J218">
            <v>0</v>
          </cell>
          <cell r="K218">
            <v>44474</v>
          </cell>
          <cell r="L218">
            <v>44481</v>
          </cell>
          <cell r="M218">
            <v>0</v>
          </cell>
          <cell r="N218" t="str">
            <v>李珮琪</v>
          </cell>
          <cell r="O218" t="str">
            <v>邵淑微</v>
          </cell>
          <cell r="P218" t="str">
            <v>宋郁宏</v>
          </cell>
          <cell r="T218">
            <v>0</v>
          </cell>
          <cell r="V218">
            <v>0</v>
          </cell>
          <cell r="W218">
            <v>0</v>
          </cell>
          <cell r="X218" t="str">
            <v>放款服務課</v>
          </cell>
          <cell r="Y218">
            <v>44533</v>
          </cell>
        </row>
        <row r="219">
          <cell r="E219" t="str">
            <v>L3921</v>
          </cell>
          <cell r="F219" t="str">
            <v xml:space="preserve">回收試算                 </v>
          </cell>
          <cell r="G219">
            <v>0</v>
          </cell>
          <cell r="H219" t="str">
            <v>賴文育</v>
          </cell>
          <cell r="I219" t="str">
            <v>余家興</v>
          </cell>
          <cell r="J219">
            <v>0</v>
          </cell>
          <cell r="K219">
            <v>44475</v>
          </cell>
          <cell r="L219">
            <v>44482</v>
          </cell>
          <cell r="M219">
            <v>44482</v>
          </cell>
          <cell r="N219" t="str">
            <v>李珮琪</v>
          </cell>
          <cell r="O219" t="str">
            <v>蔡珮瑜</v>
          </cell>
          <cell r="T219">
            <v>0</v>
          </cell>
          <cell r="V219">
            <v>0</v>
          </cell>
          <cell r="W219">
            <v>0</v>
          </cell>
          <cell r="X219" t="str">
            <v>放款服務課</v>
          </cell>
          <cell r="Y219">
            <v>44496</v>
          </cell>
        </row>
        <row r="220">
          <cell r="E220" t="str">
            <v>L3922</v>
          </cell>
          <cell r="F220" t="str">
            <v xml:space="preserve">結案試算                 </v>
          </cell>
          <cell r="G220">
            <v>0</v>
          </cell>
          <cell r="H220" t="str">
            <v>賴文育</v>
          </cell>
          <cell r="I220" t="str">
            <v>余家興</v>
          </cell>
          <cell r="J220">
            <v>0</v>
          </cell>
          <cell r="K220">
            <v>44475</v>
          </cell>
          <cell r="L220">
            <v>44482</v>
          </cell>
          <cell r="M220">
            <v>44482</v>
          </cell>
          <cell r="N220" t="str">
            <v>李珮琪</v>
          </cell>
          <cell r="O220" t="str">
            <v>蔡珮瑜</v>
          </cell>
          <cell r="P220" t="str">
            <v>尹少玄</v>
          </cell>
          <cell r="T220">
            <v>0</v>
          </cell>
          <cell r="V220">
            <v>0</v>
          </cell>
          <cell r="W220">
            <v>0</v>
          </cell>
          <cell r="X220" t="str">
            <v>放款服務課</v>
          </cell>
          <cell r="Y220">
            <v>44496</v>
          </cell>
        </row>
        <row r="221">
          <cell r="E221" t="str">
            <v>L3923</v>
          </cell>
          <cell r="F221" t="str">
            <v xml:space="preserve">應繳日試算               </v>
          </cell>
          <cell r="G221">
            <v>0</v>
          </cell>
          <cell r="H221" t="str">
            <v>賴文育</v>
          </cell>
          <cell r="I221" t="str">
            <v>余家興</v>
          </cell>
          <cell r="J221">
            <v>0</v>
          </cell>
          <cell r="K221">
            <v>44475</v>
          </cell>
          <cell r="L221">
            <v>44482</v>
          </cell>
          <cell r="M221">
            <v>44482</v>
          </cell>
          <cell r="N221" t="str">
            <v>李珮琪</v>
          </cell>
          <cell r="O221" t="str">
            <v>蔡珮瑜</v>
          </cell>
          <cell r="T221">
            <v>0</v>
          </cell>
          <cell r="V221">
            <v>0</v>
          </cell>
          <cell r="W221">
            <v>0</v>
          </cell>
          <cell r="X221" t="str">
            <v>放款服務課</v>
          </cell>
          <cell r="Y221">
            <v>44496</v>
          </cell>
        </row>
        <row r="222">
          <cell r="E222" t="str">
            <v>L3924</v>
          </cell>
          <cell r="F222" t="str">
            <v xml:space="preserve">催收回復試算             </v>
          </cell>
          <cell r="G222">
            <v>0</v>
          </cell>
          <cell r="H222" t="str">
            <v>賴文育</v>
          </cell>
          <cell r="I222" t="str">
            <v>余家興</v>
          </cell>
          <cell r="J222">
            <v>0</v>
          </cell>
          <cell r="K222">
            <v>44475</v>
          </cell>
          <cell r="L222">
            <v>44487</v>
          </cell>
          <cell r="M222">
            <v>44487</v>
          </cell>
          <cell r="N222" t="str">
            <v>林清河</v>
          </cell>
          <cell r="O222" t="str">
            <v>邵淑微</v>
          </cell>
          <cell r="P222" t="str">
            <v>張舜雯</v>
          </cell>
          <cell r="T222">
            <v>0</v>
          </cell>
          <cell r="V222">
            <v>0</v>
          </cell>
          <cell r="W222">
            <v>0</v>
          </cell>
          <cell r="X222" t="str">
            <v>放款服務課</v>
          </cell>
          <cell r="Y222">
            <v>44496</v>
          </cell>
        </row>
        <row r="223">
          <cell r="E223" t="str">
            <v>L3925</v>
          </cell>
          <cell r="F223" t="str">
            <v xml:space="preserve">還款分配試算             </v>
          </cell>
          <cell r="G223">
            <v>0</v>
          </cell>
          <cell r="H223" t="str">
            <v>賴文育</v>
          </cell>
          <cell r="I223" t="str">
            <v>余家興</v>
          </cell>
          <cell r="J223">
            <v>0</v>
          </cell>
          <cell r="K223">
            <v>44475</v>
          </cell>
          <cell r="L223">
            <v>44482</v>
          </cell>
          <cell r="M223">
            <v>44482</v>
          </cell>
          <cell r="N223" t="str">
            <v>李珮琪</v>
          </cell>
          <cell r="O223" t="str">
            <v>蔡珮瑜</v>
          </cell>
          <cell r="T223">
            <v>0</v>
          </cell>
          <cell r="V223">
            <v>0</v>
          </cell>
          <cell r="W223">
            <v>0</v>
          </cell>
          <cell r="X223" t="str">
            <v>放款服務課</v>
          </cell>
          <cell r="Y223">
            <v>44496</v>
          </cell>
        </row>
        <row r="224">
          <cell r="E224" t="str">
            <v>L3926</v>
          </cell>
          <cell r="F224" t="str">
            <v xml:space="preserve">變更期款試算             </v>
          </cell>
          <cell r="G224">
            <v>0</v>
          </cell>
          <cell r="H224" t="str">
            <v>賴文育</v>
          </cell>
          <cell r="I224" t="str">
            <v>余家興</v>
          </cell>
          <cell r="J224">
            <v>0</v>
          </cell>
          <cell r="K224">
            <v>44475</v>
          </cell>
          <cell r="L224">
            <v>44482</v>
          </cell>
          <cell r="M224">
            <v>44510</v>
          </cell>
          <cell r="N224" t="str">
            <v>李珮琪</v>
          </cell>
          <cell r="O224" t="str">
            <v>蔡珮瑜</v>
          </cell>
          <cell r="T224">
            <v>0</v>
          </cell>
          <cell r="V224">
            <v>0</v>
          </cell>
          <cell r="W224">
            <v>0</v>
          </cell>
          <cell r="X224" t="str">
            <v>放款服務課</v>
          </cell>
          <cell r="Y224">
            <v>44496</v>
          </cell>
        </row>
        <row r="225">
          <cell r="E225" t="str">
            <v>L3004</v>
          </cell>
          <cell r="F225" t="str">
            <v xml:space="preserve">約定部分償還明細資料查詢 </v>
          </cell>
          <cell r="G225">
            <v>0</v>
          </cell>
          <cell r="H225" t="str">
            <v>賴文育</v>
          </cell>
          <cell r="I225" t="str">
            <v>余家興</v>
          </cell>
          <cell r="J225">
            <v>0</v>
          </cell>
          <cell r="K225">
            <v>44475</v>
          </cell>
          <cell r="L225">
            <v>44482</v>
          </cell>
          <cell r="M225">
            <v>44482</v>
          </cell>
          <cell r="N225" t="str">
            <v>李珮琪</v>
          </cell>
          <cell r="O225" t="str">
            <v>蔡珮瑜</v>
          </cell>
          <cell r="T225">
            <v>0</v>
          </cell>
          <cell r="V225">
            <v>0</v>
          </cell>
          <cell r="W225">
            <v>0</v>
          </cell>
          <cell r="X225" t="str">
            <v>放款服務課</v>
          </cell>
          <cell r="Y225">
            <v>44496</v>
          </cell>
        </row>
        <row r="226">
          <cell r="E226" t="str">
            <v>L3130</v>
          </cell>
          <cell r="F226" t="str">
            <v xml:space="preserve">約定部分償還登錄         </v>
          </cell>
          <cell r="G226">
            <v>0</v>
          </cell>
          <cell r="H226" t="str">
            <v>賴文育</v>
          </cell>
          <cell r="I226" t="str">
            <v>余家興</v>
          </cell>
          <cell r="J226">
            <v>0</v>
          </cell>
          <cell r="K226">
            <v>44475</v>
          </cell>
          <cell r="L226">
            <v>44482</v>
          </cell>
          <cell r="M226">
            <v>44510</v>
          </cell>
          <cell r="N226" t="str">
            <v>李珮琪</v>
          </cell>
          <cell r="O226" t="str">
            <v>蔡珮瑜</v>
          </cell>
          <cell r="P226" t="str">
            <v>宋郁宏</v>
          </cell>
          <cell r="T226">
            <v>0</v>
          </cell>
          <cell r="V226">
            <v>0</v>
          </cell>
          <cell r="W226">
            <v>0</v>
          </cell>
          <cell r="X226" t="str">
            <v>放款服務課</v>
          </cell>
          <cell r="Y226">
            <v>44496</v>
          </cell>
        </row>
        <row r="227">
          <cell r="E227" t="str">
            <v>L3200</v>
          </cell>
          <cell r="F227" t="str">
            <v xml:space="preserve">回收登錄                 </v>
          </cell>
          <cell r="G227">
            <v>0</v>
          </cell>
          <cell r="H227" t="str">
            <v>賴文育</v>
          </cell>
          <cell r="I227" t="str">
            <v>余家興</v>
          </cell>
          <cell r="J227">
            <v>0</v>
          </cell>
          <cell r="K227">
            <v>44475</v>
          </cell>
          <cell r="L227">
            <v>44482</v>
          </cell>
          <cell r="M227">
            <v>44482</v>
          </cell>
          <cell r="N227" t="str">
            <v>李珮琪</v>
          </cell>
          <cell r="O227" t="str">
            <v>蔡珮瑜</v>
          </cell>
          <cell r="T227">
            <v>0</v>
          </cell>
          <cell r="V227">
            <v>0</v>
          </cell>
          <cell r="W227">
            <v>0</v>
          </cell>
          <cell r="X227" t="str">
            <v>放款服務課</v>
          </cell>
          <cell r="Y227">
            <v>44496</v>
          </cell>
        </row>
        <row r="228">
          <cell r="E228" t="str">
            <v>L3230</v>
          </cell>
          <cell r="F228" t="str">
            <v>暫收款銷帳</v>
          </cell>
          <cell r="G228">
            <v>0</v>
          </cell>
          <cell r="H228" t="str">
            <v>賴文育</v>
          </cell>
          <cell r="I228" t="str">
            <v>余家興</v>
          </cell>
          <cell r="J228">
            <v>0</v>
          </cell>
          <cell r="K228">
            <v>44475</v>
          </cell>
          <cell r="L228">
            <v>44482</v>
          </cell>
          <cell r="M228">
            <v>44487</v>
          </cell>
          <cell r="N228" t="str">
            <v>李珮琪</v>
          </cell>
          <cell r="O228" t="str">
            <v>邵淑微</v>
          </cell>
          <cell r="P228" t="str">
            <v>張舜雯</v>
          </cell>
          <cell r="T228">
            <v>0</v>
          </cell>
          <cell r="V228">
            <v>0</v>
          </cell>
          <cell r="W228">
            <v>0</v>
          </cell>
          <cell r="X228" t="str">
            <v>放款服務課</v>
          </cell>
          <cell r="Y228">
            <v>44496</v>
          </cell>
        </row>
        <row r="229">
          <cell r="E229" t="str">
            <v>L3240</v>
          </cell>
          <cell r="F229" t="str">
            <v>回收冲正(轉換前資料)</v>
          </cell>
          <cell r="G229" t="str">
            <v>審後新增2021/12/3</v>
          </cell>
          <cell r="H229" t="str">
            <v>賴文育</v>
          </cell>
          <cell r="I229" t="str">
            <v>余家興</v>
          </cell>
          <cell r="J229">
            <v>0</v>
          </cell>
          <cell r="K229">
            <v>44475</v>
          </cell>
          <cell r="L229">
            <v>44482</v>
          </cell>
          <cell r="M229" t="str">
            <v/>
          </cell>
          <cell r="N229" t="str">
            <v>李珮琪</v>
          </cell>
          <cell r="O229" t="str">
            <v>邵淑微</v>
          </cell>
          <cell r="P229" t="str">
            <v>張舜雯</v>
          </cell>
          <cell r="T229">
            <v>0</v>
          </cell>
          <cell r="V229">
            <v>0</v>
          </cell>
          <cell r="W229">
            <v>0</v>
          </cell>
          <cell r="X229" t="str">
            <v>放款服務課</v>
          </cell>
          <cell r="Y229">
            <v>0</v>
          </cell>
        </row>
        <row r="230">
          <cell r="E230" t="str">
            <v>L3410</v>
          </cell>
          <cell r="F230" t="str">
            <v xml:space="preserve">結案登錄-可欠繳          </v>
          </cell>
          <cell r="G230">
            <v>0</v>
          </cell>
          <cell r="H230" t="str">
            <v>賴文育</v>
          </cell>
          <cell r="I230" t="str">
            <v>余家興</v>
          </cell>
          <cell r="J230">
            <v>0</v>
          </cell>
          <cell r="K230">
            <v>44475</v>
          </cell>
          <cell r="L230">
            <v>44487</v>
          </cell>
          <cell r="M230">
            <v>44487</v>
          </cell>
          <cell r="N230" t="str">
            <v>涂宇欣</v>
          </cell>
          <cell r="O230" t="str">
            <v>邵淑微</v>
          </cell>
          <cell r="T230">
            <v>0</v>
          </cell>
          <cell r="V230">
            <v>0</v>
          </cell>
          <cell r="W230">
            <v>0</v>
          </cell>
          <cell r="X230" t="str">
            <v>放款服務課</v>
          </cell>
          <cell r="Y230">
            <v>44496</v>
          </cell>
        </row>
        <row r="231">
          <cell r="E231" t="str">
            <v>L3420</v>
          </cell>
          <cell r="F231" t="str">
            <v>結案登錄-不可欠繳</v>
          </cell>
          <cell r="G231">
            <v>0</v>
          </cell>
          <cell r="H231" t="str">
            <v>賴文育</v>
          </cell>
          <cell r="I231" t="str">
            <v>余家興</v>
          </cell>
          <cell r="J231">
            <v>0</v>
          </cell>
          <cell r="K231">
            <v>44475</v>
          </cell>
          <cell r="L231">
            <v>44482</v>
          </cell>
          <cell r="M231">
            <v>44482</v>
          </cell>
          <cell r="N231" t="str">
            <v>涂宇欣</v>
          </cell>
          <cell r="O231" t="str">
            <v>蔡珮瑜</v>
          </cell>
          <cell r="P231" t="str">
            <v>尹少玄</v>
          </cell>
          <cell r="T231">
            <v>0</v>
          </cell>
          <cell r="V231">
            <v>0</v>
          </cell>
          <cell r="W231">
            <v>0</v>
          </cell>
          <cell r="X231" t="str">
            <v>放款服務課</v>
          </cell>
          <cell r="Y231">
            <v>44496</v>
          </cell>
        </row>
        <row r="232">
          <cell r="E232" t="str">
            <v>L3731</v>
          </cell>
          <cell r="F232" t="str">
            <v>呆帳戶改呆帳結案戶</v>
          </cell>
          <cell r="G232">
            <v>0</v>
          </cell>
          <cell r="H232" t="str">
            <v>賴文育</v>
          </cell>
          <cell r="I232" t="str">
            <v>余家興</v>
          </cell>
          <cell r="J232">
            <v>0</v>
          </cell>
          <cell r="K232">
            <v>44475</v>
          </cell>
          <cell r="L232">
            <v>44482</v>
          </cell>
          <cell r="M232">
            <v>44510</v>
          </cell>
          <cell r="N232" t="str">
            <v>李珮琪</v>
          </cell>
          <cell r="O232" t="str">
            <v>邵淑微</v>
          </cell>
          <cell r="P232" t="str">
            <v>張舜雯</v>
          </cell>
          <cell r="T232">
            <v>0</v>
          </cell>
          <cell r="V232">
            <v>0</v>
          </cell>
          <cell r="W232">
            <v>0</v>
          </cell>
          <cell r="X232" t="str">
            <v>放款服務課</v>
          </cell>
          <cell r="Y232">
            <v>44496</v>
          </cell>
        </row>
        <row r="233">
          <cell r="E233" t="str">
            <v>L3711</v>
          </cell>
          <cell r="F233" t="str">
            <v xml:space="preserve">應繳日變更-不可欠繳      </v>
          </cell>
          <cell r="G233">
            <v>0</v>
          </cell>
          <cell r="H233" t="str">
            <v>賴文育</v>
          </cell>
          <cell r="I233" t="str">
            <v>余家興</v>
          </cell>
          <cell r="J233">
            <v>0</v>
          </cell>
          <cell r="K233">
            <v>44475</v>
          </cell>
          <cell r="L233">
            <v>44482</v>
          </cell>
          <cell r="M233">
            <v>44482</v>
          </cell>
          <cell r="N233" t="str">
            <v>涂宇欣</v>
          </cell>
          <cell r="O233" t="str">
            <v>蔡珮瑜</v>
          </cell>
          <cell r="T233">
            <v>0</v>
          </cell>
          <cell r="V233">
            <v>0</v>
          </cell>
          <cell r="W233">
            <v>0</v>
          </cell>
          <cell r="X233" t="str">
            <v>放款服務課</v>
          </cell>
          <cell r="Y233">
            <v>44496</v>
          </cell>
        </row>
        <row r="234">
          <cell r="E234" t="str">
            <v>L3712</v>
          </cell>
          <cell r="F234" t="str">
            <v xml:space="preserve">應繳日變更-可欠繳        </v>
          </cell>
          <cell r="G234">
            <v>0</v>
          </cell>
          <cell r="H234" t="str">
            <v>賴文育</v>
          </cell>
          <cell r="I234" t="str">
            <v>余家興</v>
          </cell>
          <cell r="J234">
            <v>0</v>
          </cell>
          <cell r="K234">
            <v>44475</v>
          </cell>
          <cell r="L234">
            <v>44482</v>
          </cell>
          <cell r="M234">
            <v>44482</v>
          </cell>
          <cell r="N234" t="str">
            <v>涂宇欣</v>
          </cell>
          <cell r="O234" t="str">
            <v>蔡珮瑜</v>
          </cell>
          <cell r="T234">
            <v>0</v>
          </cell>
          <cell r="V234">
            <v>0</v>
          </cell>
          <cell r="W234">
            <v>0</v>
          </cell>
          <cell r="X234" t="str">
            <v>放款服務課</v>
          </cell>
          <cell r="Y234">
            <v>44496</v>
          </cell>
        </row>
        <row r="235">
          <cell r="E235" t="str">
            <v>L2603</v>
          </cell>
          <cell r="F235" t="str">
            <v xml:space="preserve">法拍費用借支報表列印                    </v>
          </cell>
          <cell r="G235">
            <v>0</v>
          </cell>
          <cell r="H235" t="str">
            <v>賴文育</v>
          </cell>
          <cell r="I235" t="str">
            <v>陳昱衡</v>
          </cell>
          <cell r="J235">
            <v>0</v>
          </cell>
          <cell r="K235">
            <v>44475</v>
          </cell>
          <cell r="L235">
            <v>44475</v>
          </cell>
          <cell r="M235" t="str">
            <v/>
          </cell>
          <cell r="N235" t="str">
            <v>林清河</v>
          </cell>
          <cell r="O235" t="str">
            <v>張舜雯</v>
          </cell>
          <cell r="T235">
            <v>0</v>
          </cell>
          <cell r="V235">
            <v>0</v>
          </cell>
          <cell r="W235">
            <v>0</v>
          </cell>
          <cell r="X235" t="str">
            <v>放款管理課</v>
          </cell>
          <cell r="Y235">
            <v>44533</v>
          </cell>
        </row>
        <row r="236">
          <cell r="E236" t="str">
            <v>L2078</v>
          </cell>
          <cell r="F236" t="str">
            <v xml:space="preserve">法拍費用明細資料查詢              </v>
          </cell>
          <cell r="G236">
            <v>0</v>
          </cell>
          <cell r="H236" t="str">
            <v>賴文育</v>
          </cell>
          <cell r="I236" t="str">
            <v>陳昱衡</v>
          </cell>
          <cell r="J236" t="str">
            <v>PJ201800012_URS_2業務作業_V1.25.doc</v>
          </cell>
          <cell r="K236">
            <v>44482</v>
          </cell>
          <cell r="L236">
            <v>44475</v>
          </cell>
          <cell r="M236">
            <v>44475</v>
          </cell>
          <cell r="N236" t="str">
            <v>林清河</v>
          </cell>
          <cell r="O236" t="str">
            <v>張舜雯</v>
          </cell>
          <cell r="T236">
            <v>0</v>
          </cell>
          <cell r="V236">
            <v>0</v>
          </cell>
          <cell r="W236">
            <v>0</v>
          </cell>
          <cell r="X236" t="str">
            <v>放款管理課</v>
          </cell>
          <cell r="Y236">
            <v>44533</v>
          </cell>
        </row>
        <row r="237">
          <cell r="E237" t="str">
            <v>L2601</v>
          </cell>
          <cell r="F237" t="str">
            <v xml:space="preserve">法拍費用新增                            </v>
          </cell>
          <cell r="G237">
            <v>0</v>
          </cell>
          <cell r="H237" t="str">
            <v>賴文育</v>
          </cell>
          <cell r="I237" t="str">
            <v>陳昱衡</v>
          </cell>
          <cell r="J237">
            <v>0</v>
          </cell>
          <cell r="K237">
            <v>44482</v>
          </cell>
          <cell r="L237">
            <v>44475</v>
          </cell>
          <cell r="M237" t="str">
            <v/>
          </cell>
          <cell r="N237" t="str">
            <v>林清河</v>
          </cell>
          <cell r="O237" t="str">
            <v>張舜雯</v>
          </cell>
          <cell r="T237">
            <v>0</v>
          </cell>
          <cell r="V237">
            <v>0</v>
          </cell>
          <cell r="W237">
            <v>0</v>
          </cell>
          <cell r="X237" t="str">
            <v>放款管理課</v>
          </cell>
          <cell r="Y237">
            <v>44533</v>
          </cell>
        </row>
        <row r="238">
          <cell r="E238" t="str">
            <v>L2602</v>
          </cell>
          <cell r="F238" t="str">
            <v xml:space="preserve">法拍費用維護                            </v>
          </cell>
          <cell r="G238">
            <v>0</v>
          </cell>
          <cell r="H238" t="str">
            <v>賴文育</v>
          </cell>
          <cell r="I238" t="str">
            <v>陳昱衡</v>
          </cell>
          <cell r="J238">
            <v>0</v>
          </cell>
          <cell r="K238">
            <v>44482</v>
          </cell>
          <cell r="L238">
            <v>44475</v>
          </cell>
          <cell r="M238" t="str">
            <v/>
          </cell>
          <cell r="N238" t="str">
            <v>林清河</v>
          </cell>
          <cell r="O238" t="str">
            <v>張舜雯</v>
          </cell>
          <cell r="T238">
            <v>0</v>
          </cell>
          <cell r="V238">
            <v>0</v>
          </cell>
          <cell r="W238">
            <v>0</v>
          </cell>
          <cell r="X238" t="str">
            <v>放款管理課</v>
          </cell>
          <cell r="Y238">
            <v>44533</v>
          </cell>
        </row>
        <row r="239">
          <cell r="E239" t="str">
            <v>L2941</v>
          </cell>
          <cell r="F239" t="str">
            <v>法拍費用查詢-依借戶戶號</v>
          </cell>
          <cell r="G239">
            <v>0</v>
          </cell>
          <cell r="H239" t="str">
            <v>賴文育</v>
          </cell>
          <cell r="I239" t="str">
            <v>陳昱衡</v>
          </cell>
          <cell r="J239">
            <v>0</v>
          </cell>
          <cell r="K239">
            <v>44482</v>
          </cell>
          <cell r="L239">
            <v>44475</v>
          </cell>
          <cell r="M239" t="str">
            <v/>
          </cell>
          <cell r="N239" t="str">
            <v>林清河</v>
          </cell>
          <cell r="O239" t="str">
            <v>張舜雯</v>
          </cell>
          <cell r="T239">
            <v>0</v>
          </cell>
          <cell r="V239">
            <v>0</v>
          </cell>
          <cell r="W239">
            <v>0</v>
          </cell>
          <cell r="X239" t="str">
            <v>放款管理課</v>
          </cell>
          <cell r="Y239">
            <v>44533</v>
          </cell>
        </row>
        <row r="240">
          <cell r="E240" t="str">
            <v>L2942</v>
          </cell>
          <cell r="F240" t="str">
            <v>法拍費用查詢-依會計日期</v>
          </cell>
          <cell r="G240">
            <v>0</v>
          </cell>
          <cell r="H240" t="str">
            <v>賴文育</v>
          </cell>
          <cell r="I240" t="str">
            <v>陳昱衡</v>
          </cell>
          <cell r="J240">
            <v>0</v>
          </cell>
          <cell r="K240">
            <v>44482</v>
          </cell>
          <cell r="L240">
            <v>44475</v>
          </cell>
          <cell r="M240" t="str">
            <v/>
          </cell>
          <cell r="N240" t="str">
            <v>林清河</v>
          </cell>
          <cell r="O240" t="str">
            <v>張舜雯</v>
          </cell>
          <cell r="T240">
            <v>0</v>
          </cell>
          <cell r="V240">
            <v>0</v>
          </cell>
          <cell r="W240">
            <v>0</v>
          </cell>
          <cell r="X240" t="str">
            <v>放款管理課</v>
          </cell>
          <cell r="Y240">
            <v>44533</v>
          </cell>
        </row>
        <row r="241">
          <cell r="E241" t="str">
            <v>L2605</v>
          </cell>
          <cell r="F241" t="str">
            <v xml:space="preserve">法拍費用未銷明細查詢                    </v>
          </cell>
          <cell r="G241">
            <v>0</v>
          </cell>
          <cell r="H241" t="str">
            <v>賴文育</v>
          </cell>
          <cell r="I241" t="str">
            <v>陳昱衡</v>
          </cell>
          <cell r="J241">
            <v>0</v>
          </cell>
          <cell r="K241">
            <v>44487</v>
          </cell>
          <cell r="L241">
            <v>44475</v>
          </cell>
          <cell r="M241" t="str">
            <v/>
          </cell>
          <cell r="N241" t="str">
            <v>林清河</v>
          </cell>
          <cell r="O241" t="str">
            <v>張舜雯</v>
          </cell>
          <cell r="T241">
            <v>0</v>
          </cell>
          <cell r="V241">
            <v>0</v>
          </cell>
          <cell r="W241">
            <v>0</v>
          </cell>
          <cell r="X241" t="str">
            <v>放款管理課</v>
          </cell>
          <cell r="Y241">
            <v>44533</v>
          </cell>
        </row>
        <row r="242">
          <cell r="E242" t="str">
            <v>L2613</v>
          </cell>
          <cell r="F242" t="str">
            <v xml:space="preserve">法務費轉催收明細表                      </v>
          </cell>
          <cell r="G242">
            <v>0</v>
          </cell>
          <cell r="H242" t="str">
            <v>賴文育</v>
          </cell>
          <cell r="I242" t="str">
            <v>陳昱衡</v>
          </cell>
          <cell r="J242">
            <v>0</v>
          </cell>
          <cell r="K242">
            <v>44487</v>
          </cell>
          <cell r="L242">
            <v>44475</v>
          </cell>
          <cell r="M242" t="str">
            <v/>
          </cell>
          <cell r="N242" t="str">
            <v>林清河</v>
          </cell>
          <cell r="O242" t="str">
            <v>張舜雯</v>
          </cell>
          <cell r="T242">
            <v>0</v>
          </cell>
          <cell r="V242">
            <v>0</v>
          </cell>
          <cell r="W242">
            <v>0</v>
          </cell>
          <cell r="X242" t="str">
            <v>放款管理課</v>
          </cell>
          <cell r="Y242">
            <v>44533</v>
          </cell>
        </row>
        <row r="243">
          <cell r="E243" t="str">
            <v>L2614</v>
          </cell>
          <cell r="F243" t="str">
            <v>法務費轉催收傳票開立作業(列印)</v>
          </cell>
          <cell r="G243">
            <v>0</v>
          </cell>
          <cell r="H243" t="str">
            <v>賴文育</v>
          </cell>
          <cell r="I243" t="str">
            <v>陳昱衡</v>
          </cell>
          <cell r="J243">
            <v>0</v>
          </cell>
          <cell r="K243">
            <v>44487</v>
          </cell>
          <cell r="L243">
            <v>44488</v>
          </cell>
          <cell r="M243" t="str">
            <v/>
          </cell>
          <cell r="N243" t="str">
            <v>林清河</v>
          </cell>
          <cell r="O243" t="str">
            <v>邵淑微</v>
          </cell>
          <cell r="P243" t="str">
            <v>張舜雯</v>
          </cell>
          <cell r="Q243" t="str">
            <v>併入應處理清單</v>
          </cell>
          <cell r="T243">
            <v>0</v>
          </cell>
          <cell r="V243">
            <v>0</v>
          </cell>
          <cell r="W243">
            <v>0</v>
          </cell>
          <cell r="X243" t="str">
            <v>放款服務課</v>
          </cell>
          <cell r="Y243">
            <v>44533</v>
          </cell>
        </row>
        <row r="244">
          <cell r="E244" t="str">
            <v>L4604</v>
          </cell>
          <cell r="F244" t="str">
            <v xml:space="preserve">火險保費未繳轉借支作業     </v>
          </cell>
          <cell r="G244">
            <v>0</v>
          </cell>
          <cell r="H244" t="str">
            <v>賴文育</v>
          </cell>
          <cell r="I244" t="str">
            <v>陳昱衡</v>
          </cell>
          <cell r="J244" t="str">
            <v>PJ201800012_URS_4批次作業_V1.9.doc</v>
          </cell>
          <cell r="K244">
            <v>44488</v>
          </cell>
          <cell r="L244">
            <v>44488</v>
          </cell>
          <cell r="M244">
            <v>44523</v>
          </cell>
          <cell r="N244" t="str">
            <v>吳承憲</v>
          </cell>
          <cell r="O244" t="str">
            <v>邵淑微</v>
          </cell>
          <cell r="T244">
            <v>0</v>
          </cell>
          <cell r="V244">
            <v>0</v>
          </cell>
          <cell r="W244">
            <v>0</v>
          </cell>
          <cell r="X244" t="str">
            <v>放款服務課</v>
          </cell>
          <cell r="Y244">
            <v>44533</v>
          </cell>
        </row>
        <row r="245">
          <cell r="E245" t="str">
            <v>L4605</v>
          </cell>
          <cell r="F245" t="str">
            <v xml:space="preserve">火險最終保單上傳作業       </v>
          </cell>
          <cell r="G245">
            <v>0</v>
          </cell>
          <cell r="H245" t="str">
            <v>賴文育</v>
          </cell>
          <cell r="I245" t="str">
            <v>陳昱衡</v>
          </cell>
          <cell r="J245" t="str">
            <v>PJ201800012_URS_4批次作業_V1.9.doc</v>
          </cell>
          <cell r="K245">
            <v>44488</v>
          </cell>
          <cell r="L245">
            <v>44488</v>
          </cell>
          <cell r="M245">
            <v>44523</v>
          </cell>
          <cell r="N245" t="str">
            <v>吳承憲</v>
          </cell>
          <cell r="O245" t="str">
            <v>邵淑微</v>
          </cell>
          <cell r="T245">
            <v>0</v>
          </cell>
          <cell r="V245">
            <v>0</v>
          </cell>
          <cell r="W245">
            <v>0</v>
          </cell>
          <cell r="X245" t="str">
            <v>放款服務課</v>
          </cell>
          <cell r="Y245">
            <v>44533</v>
          </cell>
        </row>
        <row r="246">
          <cell r="E246" t="str">
            <v>L4606</v>
          </cell>
          <cell r="F246" t="str">
            <v xml:space="preserve">火險佣金作業               </v>
          </cell>
          <cell r="G246">
            <v>0</v>
          </cell>
          <cell r="H246" t="str">
            <v>賴文育</v>
          </cell>
          <cell r="I246" t="str">
            <v>陳昱衡</v>
          </cell>
          <cell r="J246" t="str">
            <v>PJ201800012_URS_4批次作業_V1.9.doc</v>
          </cell>
          <cell r="K246">
            <v>44488</v>
          </cell>
          <cell r="L246">
            <v>44488</v>
          </cell>
          <cell r="M246">
            <v>44523</v>
          </cell>
          <cell r="N246" t="str">
            <v>吳承憲</v>
          </cell>
          <cell r="O246" t="str">
            <v>邵淑微</v>
          </cell>
          <cell r="T246">
            <v>0</v>
          </cell>
          <cell r="V246">
            <v>0</v>
          </cell>
          <cell r="W246">
            <v>0</v>
          </cell>
          <cell r="X246" t="str">
            <v>放款服務課</v>
          </cell>
          <cell r="Y246">
            <v>44533</v>
          </cell>
        </row>
        <row r="247">
          <cell r="E247" t="str">
            <v>L4607</v>
          </cell>
          <cell r="F247" t="str">
            <v xml:space="preserve">建築造價參考資料維護             </v>
          </cell>
          <cell r="G247" t="str">
            <v>審後新增2021/11/19</v>
          </cell>
          <cell r="H247" t="str">
            <v>賴文育</v>
          </cell>
          <cell r="I247" t="str">
            <v>陳昱衡</v>
          </cell>
          <cell r="J247" t="str">
            <v>PJ201800012_URS_4批次作業_V1.9.doc</v>
          </cell>
          <cell r="K247">
            <v>44488</v>
          </cell>
          <cell r="L247">
            <v>44488</v>
          </cell>
          <cell r="M247">
            <v>44523</v>
          </cell>
          <cell r="N247" t="str">
            <v>吳承憲</v>
          </cell>
          <cell r="O247" t="str">
            <v>邵淑微</v>
          </cell>
          <cell r="T247">
            <v>0</v>
          </cell>
          <cell r="V247">
            <v>0</v>
          </cell>
          <cell r="W247">
            <v>0</v>
          </cell>
          <cell r="X247" t="str">
            <v>放款服務課</v>
          </cell>
          <cell r="Y247">
            <v>44533</v>
          </cell>
        </row>
        <row r="248">
          <cell r="E248" t="str">
            <v>L4966</v>
          </cell>
          <cell r="F248" t="str">
            <v xml:space="preserve">火險佣金資料查詢             </v>
          </cell>
          <cell r="G248" t="str">
            <v>審後新增2021/11/19</v>
          </cell>
          <cell r="H248" t="str">
            <v>賴文育</v>
          </cell>
          <cell r="I248" t="str">
            <v>陳昱衡</v>
          </cell>
          <cell r="J248" t="str">
            <v>PJ201800012_URS_4批次作業_V1.9.doc</v>
          </cell>
          <cell r="K248">
            <v>44488</v>
          </cell>
          <cell r="L248">
            <v>44488</v>
          </cell>
          <cell r="M248">
            <v>44523</v>
          </cell>
          <cell r="N248" t="str">
            <v>吳承憲</v>
          </cell>
          <cell r="O248" t="str">
            <v>邵淑微</v>
          </cell>
          <cell r="T248">
            <v>0</v>
          </cell>
          <cell r="V248">
            <v>0</v>
          </cell>
          <cell r="W248">
            <v>0</v>
          </cell>
          <cell r="X248" t="str">
            <v>放款服務課</v>
          </cell>
          <cell r="Y248">
            <v>44533</v>
          </cell>
        </row>
        <row r="249">
          <cell r="E249" t="str">
            <v>L6982</v>
          </cell>
          <cell r="F249" t="str">
            <v>火險費轉列催收作業</v>
          </cell>
          <cell r="G249">
            <v>0</v>
          </cell>
          <cell r="H249" t="str">
            <v>賴文育</v>
          </cell>
          <cell r="I249" t="str">
            <v>余家興</v>
          </cell>
          <cell r="J249">
            <v>0</v>
          </cell>
          <cell r="K249">
            <v>44488</v>
          </cell>
          <cell r="L249">
            <v>44491</v>
          </cell>
          <cell r="M249" t="str">
            <v/>
          </cell>
          <cell r="N249" t="str">
            <v>林清河</v>
          </cell>
          <cell r="O249" t="str">
            <v>邵淑微</v>
          </cell>
          <cell r="P249" t="str">
            <v>張舜雯</v>
          </cell>
          <cell r="T249">
            <v>0</v>
          </cell>
          <cell r="V249">
            <v>0</v>
          </cell>
          <cell r="W249">
            <v>0</v>
          </cell>
          <cell r="X249" t="str">
            <v>放款服務課</v>
          </cell>
          <cell r="Y249">
            <v>44533</v>
          </cell>
        </row>
        <row r="250">
          <cell r="E250" t="str">
            <v>L6983</v>
          </cell>
          <cell r="F250" t="str">
            <v>法務費轉列催收作業</v>
          </cell>
          <cell r="G250">
            <v>0</v>
          </cell>
          <cell r="H250" t="str">
            <v>賴文育</v>
          </cell>
          <cell r="I250" t="str">
            <v>余家興</v>
          </cell>
          <cell r="J250">
            <v>0</v>
          </cell>
          <cell r="K250">
            <v>44488</v>
          </cell>
          <cell r="L250">
            <v>44488</v>
          </cell>
          <cell r="M250" t="str">
            <v/>
          </cell>
          <cell r="N250" t="str">
            <v>林清河</v>
          </cell>
          <cell r="O250" t="str">
            <v>邵淑微</v>
          </cell>
          <cell r="P250" t="str">
            <v>張舜雯</v>
          </cell>
          <cell r="T250">
            <v>0</v>
          </cell>
          <cell r="V250">
            <v>0</v>
          </cell>
          <cell r="W250">
            <v>0</v>
          </cell>
          <cell r="X250" t="str">
            <v>放款服務課</v>
          </cell>
          <cell r="Y250">
            <v>44533</v>
          </cell>
        </row>
        <row r="251">
          <cell r="E251" t="str">
            <v>L3440</v>
          </cell>
          <cell r="F251" t="str">
            <v xml:space="preserve">催收回復登錄             </v>
          </cell>
          <cell r="G251">
            <v>0</v>
          </cell>
          <cell r="H251" t="str">
            <v>賴文育</v>
          </cell>
          <cell r="I251" t="str">
            <v>余家興</v>
          </cell>
          <cell r="J251">
            <v>0</v>
          </cell>
          <cell r="K251">
            <v>44487</v>
          </cell>
          <cell r="L251">
            <v>44487</v>
          </cell>
          <cell r="M251">
            <v>44487</v>
          </cell>
          <cell r="N251" t="str">
            <v>林清河</v>
          </cell>
          <cell r="O251" t="str">
            <v>邵淑微</v>
          </cell>
          <cell r="P251" t="str">
            <v>張舜雯</v>
          </cell>
          <cell r="T251">
            <v>0</v>
          </cell>
          <cell r="V251">
            <v>0</v>
          </cell>
          <cell r="W251">
            <v>0</v>
          </cell>
          <cell r="X251" t="str">
            <v>放款服務課</v>
          </cell>
          <cell r="Y251">
            <v>44496</v>
          </cell>
        </row>
        <row r="252">
          <cell r="E252" t="str">
            <v>L2079</v>
          </cell>
          <cell r="F252" t="str">
            <v>展期件新舊對照查詢</v>
          </cell>
          <cell r="G252">
            <v>0</v>
          </cell>
          <cell r="H252" t="str">
            <v>賴文育</v>
          </cell>
          <cell r="I252" t="str">
            <v>陳昱衡</v>
          </cell>
          <cell r="J252">
            <v>0</v>
          </cell>
          <cell r="K252">
            <v>44487</v>
          </cell>
          <cell r="L252">
            <v>44488</v>
          </cell>
          <cell r="M252" t="str">
            <v/>
          </cell>
          <cell r="N252" t="str">
            <v>涂宇欣</v>
          </cell>
          <cell r="O252" t="str">
            <v>陳政皓</v>
          </cell>
          <cell r="P252" t="str">
            <v>尹少玄</v>
          </cell>
          <cell r="T252">
            <v>0</v>
          </cell>
          <cell r="V252">
            <v>0</v>
          </cell>
          <cell r="W252">
            <v>0</v>
          </cell>
          <cell r="X252" t="str">
            <v>放款服務課</v>
          </cell>
          <cell r="Y252">
            <v>44533</v>
          </cell>
        </row>
        <row r="253">
          <cell r="E253" t="str">
            <v>L6981</v>
          </cell>
          <cell r="F253" t="str">
            <v>放款轉列催收作業</v>
          </cell>
          <cell r="G253">
            <v>0</v>
          </cell>
          <cell r="H253" t="str">
            <v>賴文育</v>
          </cell>
          <cell r="I253" t="str">
            <v>余家興</v>
          </cell>
          <cell r="J253">
            <v>0</v>
          </cell>
          <cell r="K253">
            <v>44488</v>
          </cell>
          <cell r="L253">
            <v>44488</v>
          </cell>
          <cell r="M253" t="str">
            <v/>
          </cell>
          <cell r="N253" t="str">
            <v>林清河</v>
          </cell>
          <cell r="O253" t="str">
            <v>邵淑微</v>
          </cell>
          <cell r="P253" t="str">
            <v>張舜雯</v>
          </cell>
          <cell r="T253">
            <v>0</v>
          </cell>
          <cell r="V253">
            <v>0</v>
          </cell>
          <cell r="W253">
            <v>0</v>
          </cell>
          <cell r="X253" t="str">
            <v>放款服務課</v>
          </cell>
          <cell r="Y253">
            <v>44533</v>
          </cell>
        </row>
        <row r="254">
          <cell r="E254" t="str">
            <v>L6201</v>
          </cell>
          <cell r="F254" t="str">
            <v>其他傳票輸入</v>
          </cell>
          <cell r="G254">
            <v>0</v>
          </cell>
          <cell r="H254" t="str">
            <v>賴文育</v>
          </cell>
          <cell r="I254" t="str">
            <v>楊智誠</v>
          </cell>
          <cell r="J254" t="str">
            <v>PJ201800012_URS_6共同作業_V1.9</v>
          </cell>
          <cell r="K254">
            <v>44487</v>
          </cell>
          <cell r="L254">
            <v>44487</v>
          </cell>
          <cell r="M254" t="str">
            <v/>
          </cell>
          <cell r="N254" t="str">
            <v>涂宇欣</v>
          </cell>
          <cell r="O254" t="str">
            <v>陳政皓</v>
          </cell>
          <cell r="T254">
            <v>0</v>
          </cell>
          <cell r="V254">
            <v>0</v>
          </cell>
          <cell r="W254">
            <v>0</v>
          </cell>
          <cell r="X254" t="str">
            <v>放款服務課</v>
          </cell>
          <cell r="Y254">
            <v>44533</v>
          </cell>
        </row>
        <row r="255">
          <cell r="E255" t="str">
            <v>L6901</v>
          </cell>
          <cell r="F255" t="str">
            <v>交易分錄清單查詢</v>
          </cell>
          <cell r="G255">
            <v>0</v>
          </cell>
          <cell r="H255" t="str">
            <v>賴文育</v>
          </cell>
          <cell r="I255" t="str">
            <v>楊智誠</v>
          </cell>
          <cell r="J255" t="str">
            <v>PJ201800012_URS_6共同作業_V1.9</v>
          </cell>
          <cell r="K255">
            <v>44487</v>
          </cell>
          <cell r="L255">
            <v>44487</v>
          </cell>
          <cell r="M255" t="str">
            <v/>
          </cell>
          <cell r="N255" t="str">
            <v>涂宇欣</v>
          </cell>
          <cell r="O255" t="str">
            <v>蔡珮瑜</v>
          </cell>
          <cell r="T255">
            <v>0</v>
          </cell>
          <cell r="V255">
            <v>0</v>
          </cell>
          <cell r="W255">
            <v>0</v>
          </cell>
          <cell r="X255" t="str">
            <v>放款服務課</v>
          </cell>
          <cell r="Y255">
            <v>44533</v>
          </cell>
        </row>
        <row r="256">
          <cell r="E256" t="str">
            <v>L6902</v>
          </cell>
          <cell r="F256" t="str">
            <v>會計總帳查詢</v>
          </cell>
          <cell r="G256">
            <v>0</v>
          </cell>
          <cell r="H256" t="str">
            <v>賴文育</v>
          </cell>
          <cell r="I256" t="str">
            <v>楊智誠</v>
          </cell>
          <cell r="J256" t="str">
            <v>PJ201800012_URS_6共同作業_V1.9</v>
          </cell>
          <cell r="K256">
            <v>44487</v>
          </cell>
          <cell r="L256">
            <v>44487</v>
          </cell>
          <cell r="M256" t="str">
            <v/>
          </cell>
          <cell r="N256" t="str">
            <v>涂宇欣</v>
          </cell>
          <cell r="O256" t="str">
            <v>蔡珮瑜</v>
          </cell>
          <cell r="T256">
            <v>0</v>
          </cell>
          <cell r="V256">
            <v>0</v>
          </cell>
          <cell r="W256">
            <v>0</v>
          </cell>
          <cell r="X256" t="str">
            <v>放款服務課</v>
          </cell>
          <cell r="Y256">
            <v>44533</v>
          </cell>
        </row>
        <row r="257">
          <cell r="E257" t="str">
            <v>L6903</v>
          </cell>
          <cell r="F257" t="str">
            <v>會計帳務明細查詢</v>
          </cell>
          <cell r="G257">
            <v>0</v>
          </cell>
          <cell r="H257" t="str">
            <v>賴文育</v>
          </cell>
          <cell r="I257" t="str">
            <v>楊智誠</v>
          </cell>
          <cell r="J257" t="str">
            <v>PJ201800012_URS_6共同作業_V1.9</v>
          </cell>
          <cell r="K257">
            <v>44487</v>
          </cell>
          <cell r="L257">
            <v>44487</v>
          </cell>
          <cell r="M257" t="str">
            <v/>
          </cell>
          <cell r="N257" t="str">
            <v>涂宇欣</v>
          </cell>
          <cell r="O257" t="str">
            <v>陳政皓</v>
          </cell>
          <cell r="T257">
            <v>0</v>
          </cell>
          <cell r="V257">
            <v>0</v>
          </cell>
          <cell r="W257">
            <v>0</v>
          </cell>
          <cell r="X257" t="str">
            <v>放款服務課</v>
          </cell>
          <cell r="Y257">
            <v>44533</v>
          </cell>
        </row>
        <row r="258">
          <cell r="E258" t="str">
            <v>L6904</v>
          </cell>
          <cell r="F258" t="str">
            <v>日結彙計查詢</v>
          </cell>
          <cell r="G258">
            <v>0</v>
          </cell>
          <cell r="H258" t="str">
            <v>賴文育</v>
          </cell>
          <cell r="I258" t="str">
            <v>楊智誠</v>
          </cell>
          <cell r="J258" t="str">
            <v>PJ201800012_URS_6共同作業_V1.9</v>
          </cell>
          <cell r="K258">
            <v>44487</v>
          </cell>
          <cell r="L258">
            <v>44487</v>
          </cell>
          <cell r="M258" t="str">
            <v/>
          </cell>
          <cell r="N258" t="str">
            <v>涂宇欣</v>
          </cell>
          <cell r="O258" t="str">
            <v>蔡珮瑜</v>
          </cell>
          <cell r="T258">
            <v>0</v>
          </cell>
          <cell r="V258">
            <v>0</v>
          </cell>
          <cell r="W258">
            <v>0</v>
          </cell>
          <cell r="X258" t="str">
            <v>放款服務課</v>
          </cell>
          <cell r="Y258">
            <v>44533</v>
          </cell>
        </row>
        <row r="259">
          <cell r="E259" t="str">
            <v>L6905</v>
          </cell>
          <cell r="F259" t="str">
            <v>日結明細查詢</v>
          </cell>
          <cell r="G259">
            <v>0</v>
          </cell>
          <cell r="H259" t="str">
            <v>賴文育</v>
          </cell>
          <cell r="I259" t="str">
            <v>楊智誠</v>
          </cell>
          <cell r="J259" t="str">
            <v>PJ201800012_URS_6共同作業_V1.9</v>
          </cell>
          <cell r="K259">
            <v>44487</v>
          </cell>
          <cell r="L259">
            <v>44487</v>
          </cell>
          <cell r="M259">
            <v>44477</v>
          </cell>
          <cell r="N259" t="str">
            <v>涂宇欣</v>
          </cell>
          <cell r="O259" t="str">
            <v>蔡珮瑜</v>
          </cell>
          <cell r="T259">
            <v>0</v>
          </cell>
          <cell r="V259">
            <v>0</v>
          </cell>
          <cell r="W259">
            <v>0</v>
          </cell>
          <cell r="X259" t="str">
            <v>放款服務課</v>
          </cell>
          <cell r="Y259">
            <v>44533</v>
          </cell>
        </row>
        <row r="260">
          <cell r="E260" t="str">
            <v>L6906</v>
          </cell>
          <cell r="F260" t="str">
            <v>會計分錄查詢</v>
          </cell>
          <cell r="G260">
            <v>0</v>
          </cell>
          <cell r="H260" t="str">
            <v>賴文育</v>
          </cell>
          <cell r="I260" t="str">
            <v>楊智誠</v>
          </cell>
          <cell r="J260" t="str">
            <v>PJ201800012_URS_6共同作業_V1.9</v>
          </cell>
          <cell r="K260">
            <v>44487</v>
          </cell>
          <cell r="L260">
            <v>44487</v>
          </cell>
          <cell r="M260" t="str">
            <v/>
          </cell>
          <cell r="N260" t="str">
            <v>涂宇欣</v>
          </cell>
          <cell r="O260" t="str">
            <v>陳政皓</v>
          </cell>
          <cell r="T260">
            <v>0</v>
          </cell>
          <cell r="V260">
            <v>0</v>
          </cell>
          <cell r="W260">
            <v>0</v>
          </cell>
          <cell r="X260" t="str">
            <v>放款服務課</v>
          </cell>
          <cell r="Y260">
            <v>44533</v>
          </cell>
        </row>
        <row r="261">
          <cell r="E261" t="str">
            <v>L6907</v>
          </cell>
          <cell r="F261" t="str">
            <v>未銷帳餘額明細查詢</v>
          </cell>
          <cell r="G261">
            <v>0</v>
          </cell>
          <cell r="H261" t="str">
            <v>賴文育</v>
          </cell>
          <cell r="I261" t="str">
            <v>楊智誠</v>
          </cell>
          <cell r="J261" t="str">
            <v>PJ201800012_URS_6共同作業_V1.9</v>
          </cell>
          <cell r="K261">
            <v>44487</v>
          </cell>
          <cell r="L261">
            <v>44487</v>
          </cell>
          <cell r="M261" t="str">
            <v/>
          </cell>
          <cell r="N261" t="str">
            <v>林清河</v>
          </cell>
          <cell r="O261" t="str">
            <v>蔡珮瑜</v>
          </cell>
          <cell r="T261">
            <v>0</v>
          </cell>
          <cell r="V261">
            <v>0</v>
          </cell>
          <cell r="W261">
            <v>0</v>
          </cell>
          <cell r="X261" t="str">
            <v>放款服務課</v>
          </cell>
          <cell r="Y261">
            <v>44533</v>
          </cell>
        </row>
        <row r="262">
          <cell r="E262" t="str">
            <v>L6908</v>
          </cell>
          <cell r="F262" t="str">
            <v>銷帳歷史明細查詢</v>
          </cell>
          <cell r="G262">
            <v>0</v>
          </cell>
          <cell r="H262" t="str">
            <v>賴文育</v>
          </cell>
          <cell r="I262" t="str">
            <v>楊智誠</v>
          </cell>
          <cell r="J262" t="str">
            <v>PJ201800012_URS_6共同作業_V1.9</v>
          </cell>
          <cell r="K262">
            <v>44487</v>
          </cell>
          <cell r="L262">
            <v>44487</v>
          </cell>
          <cell r="M262">
            <v>44466</v>
          </cell>
          <cell r="N262" t="str">
            <v>涂宇欣</v>
          </cell>
          <cell r="O262" t="str">
            <v>蔡珮瑜</v>
          </cell>
          <cell r="T262">
            <v>0</v>
          </cell>
          <cell r="V262">
            <v>0</v>
          </cell>
          <cell r="W262">
            <v>0</v>
          </cell>
          <cell r="X262" t="str">
            <v>放款服務課</v>
          </cell>
          <cell r="Y262">
            <v>44533</v>
          </cell>
        </row>
        <row r="263">
          <cell r="E263" t="str">
            <v>L6102</v>
          </cell>
          <cell r="F263" t="str">
            <v>核心傳票相關單獨作業</v>
          </cell>
          <cell r="G263" t="str">
            <v>審後新增2021/10/18</v>
          </cell>
          <cell r="H263" t="str">
            <v>賴文育</v>
          </cell>
          <cell r="I263" t="str">
            <v>楊智誠</v>
          </cell>
          <cell r="J263" t="str">
            <v>PJ201800012_URS_6共同作業_V1.9</v>
          </cell>
          <cell r="K263">
            <v>44487</v>
          </cell>
          <cell r="L263">
            <v>44487</v>
          </cell>
          <cell r="M263">
            <v>44494</v>
          </cell>
          <cell r="N263" t="str">
            <v>涂宇欣</v>
          </cell>
          <cell r="O263" t="str">
            <v>陳政皓</v>
          </cell>
          <cell r="T263">
            <v>0</v>
          </cell>
          <cell r="V263">
            <v>0</v>
          </cell>
          <cell r="W263">
            <v>0</v>
          </cell>
          <cell r="X263" t="str">
            <v>放款服務課</v>
          </cell>
          <cell r="Y263">
            <v>44533</v>
          </cell>
        </row>
        <row r="264">
          <cell r="E264" t="str">
            <v>L2076</v>
          </cell>
          <cell r="F264" t="str">
            <v>領取清償證明作業</v>
          </cell>
          <cell r="G264">
            <v>0</v>
          </cell>
          <cell r="H264" t="str">
            <v>賴文育</v>
          </cell>
          <cell r="I264" t="str">
            <v>余家興</v>
          </cell>
          <cell r="J264">
            <v>0</v>
          </cell>
          <cell r="K264">
            <v>44491</v>
          </cell>
          <cell r="L264">
            <v>44498</v>
          </cell>
          <cell r="M264">
            <v>0</v>
          </cell>
          <cell r="N264" t="str">
            <v>李珮琪</v>
          </cell>
          <cell r="O264" t="str">
            <v>邵淑微</v>
          </cell>
          <cell r="T264">
            <v>0</v>
          </cell>
          <cell r="V264">
            <v>0</v>
          </cell>
          <cell r="W264">
            <v>0</v>
          </cell>
          <cell r="X264" t="str">
            <v>放款服務課</v>
          </cell>
          <cell r="Y264">
            <v>44533</v>
          </cell>
        </row>
        <row r="265">
          <cell r="E265" t="str">
            <v>L2631</v>
          </cell>
          <cell r="F265" t="str">
            <v xml:space="preserve">清償作業                                </v>
          </cell>
          <cell r="G265">
            <v>0</v>
          </cell>
          <cell r="H265" t="str">
            <v>賴文育</v>
          </cell>
          <cell r="I265" t="str">
            <v>余家興</v>
          </cell>
          <cell r="J265">
            <v>0</v>
          </cell>
          <cell r="K265">
            <v>44491</v>
          </cell>
          <cell r="L265">
            <v>44498</v>
          </cell>
          <cell r="M265">
            <v>44504</v>
          </cell>
          <cell r="N265" t="str">
            <v>李珮琪</v>
          </cell>
          <cell r="O265" t="str">
            <v>蔡珮瑜</v>
          </cell>
          <cell r="T265">
            <v>0</v>
          </cell>
          <cell r="V265">
            <v>0</v>
          </cell>
          <cell r="W265">
            <v>0</v>
          </cell>
          <cell r="X265" t="str">
            <v>放款服務課</v>
          </cell>
          <cell r="Y265">
            <v>44533</v>
          </cell>
        </row>
        <row r="266">
          <cell r="E266" t="str">
            <v>L2931</v>
          </cell>
          <cell r="F266" t="str">
            <v xml:space="preserve">清償違約明細                            </v>
          </cell>
          <cell r="G266">
            <v>0</v>
          </cell>
          <cell r="H266" t="str">
            <v>賴文育</v>
          </cell>
          <cell r="I266" t="str">
            <v>余家興</v>
          </cell>
          <cell r="J266">
            <v>0</v>
          </cell>
          <cell r="K266">
            <v>44491</v>
          </cell>
          <cell r="L266">
            <v>44498</v>
          </cell>
          <cell r="M266" t="str">
            <v/>
          </cell>
          <cell r="N266" t="str">
            <v>李珮琪</v>
          </cell>
          <cell r="O266" t="str">
            <v>蔡珮瑜</v>
          </cell>
          <cell r="T266">
            <v>0</v>
          </cell>
          <cell r="V266">
            <v>0</v>
          </cell>
          <cell r="W266">
            <v>0</v>
          </cell>
          <cell r="X266" t="str">
            <v>放款服務課</v>
          </cell>
          <cell r="Y266">
            <v>44533</v>
          </cell>
        </row>
        <row r="267">
          <cell r="E267" t="str">
            <v>L2077</v>
          </cell>
          <cell r="F267" t="str">
            <v xml:space="preserve">清償作業明細資料查詢                    </v>
          </cell>
          <cell r="G267">
            <v>0</v>
          </cell>
          <cell r="H267" t="str">
            <v>賴文育</v>
          </cell>
          <cell r="I267" t="str">
            <v>余家興</v>
          </cell>
          <cell r="J267">
            <v>0</v>
          </cell>
          <cell r="K267">
            <v>44491</v>
          </cell>
          <cell r="L267">
            <v>44498</v>
          </cell>
          <cell r="M267" t="str">
            <v/>
          </cell>
          <cell r="N267" t="str">
            <v>李珮琪</v>
          </cell>
          <cell r="O267" t="str">
            <v>蔡珮瑜</v>
          </cell>
          <cell r="T267">
            <v>0</v>
          </cell>
          <cell r="V267">
            <v>0</v>
          </cell>
          <cell r="W267">
            <v>0</v>
          </cell>
          <cell r="X267" t="str">
            <v>放款服務課</v>
          </cell>
          <cell r="Y267">
            <v>44533</v>
          </cell>
        </row>
        <row r="268">
          <cell r="E268" t="str">
            <v>L2932</v>
          </cell>
          <cell r="F268" t="str">
            <v>額度清償資料</v>
          </cell>
          <cell r="G268">
            <v>0</v>
          </cell>
          <cell r="H268" t="str">
            <v>賴文育</v>
          </cell>
          <cell r="I268" t="str">
            <v>余家興</v>
          </cell>
          <cell r="J268">
            <v>0</v>
          </cell>
          <cell r="K268">
            <v>44491</v>
          </cell>
          <cell r="L268">
            <v>44498</v>
          </cell>
          <cell r="M268" t="str">
            <v/>
          </cell>
          <cell r="N268" t="str">
            <v>李珮琪</v>
          </cell>
          <cell r="O268" t="str">
            <v>蔡珮瑜</v>
          </cell>
          <cell r="T268">
            <v>0</v>
          </cell>
          <cell r="V268">
            <v>0</v>
          </cell>
          <cell r="W268">
            <v>0</v>
          </cell>
          <cell r="X268" t="str">
            <v>放款服務課</v>
          </cell>
          <cell r="Y268">
            <v>44533</v>
          </cell>
        </row>
        <row r="269">
          <cell r="E269" t="str">
            <v>L2632</v>
          </cell>
          <cell r="F269" t="str">
            <v xml:space="preserve">清償作業維護                            </v>
          </cell>
          <cell r="G269">
            <v>0</v>
          </cell>
          <cell r="H269" t="str">
            <v>賴文育</v>
          </cell>
          <cell r="I269" t="str">
            <v>余家興</v>
          </cell>
          <cell r="J269">
            <v>0</v>
          </cell>
          <cell r="K269">
            <v>44491</v>
          </cell>
          <cell r="L269">
            <v>44498</v>
          </cell>
          <cell r="M269" t="str">
            <v/>
          </cell>
          <cell r="N269" t="str">
            <v>李珮琪</v>
          </cell>
          <cell r="O269" t="str">
            <v>蔡珮瑜</v>
          </cell>
          <cell r="T269">
            <v>0</v>
          </cell>
          <cell r="V269">
            <v>0</v>
          </cell>
          <cell r="W269">
            <v>0</v>
          </cell>
          <cell r="X269" t="str">
            <v>放款服務課</v>
          </cell>
          <cell r="Y269">
            <v>44533</v>
          </cell>
        </row>
        <row r="270">
          <cell r="E270" t="str">
            <v>L4322</v>
          </cell>
          <cell r="F270" t="str">
            <v>地區別利率調整設定</v>
          </cell>
          <cell r="G270">
            <v>0</v>
          </cell>
          <cell r="H270" t="str">
            <v>賴文育</v>
          </cell>
          <cell r="I270" t="str">
            <v>陳昱衡</v>
          </cell>
          <cell r="J270">
            <v>0</v>
          </cell>
          <cell r="K270">
            <v>44490</v>
          </cell>
          <cell r="L270">
            <v>44490</v>
          </cell>
          <cell r="M270" t="str">
            <v/>
          </cell>
          <cell r="N270" t="str">
            <v>林清河</v>
          </cell>
          <cell r="O270" t="str">
            <v>陳政皓</v>
          </cell>
          <cell r="T270">
            <v>0</v>
          </cell>
          <cell r="V270">
            <v>0</v>
          </cell>
          <cell r="W270">
            <v>0</v>
          </cell>
          <cell r="X270" t="str">
            <v>放款服務課</v>
          </cell>
          <cell r="Y270">
            <v>44533</v>
          </cell>
        </row>
        <row r="271">
          <cell r="E271" t="str">
            <v>L4320</v>
          </cell>
          <cell r="F271" t="str">
            <v xml:space="preserve">產生利率即將變動資料                 </v>
          </cell>
          <cell r="G271">
            <v>0</v>
          </cell>
          <cell r="H271" t="str">
            <v>賴文育</v>
          </cell>
          <cell r="I271" t="str">
            <v>陳昱衡</v>
          </cell>
          <cell r="J271">
            <v>0</v>
          </cell>
          <cell r="K271">
            <v>44490</v>
          </cell>
          <cell r="L271">
            <v>44490</v>
          </cell>
          <cell r="M271" t="str">
            <v/>
          </cell>
          <cell r="N271" t="str">
            <v>林清河</v>
          </cell>
          <cell r="O271" t="str">
            <v>陳政皓</v>
          </cell>
          <cell r="T271">
            <v>0</v>
          </cell>
          <cell r="V271">
            <v>0</v>
          </cell>
          <cell r="W271">
            <v>0</v>
          </cell>
          <cell r="X271" t="str">
            <v>放款服務課</v>
          </cell>
          <cell r="Y271">
            <v>44533</v>
          </cell>
        </row>
        <row r="272">
          <cell r="E272" t="str">
            <v>L4031</v>
          </cell>
          <cell r="F272" t="str">
            <v>利率調整清單</v>
          </cell>
          <cell r="G272">
            <v>0</v>
          </cell>
          <cell r="H272" t="str">
            <v>賴文育</v>
          </cell>
          <cell r="I272" t="str">
            <v>陳昱衡</v>
          </cell>
          <cell r="J272">
            <v>0</v>
          </cell>
          <cell r="K272">
            <v>44490</v>
          </cell>
          <cell r="L272">
            <v>44490</v>
          </cell>
          <cell r="M272" t="str">
            <v/>
          </cell>
          <cell r="N272" t="str">
            <v>林清河</v>
          </cell>
          <cell r="O272" t="str">
            <v>陳政皓</v>
          </cell>
          <cell r="T272">
            <v>0</v>
          </cell>
          <cell r="V272">
            <v>0</v>
          </cell>
          <cell r="W272">
            <v>0</v>
          </cell>
          <cell r="X272" t="str">
            <v>放款服務課</v>
          </cell>
          <cell r="Y272">
            <v>44533</v>
          </cell>
        </row>
        <row r="273">
          <cell r="E273" t="str">
            <v>L4321</v>
          </cell>
          <cell r="F273" t="str">
            <v>利率調整確認作業</v>
          </cell>
          <cell r="G273">
            <v>0</v>
          </cell>
          <cell r="H273" t="str">
            <v>賴文育</v>
          </cell>
          <cell r="I273" t="str">
            <v>陳昱衡</v>
          </cell>
          <cell r="J273">
            <v>0</v>
          </cell>
          <cell r="K273">
            <v>44490</v>
          </cell>
          <cell r="L273">
            <v>44490</v>
          </cell>
          <cell r="M273" t="str">
            <v/>
          </cell>
          <cell r="N273" t="str">
            <v>林清河</v>
          </cell>
          <cell r="O273" t="str">
            <v>陳政皓</v>
          </cell>
          <cell r="T273">
            <v>0</v>
          </cell>
          <cell r="V273">
            <v>0</v>
          </cell>
          <cell r="W273">
            <v>0</v>
          </cell>
          <cell r="X273" t="str">
            <v>放款服務課</v>
          </cell>
          <cell r="Y273">
            <v>44533</v>
          </cell>
        </row>
        <row r="274">
          <cell r="E274" t="str">
            <v>L4325</v>
          </cell>
          <cell r="F274" t="str">
            <v>個別利率批次輸入</v>
          </cell>
          <cell r="G274" t="str">
            <v>由L4105更名</v>
          </cell>
          <cell r="H274" t="str">
            <v>賴文育</v>
          </cell>
          <cell r="I274" t="str">
            <v>陳昱衡</v>
          </cell>
          <cell r="J274">
            <v>0</v>
          </cell>
          <cell r="K274">
            <v>44490</v>
          </cell>
          <cell r="L274">
            <v>44490</v>
          </cell>
          <cell r="M274" t="str">
            <v/>
          </cell>
          <cell r="N274" t="str">
            <v>林清河</v>
          </cell>
          <cell r="O274" t="str">
            <v>陳政皓</v>
          </cell>
          <cell r="T274">
            <v>0</v>
          </cell>
          <cell r="V274">
            <v>0</v>
          </cell>
          <cell r="W274">
            <v>0</v>
          </cell>
          <cell r="X274" t="str">
            <v>放款服務課</v>
          </cell>
          <cell r="Y274">
            <v>44533</v>
          </cell>
        </row>
        <row r="275">
          <cell r="E275" t="str">
            <v>L4931</v>
          </cell>
          <cell r="F275" t="str">
            <v>個別利率調整作業</v>
          </cell>
          <cell r="G275">
            <v>0</v>
          </cell>
          <cell r="H275" t="str">
            <v>賴文育</v>
          </cell>
          <cell r="I275" t="str">
            <v>陳昱衡</v>
          </cell>
          <cell r="J275">
            <v>0</v>
          </cell>
          <cell r="K275">
            <v>44490</v>
          </cell>
          <cell r="L275">
            <v>44490</v>
          </cell>
          <cell r="M275" t="str">
            <v/>
          </cell>
          <cell r="N275" t="str">
            <v>林清河</v>
          </cell>
          <cell r="O275" t="str">
            <v>陳政皓</v>
          </cell>
          <cell r="T275">
            <v>0</v>
          </cell>
          <cell r="V275">
            <v>0</v>
          </cell>
          <cell r="W275">
            <v>0</v>
          </cell>
          <cell r="X275" t="str">
            <v>放款服務課</v>
          </cell>
          <cell r="Y275">
            <v>44533</v>
          </cell>
        </row>
        <row r="276">
          <cell r="E276" t="str">
            <v>L4721</v>
          </cell>
          <cell r="F276" t="str">
            <v>整批批次產出利率變動對帳單</v>
          </cell>
          <cell r="G276">
            <v>0</v>
          </cell>
          <cell r="H276" t="str">
            <v>賴文育</v>
          </cell>
          <cell r="I276" t="str">
            <v>陳昱衡</v>
          </cell>
          <cell r="J276">
            <v>0</v>
          </cell>
          <cell r="K276">
            <v>44490</v>
          </cell>
          <cell r="L276">
            <v>44490</v>
          </cell>
          <cell r="M276" t="str">
            <v/>
          </cell>
          <cell r="N276" t="str">
            <v>林清河</v>
          </cell>
          <cell r="O276" t="str">
            <v>陳政皓</v>
          </cell>
          <cell r="T276">
            <v>0</v>
          </cell>
          <cell r="V276">
            <v>0</v>
          </cell>
          <cell r="W276">
            <v>0</v>
          </cell>
          <cell r="X276" t="str">
            <v>放款服務課</v>
          </cell>
          <cell r="Y276">
            <v>44533</v>
          </cell>
        </row>
        <row r="277">
          <cell r="E277" t="str">
            <v>L4030</v>
          </cell>
          <cell r="F277" t="str">
            <v xml:space="preserve">調整員工利率作業                     </v>
          </cell>
          <cell r="G277">
            <v>0</v>
          </cell>
          <cell r="H277" t="str">
            <v>賴文育</v>
          </cell>
          <cell r="I277" t="str">
            <v>陳昱衡</v>
          </cell>
          <cell r="J277">
            <v>0</v>
          </cell>
          <cell r="K277">
            <v>44490</v>
          </cell>
          <cell r="L277">
            <v>44490</v>
          </cell>
          <cell r="M277" t="str">
            <v/>
          </cell>
          <cell r="N277" t="str">
            <v>林清河</v>
          </cell>
          <cell r="O277" t="str">
            <v>蔡珮瑜</v>
          </cell>
          <cell r="T277">
            <v>0</v>
          </cell>
          <cell r="V277">
            <v>0</v>
          </cell>
          <cell r="W277">
            <v>0</v>
          </cell>
          <cell r="X277" t="str">
            <v>放款服務課</v>
          </cell>
          <cell r="Y277">
            <v>44533</v>
          </cell>
        </row>
        <row r="278">
          <cell r="E278" t="str">
            <v>L6031</v>
          </cell>
          <cell r="F278" t="str">
            <v>指標利率種類查詢</v>
          </cell>
          <cell r="G278">
            <v>0</v>
          </cell>
          <cell r="H278" t="str">
            <v>賴文育</v>
          </cell>
          <cell r="I278" t="str">
            <v>楊智誠</v>
          </cell>
          <cell r="J278" t="str">
            <v>PJ201800012_URS_6共同作業_V1.9</v>
          </cell>
          <cell r="K278">
            <v>44489</v>
          </cell>
          <cell r="L278">
            <v>44489</v>
          </cell>
          <cell r="M278">
            <v>44494</v>
          </cell>
          <cell r="N278" t="str">
            <v>涂宇欣</v>
          </cell>
          <cell r="O278" t="str">
            <v>陳政皓</v>
          </cell>
          <cell r="T278">
            <v>0</v>
          </cell>
          <cell r="V278">
            <v>0</v>
          </cell>
          <cell r="W278">
            <v>0</v>
          </cell>
          <cell r="X278" t="str">
            <v>放款服務課</v>
          </cell>
          <cell r="Y278">
            <v>44533</v>
          </cell>
        </row>
        <row r="279">
          <cell r="E279" t="str">
            <v>L6032</v>
          </cell>
          <cell r="F279" t="str">
            <v>指標利率資料查詢</v>
          </cell>
          <cell r="G279">
            <v>0</v>
          </cell>
          <cell r="H279" t="str">
            <v>賴文育</v>
          </cell>
          <cell r="I279" t="str">
            <v>楊智誠</v>
          </cell>
          <cell r="J279" t="str">
            <v>PJ201800012_URS_6共同作業_V1.9</v>
          </cell>
          <cell r="K279">
            <v>44489</v>
          </cell>
          <cell r="L279">
            <v>44489</v>
          </cell>
          <cell r="M279">
            <v>44494</v>
          </cell>
          <cell r="N279" t="str">
            <v>涂宇欣</v>
          </cell>
          <cell r="O279" t="str">
            <v>陳政皓</v>
          </cell>
          <cell r="T279">
            <v>0</v>
          </cell>
          <cell r="V279">
            <v>0</v>
          </cell>
          <cell r="W279">
            <v>0</v>
          </cell>
          <cell r="X279" t="str">
            <v>放款服務課</v>
          </cell>
          <cell r="Y279">
            <v>44533</v>
          </cell>
        </row>
        <row r="280">
          <cell r="E280" t="str">
            <v>L6301</v>
          </cell>
          <cell r="F280" t="str">
            <v>指標利率種類維護</v>
          </cell>
          <cell r="G280">
            <v>0</v>
          </cell>
          <cell r="H280" t="str">
            <v>賴文育</v>
          </cell>
          <cell r="I280" t="str">
            <v>楊智誠</v>
          </cell>
          <cell r="J280" t="str">
            <v>PJ201800012_URS_6共同作業_V1.9</v>
          </cell>
          <cell r="K280">
            <v>44489</v>
          </cell>
          <cell r="L280">
            <v>44489</v>
          </cell>
          <cell r="M280">
            <v>44435</v>
          </cell>
          <cell r="N280" t="str">
            <v>涂宇欣</v>
          </cell>
          <cell r="O280" t="str">
            <v>陳政皓</v>
          </cell>
          <cell r="T280">
            <v>0</v>
          </cell>
          <cell r="V280">
            <v>0</v>
          </cell>
          <cell r="W280">
            <v>0</v>
          </cell>
          <cell r="X280" t="str">
            <v>放款服務課</v>
          </cell>
          <cell r="Y280">
            <v>44533</v>
          </cell>
        </row>
        <row r="281">
          <cell r="E281" t="str">
            <v>L6302</v>
          </cell>
          <cell r="F281" t="str">
            <v>指標利率登錄/維護</v>
          </cell>
          <cell r="G281">
            <v>0</v>
          </cell>
          <cell r="H281" t="str">
            <v>賴文育</v>
          </cell>
          <cell r="I281" t="str">
            <v>楊智誠</v>
          </cell>
          <cell r="J281" t="str">
            <v>PJ201800012_URS_6共同作業_V1.9</v>
          </cell>
          <cell r="K281">
            <v>44489</v>
          </cell>
          <cell r="L281">
            <v>44489</v>
          </cell>
          <cell r="M281">
            <v>44428</v>
          </cell>
          <cell r="N281" t="str">
            <v>涂宇欣</v>
          </cell>
          <cell r="O281" t="str">
            <v>陳政皓</v>
          </cell>
          <cell r="T281">
            <v>0</v>
          </cell>
          <cell r="V281">
            <v>0</v>
          </cell>
          <cell r="W281">
            <v>0</v>
          </cell>
          <cell r="X281" t="str">
            <v>放款服務課</v>
          </cell>
          <cell r="Y281">
            <v>44533</v>
          </cell>
        </row>
        <row r="282">
          <cell r="E282" t="str">
            <v>L2036</v>
          </cell>
          <cell r="F282" t="str">
            <v>借款戶關係人/關係企業明細查詢</v>
          </cell>
          <cell r="G282" t="str">
            <v>審後新增2021/10/19</v>
          </cell>
          <cell r="H282" t="str">
            <v>賴文育</v>
          </cell>
          <cell r="I282" t="str">
            <v>陳昱衡</v>
          </cell>
          <cell r="J282">
            <v>0</v>
          </cell>
          <cell r="K282">
            <v>44494</v>
          </cell>
          <cell r="L282">
            <v>44494</v>
          </cell>
          <cell r="M282">
            <v>0</v>
          </cell>
          <cell r="N282" t="str">
            <v>涂宇欣</v>
          </cell>
          <cell r="O282" t="str">
            <v>張舜雯</v>
          </cell>
          <cell r="P282" t="str">
            <v>施美娟、李珮君、陳俞辛(企金)</v>
          </cell>
          <cell r="T282">
            <v>0</v>
          </cell>
          <cell r="V282">
            <v>0</v>
          </cell>
          <cell r="W282">
            <v>0</v>
          </cell>
          <cell r="Y282">
            <v>44533</v>
          </cell>
        </row>
        <row r="283">
          <cell r="E283" t="str">
            <v>L2035</v>
          </cell>
          <cell r="F283" t="str">
            <v>借款戶關係人/關係企業查詢</v>
          </cell>
          <cell r="G283" t="str">
            <v>由L1906併入 2021/7/26</v>
          </cell>
          <cell r="H283" t="str">
            <v>賴文育</v>
          </cell>
          <cell r="I283" t="str">
            <v>陳昱衡</v>
          </cell>
          <cell r="J283" t="str">
            <v>PJ201800012_URS_2業務作業_V1.2.doc</v>
          </cell>
          <cell r="K283">
            <v>44494</v>
          </cell>
          <cell r="L283">
            <v>44494</v>
          </cell>
          <cell r="M283" t="str">
            <v/>
          </cell>
          <cell r="N283" t="str">
            <v>涂宇欣</v>
          </cell>
          <cell r="O283" t="str">
            <v>張舜雯</v>
          </cell>
          <cell r="P283" t="str">
            <v>施美娟、李珮君、陳俞辛(企金)</v>
          </cell>
          <cell r="T283">
            <v>0</v>
          </cell>
          <cell r="V283">
            <v>0</v>
          </cell>
          <cell r="W283">
            <v>0</v>
          </cell>
          <cell r="X283" t="str">
            <v>放款管理課</v>
          </cell>
          <cell r="Y283">
            <v>44533</v>
          </cell>
        </row>
        <row r="284">
          <cell r="E284" t="str">
            <v>L2305</v>
          </cell>
          <cell r="F284" t="str">
            <v xml:space="preserve">借款戶關係人/關係企業維護(整批)         </v>
          </cell>
          <cell r="G284" t="str">
            <v>審後新增2021/10/19</v>
          </cell>
          <cell r="H284" t="str">
            <v>賴文育</v>
          </cell>
          <cell r="I284" t="str">
            <v>陳昱衡</v>
          </cell>
          <cell r="J284">
            <v>0</v>
          </cell>
          <cell r="K284">
            <v>44494</v>
          </cell>
          <cell r="L284">
            <v>44494</v>
          </cell>
          <cell r="M284" t="str">
            <v/>
          </cell>
          <cell r="N284" t="str">
            <v>涂宇欣</v>
          </cell>
          <cell r="O284" t="str">
            <v>張舜雯</v>
          </cell>
          <cell r="P284" t="str">
            <v>施美娟、李珮君、陳俞辛(企金)</v>
          </cell>
          <cell r="T284">
            <v>0</v>
          </cell>
          <cell r="V284">
            <v>0</v>
          </cell>
          <cell r="W284">
            <v>0</v>
          </cell>
          <cell r="X284" t="str">
            <v>放款管理課</v>
          </cell>
          <cell r="Y284">
            <v>44533</v>
          </cell>
        </row>
        <row r="285">
          <cell r="E285" t="str">
            <v>L2306</v>
          </cell>
          <cell r="F285" t="str">
            <v xml:space="preserve">借款戶關係人/關係企業維護           </v>
          </cell>
          <cell r="G285" t="str">
            <v>由L1106併入 2021/7/26</v>
          </cell>
          <cell r="H285" t="str">
            <v>賴文育</v>
          </cell>
          <cell r="I285" t="str">
            <v>陳昱衡</v>
          </cell>
          <cell r="J285" t="str">
            <v>PJ201800012_URS_2業務作業_V1.2.doc</v>
          </cell>
          <cell r="K285">
            <v>44494</v>
          </cell>
          <cell r="L285">
            <v>44494</v>
          </cell>
          <cell r="M285" t="str">
            <v/>
          </cell>
          <cell r="N285" t="str">
            <v>涂宇欣</v>
          </cell>
          <cell r="O285" t="str">
            <v>張舜雯</v>
          </cell>
          <cell r="P285" t="str">
            <v>施美娟、李珮君、陳俞辛(企金)</v>
          </cell>
          <cell r="T285">
            <v>0</v>
          </cell>
          <cell r="V285">
            <v>0</v>
          </cell>
          <cell r="W285">
            <v>0</v>
          </cell>
          <cell r="X285" t="str">
            <v>放款管理課</v>
          </cell>
          <cell r="Y285">
            <v>44533</v>
          </cell>
        </row>
        <row r="286">
          <cell r="E286" t="str">
            <v>L2022</v>
          </cell>
          <cell r="F286" t="str">
            <v>所有關係人資料查詢</v>
          </cell>
          <cell r="G286" t="str">
            <v>審後新增2021/10/19</v>
          </cell>
          <cell r="H286" t="str">
            <v>張金龍</v>
          </cell>
          <cell r="I286" t="str">
            <v>陳昱衡</v>
          </cell>
          <cell r="J286">
            <v>0</v>
          </cell>
          <cell r="K286">
            <v>44494</v>
          </cell>
          <cell r="L286">
            <v>44494</v>
          </cell>
          <cell r="M286" t="str">
            <v/>
          </cell>
          <cell r="N286" t="str">
            <v>涂宇欣</v>
          </cell>
          <cell r="O286" t="str">
            <v>張舜雯</v>
          </cell>
          <cell r="P286" t="str">
            <v>施美娟、李珮君、陳俞辛(企金)</v>
          </cell>
          <cell r="T286">
            <v>0</v>
          </cell>
          <cell r="V286">
            <v>0</v>
          </cell>
          <cell r="W286">
            <v>0</v>
          </cell>
          <cell r="X286" t="str">
            <v>放款管理課</v>
          </cell>
          <cell r="Y286">
            <v>44533</v>
          </cell>
        </row>
        <row r="287">
          <cell r="E287" t="str">
            <v>L2023</v>
          </cell>
          <cell r="F287" t="str">
            <v>ID所有人案件關係查詢</v>
          </cell>
          <cell r="G287" t="str">
            <v>審後新增2021/10/25</v>
          </cell>
          <cell r="H287" t="str">
            <v>張金龍</v>
          </cell>
          <cell r="I287" t="str">
            <v>陳昱衡</v>
          </cell>
          <cell r="J287" t="str">
            <v>PJ201800012_URS_2業務作業_V1.25.doc</v>
          </cell>
          <cell r="K287">
            <v>44494</v>
          </cell>
          <cell r="L287">
            <v>44494</v>
          </cell>
          <cell r="M287" t="str">
            <v/>
          </cell>
          <cell r="N287" t="str">
            <v>涂宇欣</v>
          </cell>
          <cell r="O287" t="str">
            <v>張舜雯</v>
          </cell>
          <cell r="P287" t="str">
            <v>施美娟、李珮君、陳俞辛(企金)</v>
          </cell>
          <cell r="T287">
            <v>0</v>
          </cell>
          <cell r="V287">
            <v>0</v>
          </cell>
          <cell r="W287">
            <v>0</v>
          </cell>
          <cell r="X287" t="str">
            <v>放款管理課</v>
          </cell>
          <cell r="Y287">
            <v>44536</v>
          </cell>
        </row>
        <row r="288">
          <cell r="E288" t="str">
            <v>L2222</v>
          </cell>
          <cell r="F288" t="str">
            <v>與授信戶關係登錄</v>
          </cell>
          <cell r="G288" t="str">
            <v>審後新增2021/10/19</v>
          </cell>
          <cell r="H288" t="str">
            <v>張金龍</v>
          </cell>
          <cell r="I288" t="str">
            <v>陳昱衡</v>
          </cell>
          <cell r="J288" t="str">
            <v>PJ201800012_URS_2業務作業_V1.25.doc</v>
          </cell>
          <cell r="K288">
            <v>44494</v>
          </cell>
          <cell r="L288">
            <v>44494</v>
          </cell>
          <cell r="M288" t="str">
            <v/>
          </cell>
          <cell r="N288" t="str">
            <v>涂宇欣</v>
          </cell>
          <cell r="O288" t="str">
            <v>李珮君</v>
          </cell>
          <cell r="P288" t="str">
            <v>陳俞辛(企金)</v>
          </cell>
          <cell r="T288">
            <v>0</v>
          </cell>
          <cell r="V288">
            <v>0</v>
          </cell>
          <cell r="W288">
            <v>0</v>
          </cell>
          <cell r="X288" t="str">
            <v>放款推展課</v>
          </cell>
          <cell r="Y288">
            <v>44533</v>
          </cell>
        </row>
        <row r="289">
          <cell r="E289" t="str">
            <v>L2903</v>
          </cell>
          <cell r="F289" t="str">
            <v xml:space="preserve">關聯戶放款資料查詢                              </v>
          </cell>
          <cell r="G289">
            <v>0</v>
          </cell>
          <cell r="H289" t="str">
            <v>賴文育</v>
          </cell>
          <cell r="I289" t="str">
            <v>陳昱衡</v>
          </cell>
          <cell r="J289">
            <v>0</v>
          </cell>
          <cell r="K289">
            <v>44494</v>
          </cell>
          <cell r="L289">
            <v>44494</v>
          </cell>
          <cell r="M289" t="str">
            <v/>
          </cell>
          <cell r="N289" t="str">
            <v>吳承憲</v>
          </cell>
          <cell r="O289" t="str">
            <v>李珮君</v>
          </cell>
          <cell r="T289">
            <v>0</v>
          </cell>
          <cell r="V289">
            <v>0</v>
          </cell>
          <cell r="W289">
            <v>0</v>
          </cell>
          <cell r="X289" t="str">
            <v>放款推展課</v>
          </cell>
          <cell r="Y289">
            <v>44533</v>
          </cell>
        </row>
        <row r="290">
          <cell r="E290" t="str">
            <v>L2980</v>
          </cell>
          <cell r="F290" t="str">
            <v>個人房貸調整作業</v>
          </cell>
          <cell r="G290">
            <v>0</v>
          </cell>
          <cell r="H290" t="str">
            <v>賴文育</v>
          </cell>
          <cell r="I290" t="str">
            <v>陳昱衡</v>
          </cell>
          <cell r="J290" t="str">
            <v>PJ201800012_URS_2業務作業_V1.25.doc</v>
          </cell>
          <cell r="K290">
            <v>44494</v>
          </cell>
          <cell r="L290">
            <v>44490</v>
          </cell>
          <cell r="M290">
            <v>44490</v>
          </cell>
          <cell r="N290" t="str">
            <v>林清河</v>
          </cell>
          <cell r="O290" t="str">
            <v>陳政皓</v>
          </cell>
          <cell r="T290">
            <v>0</v>
          </cell>
          <cell r="V290">
            <v>0</v>
          </cell>
          <cell r="W290">
            <v>0</v>
          </cell>
          <cell r="X290" t="str">
            <v>放款服務課</v>
          </cell>
          <cell r="Y290">
            <v>44533</v>
          </cell>
        </row>
        <row r="291">
          <cell r="E291" t="str">
            <v>L2073</v>
          </cell>
          <cell r="F291" t="str">
            <v>結清客戶申請個人資料控管查詢</v>
          </cell>
          <cell r="G291">
            <v>0</v>
          </cell>
          <cell r="H291" t="str">
            <v>賴文育</v>
          </cell>
          <cell r="I291" t="str">
            <v>陳昱衡</v>
          </cell>
          <cell r="J291">
            <v>0</v>
          </cell>
          <cell r="K291">
            <v>44494</v>
          </cell>
          <cell r="L291">
            <v>44494</v>
          </cell>
          <cell r="M291" t="str">
            <v/>
          </cell>
          <cell r="N291" t="str">
            <v>涂宇欣</v>
          </cell>
          <cell r="O291" t="str">
            <v>陳政皓</v>
          </cell>
          <cell r="T291">
            <v>0</v>
          </cell>
          <cell r="V291">
            <v>0</v>
          </cell>
          <cell r="W291">
            <v>0</v>
          </cell>
          <cell r="X291" t="str">
            <v>放款服務課</v>
          </cell>
          <cell r="Y291">
            <v>44533</v>
          </cell>
        </row>
        <row r="292">
          <cell r="E292" t="str">
            <v>L2703</v>
          </cell>
          <cell r="F292" t="str">
            <v>結清客戶申請個人資料控管維護</v>
          </cell>
          <cell r="G292">
            <v>0</v>
          </cell>
          <cell r="H292" t="str">
            <v>賴文育</v>
          </cell>
          <cell r="I292" t="str">
            <v>陳昱衡</v>
          </cell>
          <cell r="J292" t="str">
            <v>PJ201800012_URS_2業務作業_V1.25.doc</v>
          </cell>
          <cell r="K292">
            <v>44494</v>
          </cell>
          <cell r="L292">
            <v>44494</v>
          </cell>
          <cell r="M292">
            <v>44494</v>
          </cell>
          <cell r="N292" t="str">
            <v>涂宇欣</v>
          </cell>
          <cell r="O292" t="str">
            <v>陳政皓</v>
          </cell>
          <cell r="T292">
            <v>0</v>
          </cell>
          <cell r="V292">
            <v>0</v>
          </cell>
          <cell r="W292">
            <v>0</v>
          </cell>
          <cell r="X292" t="str">
            <v>放款服務課</v>
          </cell>
          <cell r="Y292">
            <v>44533</v>
          </cell>
        </row>
        <row r="293">
          <cell r="E293" t="str">
            <v>L2039</v>
          </cell>
          <cell r="F293" t="str">
            <v xml:space="preserve">擔保品重評明細資料查詢                  </v>
          </cell>
          <cell r="G293">
            <v>0</v>
          </cell>
          <cell r="H293" t="str">
            <v>賴文育</v>
          </cell>
          <cell r="I293" t="str">
            <v>陳昱衡</v>
          </cell>
          <cell r="J293" t="str">
            <v>PJ201800012_URS_2業務作業_V1.25.doc</v>
          </cell>
          <cell r="K293">
            <v>44494</v>
          </cell>
          <cell r="L293">
            <v>44494</v>
          </cell>
          <cell r="M293">
            <v>44494</v>
          </cell>
          <cell r="N293" t="str">
            <v>吳承憲</v>
          </cell>
          <cell r="O293" t="str">
            <v>邱怡婷</v>
          </cell>
          <cell r="P293" t="str">
            <v>陳俞辛(企金)</v>
          </cell>
          <cell r="T293">
            <v>0</v>
          </cell>
          <cell r="V293">
            <v>0</v>
          </cell>
          <cell r="W293">
            <v>0</v>
          </cell>
          <cell r="X293" t="str">
            <v>放款管理課</v>
          </cell>
          <cell r="Y293">
            <v>44533</v>
          </cell>
        </row>
        <row r="294">
          <cell r="E294" t="str">
            <v>L2480</v>
          </cell>
          <cell r="F294" t="str">
            <v xml:space="preserve">擔保品重評資料登錄                      </v>
          </cell>
          <cell r="G294">
            <v>0</v>
          </cell>
          <cell r="H294" t="str">
            <v>賴文育</v>
          </cell>
          <cell r="I294" t="str">
            <v>陳昱衡</v>
          </cell>
          <cell r="J294" t="str">
            <v>PJ201800012_URS_2業務作業_V1.25.doc</v>
          </cell>
          <cell r="K294">
            <v>44494</v>
          </cell>
          <cell r="L294">
            <v>44494</v>
          </cell>
          <cell r="M294">
            <v>44494</v>
          </cell>
          <cell r="N294" t="str">
            <v>吳承憲</v>
          </cell>
          <cell r="O294" t="str">
            <v>邱怡婷</v>
          </cell>
          <cell r="P294" t="str">
            <v>陳俞辛(企金)</v>
          </cell>
          <cell r="T294">
            <v>0</v>
          </cell>
          <cell r="V294">
            <v>0</v>
          </cell>
          <cell r="W294">
            <v>0</v>
          </cell>
          <cell r="X294" t="str">
            <v>放款管理課</v>
          </cell>
          <cell r="Y294">
            <v>44533</v>
          </cell>
        </row>
        <row r="295">
          <cell r="E295" t="str">
            <v>L5060</v>
          </cell>
          <cell r="F295" t="str">
            <v xml:space="preserve">案件處理清單         </v>
          </cell>
          <cell r="G295">
            <v>0</v>
          </cell>
          <cell r="H295" t="str">
            <v>蘇曉玲</v>
          </cell>
          <cell r="I295" t="str">
            <v>蘇曉玲</v>
          </cell>
          <cell r="J295">
            <v>0</v>
          </cell>
          <cell r="K295">
            <v>44496</v>
          </cell>
          <cell r="L295">
            <v>44496</v>
          </cell>
          <cell r="M295" t="str">
            <v/>
          </cell>
          <cell r="N295" t="str">
            <v>林清河</v>
          </cell>
          <cell r="O295" t="str">
            <v>張舜雯</v>
          </cell>
          <cell r="T295">
            <v>0</v>
          </cell>
          <cell r="V295">
            <v>0</v>
          </cell>
          <cell r="W295">
            <v>0</v>
          </cell>
          <cell r="X295" t="str">
            <v>放款管理課</v>
          </cell>
          <cell r="Y295">
            <v>0</v>
          </cell>
        </row>
        <row r="296">
          <cell r="E296" t="str">
            <v>L5960</v>
          </cell>
          <cell r="F296" t="str">
            <v xml:space="preserve">案件資料查詢         </v>
          </cell>
          <cell r="G296">
            <v>0</v>
          </cell>
          <cell r="H296" t="str">
            <v>蘇曉玲</v>
          </cell>
          <cell r="I296" t="str">
            <v>蘇曉玲</v>
          </cell>
          <cell r="J296">
            <v>0</v>
          </cell>
          <cell r="K296">
            <v>44496</v>
          </cell>
          <cell r="L296">
            <v>44496</v>
          </cell>
          <cell r="M296" t="str">
            <v/>
          </cell>
          <cell r="N296" t="str">
            <v>林清河</v>
          </cell>
          <cell r="O296" t="str">
            <v>張舜雯</v>
          </cell>
          <cell r="T296">
            <v>0</v>
          </cell>
          <cell r="V296">
            <v>0</v>
          </cell>
          <cell r="W296">
            <v>0</v>
          </cell>
          <cell r="X296" t="str">
            <v>放款管理課</v>
          </cell>
          <cell r="Y296">
            <v>44533</v>
          </cell>
        </row>
        <row r="297">
          <cell r="E297" t="str">
            <v>L5961</v>
          </cell>
          <cell r="F297" t="str">
            <v xml:space="preserve">電催明細資料查詢     </v>
          </cell>
          <cell r="G297">
            <v>0</v>
          </cell>
          <cell r="H297" t="str">
            <v>蘇曉玲</v>
          </cell>
          <cell r="I297" t="str">
            <v>蘇曉玲</v>
          </cell>
          <cell r="J297">
            <v>0</v>
          </cell>
          <cell r="K297">
            <v>44496</v>
          </cell>
          <cell r="L297">
            <v>44496</v>
          </cell>
          <cell r="M297">
            <v>44497</v>
          </cell>
          <cell r="N297" t="str">
            <v>林清河</v>
          </cell>
          <cell r="O297" t="str">
            <v>張舜雯</v>
          </cell>
          <cell r="T297">
            <v>0</v>
          </cell>
          <cell r="V297">
            <v>0</v>
          </cell>
          <cell r="W297">
            <v>0</v>
          </cell>
          <cell r="X297" t="str">
            <v>放款管理課</v>
          </cell>
          <cell r="Y297">
            <v>44533</v>
          </cell>
        </row>
        <row r="298">
          <cell r="E298" t="str">
            <v>L5601</v>
          </cell>
          <cell r="F298" t="str">
            <v xml:space="preserve">電催登錄             </v>
          </cell>
          <cell r="G298">
            <v>0</v>
          </cell>
          <cell r="H298" t="str">
            <v>蘇曉玲</v>
          </cell>
          <cell r="I298" t="str">
            <v>蘇曉玲</v>
          </cell>
          <cell r="J298">
            <v>0</v>
          </cell>
          <cell r="K298">
            <v>44496</v>
          </cell>
          <cell r="L298">
            <v>44496</v>
          </cell>
          <cell r="M298">
            <v>44504</v>
          </cell>
          <cell r="N298" t="str">
            <v>林清河</v>
          </cell>
          <cell r="O298" t="str">
            <v>張舜雯</v>
          </cell>
          <cell r="T298">
            <v>0</v>
          </cell>
          <cell r="V298">
            <v>0</v>
          </cell>
          <cell r="W298">
            <v>0</v>
          </cell>
          <cell r="X298" t="str">
            <v>放款管理課</v>
          </cell>
          <cell r="Y298">
            <v>44533</v>
          </cell>
        </row>
        <row r="299">
          <cell r="E299" t="str">
            <v>L5962</v>
          </cell>
          <cell r="F299" t="str">
            <v xml:space="preserve">面催明細資料查詢     </v>
          </cell>
          <cell r="G299">
            <v>0</v>
          </cell>
          <cell r="H299" t="str">
            <v>蘇曉玲</v>
          </cell>
          <cell r="I299" t="str">
            <v>蘇曉玲</v>
          </cell>
          <cell r="J299">
            <v>0</v>
          </cell>
          <cell r="K299">
            <v>44496</v>
          </cell>
          <cell r="L299">
            <v>44496</v>
          </cell>
          <cell r="M299">
            <v>44497</v>
          </cell>
          <cell r="N299" t="str">
            <v>林清河</v>
          </cell>
          <cell r="O299" t="str">
            <v>張舜雯</v>
          </cell>
          <cell r="T299">
            <v>0</v>
          </cell>
          <cell r="V299">
            <v>0</v>
          </cell>
          <cell r="W299">
            <v>0</v>
          </cell>
          <cell r="X299" t="str">
            <v>放款管理課</v>
          </cell>
          <cell r="Y299">
            <v>44533</v>
          </cell>
        </row>
        <row r="300">
          <cell r="E300" t="str">
            <v>L5602</v>
          </cell>
          <cell r="F300" t="str">
            <v xml:space="preserve">面催登錄             </v>
          </cell>
          <cell r="G300">
            <v>0</v>
          </cell>
          <cell r="H300" t="str">
            <v>蘇曉玲</v>
          </cell>
          <cell r="I300" t="str">
            <v>蘇曉玲</v>
          </cell>
          <cell r="J300">
            <v>0</v>
          </cell>
          <cell r="K300">
            <v>44496</v>
          </cell>
          <cell r="L300">
            <v>44496</v>
          </cell>
          <cell r="M300">
            <v>44504</v>
          </cell>
          <cell r="N300" t="str">
            <v>林清河</v>
          </cell>
          <cell r="O300" t="str">
            <v>張舜雯</v>
          </cell>
          <cell r="T300">
            <v>0</v>
          </cell>
          <cell r="V300">
            <v>0</v>
          </cell>
          <cell r="W300">
            <v>0</v>
          </cell>
          <cell r="X300" t="str">
            <v>放款管理課</v>
          </cell>
          <cell r="Y300">
            <v>44533</v>
          </cell>
        </row>
        <row r="301">
          <cell r="E301" t="str">
            <v>L5963</v>
          </cell>
          <cell r="F301" t="str">
            <v xml:space="preserve">函催明細資料查詢     </v>
          </cell>
          <cell r="G301">
            <v>0</v>
          </cell>
          <cell r="H301" t="str">
            <v>蘇曉玲</v>
          </cell>
          <cell r="I301" t="str">
            <v>蘇曉玲</v>
          </cell>
          <cell r="J301">
            <v>0</v>
          </cell>
          <cell r="K301">
            <v>44496</v>
          </cell>
          <cell r="L301">
            <v>44496</v>
          </cell>
          <cell r="M301">
            <v>44497</v>
          </cell>
          <cell r="N301" t="str">
            <v>林清河</v>
          </cell>
          <cell r="O301" t="str">
            <v>張舜雯</v>
          </cell>
          <cell r="T301">
            <v>0</v>
          </cell>
          <cell r="V301">
            <v>0</v>
          </cell>
          <cell r="W301">
            <v>0</v>
          </cell>
          <cell r="X301" t="str">
            <v>放款管理課</v>
          </cell>
          <cell r="Y301">
            <v>44533</v>
          </cell>
        </row>
        <row r="302">
          <cell r="E302" t="str">
            <v>L5603</v>
          </cell>
          <cell r="F302" t="str">
            <v xml:space="preserve">函催登錄             </v>
          </cell>
          <cell r="G302">
            <v>0</v>
          </cell>
          <cell r="H302" t="str">
            <v>蘇曉玲</v>
          </cell>
          <cell r="I302" t="str">
            <v>蘇曉玲</v>
          </cell>
          <cell r="J302">
            <v>0</v>
          </cell>
          <cell r="K302">
            <v>44496</v>
          </cell>
          <cell r="L302">
            <v>44496</v>
          </cell>
          <cell r="M302">
            <v>44504</v>
          </cell>
          <cell r="N302" t="str">
            <v>林清河</v>
          </cell>
          <cell r="O302" t="str">
            <v>張舜雯</v>
          </cell>
          <cell r="T302">
            <v>0</v>
          </cell>
          <cell r="V302">
            <v>0</v>
          </cell>
          <cell r="W302">
            <v>0</v>
          </cell>
          <cell r="X302" t="str">
            <v>放款管理課</v>
          </cell>
          <cell r="Y302">
            <v>44533</v>
          </cell>
        </row>
        <row r="303">
          <cell r="E303" t="str">
            <v>L5964</v>
          </cell>
          <cell r="F303" t="str">
            <v xml:space="preserve">法務進度明細資料查詢 </v>
          </cell>
          <cell r="G303">
            <v>0</v>
          </cell>
          <cell r="H303" t="str">
            <v>蘇曉玲</v>
          </cell>
          <cell r="I303" t="str">
            <v>蘇曉玲</v>
          </cell>
          <cell r="J303">
            <v>0</v>
          </cell>
          <cell r="K303">
            <v>44497</v>
          </cell>
          <cell r="L303">
            <v>44496</v>
          </cell>
          <cell r="M303">
            <v>44497</v>
          </cell>
          <cell r="N303" t="str">
            <v>林清河</v>
          </cell>
          <cell r="O303" t="str">
            <v>張舜雯</v>
          </cell>
          <cell r="T303">
            <v>0</v>
          </cell>
          <cell r="V303">
            <v>0</v>
          </cell>
          <cell r="W303">
            <v>0</v>
          </cell>
          <cell r="X303" t="str">
            <v>放款管理課</v>
          </cell>
          <cell r="Y303">
            <v>44533</v>
          </cell>
        </row>
        <row r="304">
          <cell r="E304" t="str">
            <v>L5604</v>
          </cell>
          <cell r="F304" t="str">
            <v xml:space="preserve">法務進度登錄         </v>
          </cell>
          <cell r="G304">
            <v>0</v>
          </cell>
          <cell r="H304" t="str">
            <v>蘇曉玲</v>
          </cell>
          <cell r="I304" t="str">
            <v>蘇曉玲</v>
          </cell>
          <cell r="J304">
            <v>0</v>
          </cell>
          <cell r="K304">
            <v>44497</v>
          </cell>
          <cell r="L304">
            <v>44496</v>
          </cell>
          <cell r="M304">
            <v>44504</v>
          </cell>
          <cell r="N304" t="str">
            <v>林清河</v>
          </cell>
          <cell r="O304" t="str">
            <v>張舜雯</v>
          </cell>
          <cell r="T304">
            <v>0</v>
          </cell>
          <cell r="V304">
            <v>0</v>
          </cell>
          <cell r="W304">
            <v>0</v>
          </cell>
          <cell r="X304" t="str">
            <v>放款管理課</v>
          </cell>
          <cell r="Y304">
            <v>44533</v>
          </cell>
        </row>
        <row r="305">
          <cell r="E305" t="str">
            <v>L5965</v>
          </cell>
          <cell r="F305" t="str">
            <v xml:space="preserve">提醒事項查詢         </v>
          </cell>
          <cell r="G305">
            <v>0</v>
          </cell>
          <cell r="H305" t="str">
            <v>蘇曉玲</v>
          </cell>
          <cell r="I305" t="str">
            <v>蘇曉玲</v>
          </cell>
          <cell r="J305">
            <v>0</v>
          </cell>
          <cell r="K305">
            <v>44497</v>
          </cell>
          <cell r="L305">
            <v>44496</v>
          </cell>
          <cell r="M305">
            <v>44497</v>
          </cell>
          <cell r="N305" t="str">
            <v>林清河</v>
          </cell>
          <cell r="O305" t="str">
            <v>張舜雯</v>
          </cell>
          <cell r="T305">
            <v>0</v>
          </cell>
          <cell r="V305">
            <v>0</v>
          </cell>
          <cell r="W305">
            <v>0</v>
          </cell>
          <cell r="X305" t="str">
            <v>放款管理課</v>
          </cell>
          <cell r="Y305">
            <v>44533</v>
          </cell>
        </row>
        <row r="306">
          <cell r="E306" t="str">
            <v>L5605</v>
          </cell>
          <cell r="F306" t="str">
            <v xml:space="preserve">提醒事項登錄         </v>
          </cell>
          <cell r="G306">
            <v>0</v>
          </cell>
          <cell r="H306" t="str">
            <v>蘇曉玲</v>
          </cell>
          <cell r="I306" t="str">
            <v>蘇曉玲</v>
          </cell>
          <cell r="J306">
            <v>0</v>
          </cell>
          <cell r="K306">
            <v>44497</v>
          </cell>
          <cell r="L306">
            <v>44496</v>
          </cell>
          <cell r="M306">
            <v>44501</v>
          </cell>
          <cell r="N306" t="str">
            <v>林清河</v>
          </cell>
          <cell r="O306" t="str">
            <v>張舜雯</v>
          </cell>
          <cell r="T306">
            <v>0</v>
          </cell>
          <cell r="V306">
            <v>0</v>
          </cell>
          <cell r="W306">
            <v>0</v>
          </cell>
          <cell r="X306" t="str">
            <v>放款管理課</v>
          </cell>
          <cell r="Y306">
            <v>44533</v>
          </cell>
        </row>
        <row r="307">
          <cell r="E307" t="str">
            <v>L5061</v>
          </cell>
          <cell r="F307" t="str">
            <v>催收催繳明細</v>
          </cell>
          <cell r="G307">
            <v>0</v>
          </cell>
          <cell r="H307" t="str">
            <v>蘇曉玲</v>
          </cell>
          <cell r="I307" t="str">
            <v>蘇曉玲</v>
          </cell>
          <cell r="J307">
            <v>0</v>
          </cell>
          <cell r="K307">
            <v>44497</v>
          </cell>
          <cell r="L307">
            <v>44496</v>
          </cell>
          <cell r="M307">
            <v>44501</v>
          </cell>
          <cell r="N307" t="str">
            <v>林清河</v>
          </cell>
          <cell r="O307" t="str">
            <v>張舜雯</v>
          </cell>
          <cell r="T307">
            <v>0</v>
          </cell>
          <cell r="V307">
            <v>0</v>
          </cell>
          <cell r="W307">
            <v>0</v>
          </cell>
          <cell r="X307" t="str">
            <v>放款管理課</v>
          </cell>
          <cell r="Y307">
            <v>44533</v>
          </cell>
        </row>
        <row r="308">
          <cell r="E308" t="str">
            <v>L5062</v>
          </cell>
          <cell r="F308" t="str">
            <v>法務催收人員查詢</v>
          </cell>
          <cell r="G308" t="str">
            <v>審後新增2021/10/28</v>
          </cell>
          <cell r="H308" t="str">
            <v>蘇曉玲</v>
          </cell>
          <cell r="I308" t="str">
            <v>蘇曉玲</v>
          </cell>
          <cell r="J308">
            <v>0</v>
          </cell>
          <cell r="K308">
            <v>44497</v>
          </cell>
          <cell r="L308">
            <v>44496</v>
          </cell>
          <cell r="M308" t="str">
            <v/>
          </cell>
          <cell r="N308" t="str">
            <v>林清河</v>
          </cell>
          <cell r="O308" t="str">
            <v>張舜雯</v>
          </cell>
          <cell r="T308">
            <v>0</v>
          </cell>
          <cell r="V308">
            <v>0</v>
          </cell>
          <cell r="W308">
            <v>0</v>
          </cell>
          <cell r="X308" t="str">
            <v>放款管理課</v>
          </cell>
          <cell r="Y308">
            <v>44533</v>
          </cell>
        </row>
        <row r="309">
          <cell r="E309" t="str">
            <v>L5606</v>
          </cell>
          <cell r="F309" t="str">
            <v>法務催收人員維護</v>
          </cell>
          <cell r="G309" t="str">
            <v>審後新增2021/10/28</v>
          </cell>
          <cell r="H309" t="str">
            <v>蘇曉玲</v>
          </cell>
          <cell r="I309" t="str">
            <v>蘇曉玲</v>
          </cell>
          <cell r="J309">
            <v>0</v>
          </cell>
          <cell r="K309">
            <v>44497</v>
          </cell>
          <cell r="L309">
            <v>44496</v>
          </cell>
          <cell r="M309" t="str">
            <v/>
          </cell>
          <cell r="N309" t="str">
            <v>林清河</v>
          </cell>
          <cell r="O309" t="str">
            <v>張舜雯</v>
          </cell>
          <cell r="T309">
            <v>0</v>
          </cell>
          <cell r="V309">
            <v>0</v>
          </cell>
          <cell r="W309">
            <v>0</v>
          </cell>
          <cell r="X309" t="str">
            <v>放款管理課</v>
          </cell>
          <cell r="Y309">
            <v>44533</v>
          </cell>
        </row>
        <row r="310">
          <cell r="E310" t="str">
            <v>L8080</v>
          </cell>
          <cell r="F310" t="str">
            <v>AML姓名檢核查詢</v>
          </cell>
          <cell r="G310">
            <v>0</v>
          </cell>
          <cell r="H310" t="str">
            <v>賴文育</v>
          </cell>
          <cell r="I310" t="str">
            <v>余家興</v>
          </cell>
          <cell r="J310" t="str">
            <v>PJ201800012_URS_8遵循法令作業_V1.2</v>
          </cell>
          <cell r="K310">
            <v>44502</v>
          </cell>
          <cell r="L310">
            <v>44503</v>
          </cell>
          <cell r="M310" t="str">
            <v/>
          </cell>
          <cell r="N310" t="str">
            <v>林清河</v>
          </cell>
          <cell r="O310" t="str">
            <v>施美娟</v>
          </cell>
          <cell r="P310" t="str">
            <v>王薏涵、鄧雪美</v>
          </cell>
          <cell r="T310">
            <v>0</v>
          </cell>
          <cell r="V310">
            <v>0</v>
          </cell>
          <cell r="W310">
            <v>0</v>
          </cell>
          <cell r="X310" t="str">
            <v>放款審查課</v>
          </cell>
          <cell r="Y310">
            <v>44533</v>
          </cell>
        </row>
        <row r="311">
          <cell r="E311" t="str">
            <v>L8100</v>
          </cell>
          <cell r="F311" t="str">
            <v>AML姓名檢核</v>
          </cell>
          <cell r="G311">
            <v>0</v>
          </cell>
          <cell r="H311" t="str">
            <v>賴文育</v>
          </cell>
          <cell r="I311" t="str">
            <v>楊智誠</v>
          </cell>
          <cell r="J311" t="str">
            <v>PJ201800012_URS_8遵循法令作業_V1.2</v>
          </cell>
          <cell r="K311">
            <v>44502</v>
          </cell>
          <cell r="L311">
            <v>44503</v>
          </cell>
          <cell r="M311" t="str">
            <v/>
          </cell>
          <cell r="N311" t="str">
            <v>林清河</v>
          </cell>
          <cell r="O311" t="str">
            <v>施美娟</v>
          </cell>
          <cell r="P311" t="str">
            <v>王薏涵、鄧雪美</v>
          </cell>
          <cell r="T311">
            <v>0</v>
          </cell>
          <cell r="V311">
            <v>0</v>
          </cell>
          <cell r="W311">
            <v>0</v>
          </cell>
          <cell r="X311" t="str">
            <v>放款審查課</v>
          </cell>
          <cell r="Y311">
            <v>44533</v>
          </cell>
        </row>
        <row r="312">
          <cell r="E312" t="str">
            <v>L8081</v>
          </cell>
          <cell r="F312" t="str">
            <v>AML定審資料查詢</v>
          </cell>
          <cell r="G312">
            <v>0</v>
          </cell>
          <cell r="H312" t="str">
            <v>張金龍</v>
          </cell>
          <cell r="I312" t="str">
            <v>張金龍</v>
          </cell>
          <cell r="J312" t="str">
            <v>PJ201800012_URS_8遵循法令作業_V1.2</v>
          </cell>
          <cell r="K312">
            <v>44524</v>
          </cell>
          <cell r="L312">
            <v>44526</v>
          </cell>
          <cell r="M312" t="str">
            <v/>
          </cell>
          <cell r="N312" t="str">
            <v>林清河</v>
          </cell>
          <cell r="O312" t="str">
            <v>施美娟</v>
          </cell>
          <cell r="P312" t="str">
            <v>王薏涵、鄧雪美</v>
          </cell>
          <cell r="T312">
            <v>0</v>
          </cell>
          <cell r="V312">
            <v>0</v>
          </cell>
          <cell r="W312">
            <v>0</v>
          </cell>
          <cell r="X312" t="str">
            <v>放款審查課</v>
          </cell>
          <cell r="Y312">
            <v>0</v>
          </cell>
        </row>
        <row r="313">
          <cell r="E313" t="str">
            <v>L8082</v>
          </cell>
          <cell r="F313" t="str">
            <v>AML定審通知查詢</v>
          </cell>
          <cell r="G313" t="str">
            <v>新增2021/11/2</v>
          </cell>
          <cell r="H313" t="str">
            <v>張金龍</v>
          </cell>
          <cell r="I313" t="str">
            <v>張金龍</v>
          </cell>
          <cell r="J313" t="str">
            <v>PJ201800012_URS_8遵循法令作業_V1.2</v>
          </cell>
          <cell r="K313">
            <v>44524</v>
          </cell>
          <cell r="L313">
            <v>44526</v>
          </cell>
          <cell r="M313" t="str">
            <v/>
          </cell>
          <cell r="N313" t="str">
            <v>林清河</v>
          </cell>
          <cell r="O313" t="str">
            <v>施美娟</v>
          </cell>
          <cell r="P313" t="str">
            <v>王薏涵、鄧雪美</v>
          </cell>
          <cell r="T313">
            <v>0</v>
          </cell>
          <cell r="V313">
            <v>0</v>
          </cell>
          <cell r="W313">
            <v>0</v>
          </cell>
          <cell r="X313" t="str">
            <v>放款審查課</v>
          </cell>
          <cell r="Y313">
            <v>0</v>
          </cell>
        </row>
        <row r="314">
          <cell r="E314" t="str">
            <v>L8083</v>
          </cell>
          <cell r="F314" t="str">
            <v>AML定審低風險資料查詢</v>
          </cell>
          <cell r="G314" t="str">
            <v>新增2021/11/26</v>
          </cell>
          <cell r="H314" t="str">
            <v>張金龍</v>
          </cell>
          <cell r="I314" t="str">
            <v>張金龍</v>
          </cell>
          <cell r="J314" t="str">
            <v>PJ201800012_URS_8遵循法令作業_V1.2</v>
          </cell>
          <cell r="K314">
            <v>44524</v>
          </cell>
          <cell r="L314">
            <v>44526</v>
          </cell>
          <cell r="M314" t="str">
            <v/>
          </cell>
          <cell r="N314" t="str">
            <v>林清河</v>
          </cell>
          <cell r="O314" t="str">
            <v>施美娟</v>
          </cell>
          <cell r="P314" t="str">
            <v>王薏涵、鄧雪美</v>
          </cell>
          <cell r="T314">
            <v>0</v>
          </cell>
          <cell r="V314">
            <v>0</v>
          </cell>
          <cell r="W314">
            <v>0</v>
          </cell>
          <cell r="X314" t="str">
            <v>放款審查課</v>
          </cell>
          <cell r="Y314">
            <v>0</v>
          </cell>
        </row>
        <row r="315">
          <cell r="E315" t="str">
            <v>L8101</v>
          </cell>
          <cell r="F315" t="str">
            <v>AML定審通知處理</v>
          </cell>
          <cell r="G315">
            <v>0</v>
          </cell>
          <cell r="H315" t="str">
            <v>張金龍</v>
          </cell>
          <cell r="I315" t="str">
            <v>張金龍</v>
          </cell>
          <cell r="J315" t="str">
            <v>PJ201800012_URS_8遵循法令作業_V1.2</v>
          </cell>
          <cell r="K315">
            <v>44524</v>
          </cell>
          <cell r="L315">
            <v>44526</v>
          </cell>
          <cell r="M315" t="str">
            <v/>
          </cell>
          <cell r="N315" t="str">
            <v>林清河</v>
          </cell>
          <cell r="O315" t="str">
            <v>施美娟</v>
          </cell>
          <cell r="P315" t="str">
            <v>王薏涵、鄧雪美</v>
          </cell>
          <cell r="T315">
            <v>0</v>
          </cell>
          <cell r="V315">
            <v>0</v>
          </cell>
          <cell r="W315">
            <v>0</v>
          </cell>
          <cell r="X315" t="str">
            <v>放款審查課</v>
          </cell>
          <cell r="Y315">
            <v>0</v>
          </cell>
        </row>
        <row r="316">
          <cell r="E316" t="str">
            <v>L8084</v>
          </cell>
          <cell r="F316" t="str">
            <v>AML定審通知查詢</v>
          </cell>
          <cell r="G316" t="str">
            <v>新增2021/11/26</v>
          </cell>
          <cell r="H316" t="str">
            <v>張金龍</v>
          </cell>
          <cell r="I316" t="str">
            <v>張金龍</v>
          </cell>
          <cell r="J316" t="str">
            <v>PJ201800012_URS_8遵循法令作業_V1.2</v>
          </cell>
          <cell r="K316">
            <v>44524</v>
          </cell>
          <cell r="L316">
            <v>44526</v>
          </cell>
          <cell r="M316" t="str">
            <v/>
          </cell>
          <cell r="N316" t="str">
            <v>林清河</v>
          </cell>
          <cell r="O316" t="str">
            <v>施美娟</v>
          </cell>
          <cell r="P316" t="str">
            <v>王薏涵、鄧雪美</v>
          </cell>
          <cell r="T316">
            <v>0</v>
          </cell>
          <cell r="V316">
            <v>0</v>
          </cell>
          <cell r="W316">
            <v>0</v>
          </cell>
          <cell r="X316" t="str">
            <v>放款審查課</v>
          </cell>
          <cell r="Y316">
            <v>0</v>
          </cell>
        </row>
        <row r="317">
          <cell r="E317" t="str">
            <v>L8701</v>
          </cell>
          <cell r="F317" t="str">
            <v>產製公務人員報送資料</v>
          </cell>
          <cell r="G317">
            <v>0</v>
          </cell>
          <cell r="H317" t="str">
            <v>賴文育</v>
          </cell>
          <cell r="I317" t="str">
            <v>楊智誠</v>
          </cell>
          <cell r="J317" t="str">
            <v>PJ201800012_URS_8遵循法令作業_V1.2</v>
          </cell>
          <cell r="K317">
            <v>44503</v>
          </cell>
          <cell r="L317">
            <v>44503</v>
          </cell>
          <cell r="M317">
            <v>44531</v>
          </cell>
          <cell r="N317" t="str">
            <v>林清河</v>
          </cell>
          <cell r="O317" t="str">
            <v>許慧玉</v>
          </cell>
          <cell r="T317">
            <v>0</v>
          </cell>
          <cell r="V317">
            <v>0</v>
          </cell>
          <cell r="W317">
            <v>0</v>
          </cell>
          <cell r="X317" t="str">
            <v>放款服務課</v>
          </cell>
          <cell r="Y317">
            <v>44533</v>
          </cell>
        </row>
        <row r="318">
          <cell r="E318" t="str">
            <v>L8921</v>
          </cell>
          <cell r="F318" t="str">
            <v>疑似洗錢樣態檢核查詢</v>
          </cell>
          <cell r="G318">
            <v>0</v>
          </cell>
          <cell r="H318" t="str">
            <v>賴文育</v>
          </cell>
          <cell r="I318" t="str">
            <v>楊智誠</v>
          </cell>
          <cell r="J318" t="str">
            <v>PJ201800012_URS_8遵循法令作業_V1.2</v>
          </cell>
          <cell r="K318">
            <v>44498</v>
          </cell>
          <cell r="L318">
            <v>44498</v>
          </cell>
          <cell r="M318" t="str">
            <v/>
          </cell>
          <cell r="N318" t="str">
            <v>林清河</v>
          </cell>
          <cell r="O318" t="str">
            <v>邵淑微</v>
          </cell>
          <cell r="T318">
            <v>0</v>
          </cell>
          <cell r="V318">
            <v>0</v>
          </cell>
          <cell r="W318">
            <v>0</v>
          </cell>
          <cell r="X318" t="str">
            <v>放款服務課</v>
          </cell>
          <cell r="Y318">
            <v>44533</v>
          </cell>
        </row>
        <row r="319">
          <cell r="E319" t="str">
            <v>L8201</v>
          </cell>
          <cell r="F319" t="str">
            <v>疑似洗錢樣態條件設定</v>
          </cell>
          <cell r="G319">
            <v>0</v>
          </cell>
          <cell r="H319" t="str">
            <v>賴文育</v>
          </cell>
          <cell r="I319" t="str">
            <v>楊智誠</v>
          </cell>
          <cell r="J319" t="str">
            <v>PJ201800012_URS_8遵循法令作業_V1.2</v>
          </cell>
          <cell r="K319">
            <v>44498</v>
          </cell>
          <cell r="L319">
            <v>44498</v>
          </cell>
          <cell r="M319">
            <v>44515</v>
          </cell>
          <cell r="N319" t="str">
            <v>涂宇欣</v>
          </cell>
          <cell r="O319" t="str">
            <v>邵淑微</v>
          </cell>
          <cell r="T319">
            <v>0</v>
          </cell>
          <cell r="V319">
            <v>0</v>
          </cell>
          <cell r="W319">
            <v>0</v>
          </cell>
          <cell r="X319" t="str">
            <v>放款服務課</v>
          </cell>
          <cell r="Y319">
            <v>44533</v>
          </cell>
        </row>
        <row r="320">
          <cell r="E320" t="str">
            <v>L8924</v>
          </cell>
          <cell r="F320" t="str">
            <v>疑似洗錢資料變更查詢</v>
          </cell>
          <cell r="G320">
            <v>0</v>
          </cell>
          <cell r="H320" t="str">
            <v>賴文育</v>
          </cell>
          <cell r="I320" t="str">
            <v>楊智誠</v>
          </cell>
          <cell r="J320" t="str">
            <v>PJ201800012_URS_8遵循法令作業_V1.2</v>
          </cell>
          <cell r="K320">
            <v>44498</v>
          </cell>
          <cell r="L320">
            <v>44498</v>
          </cell>
          <cell r="M320">
            <v>44515</v>
          </cell>
          <cell r="N320" t="str">
            <v>林清河</v>
          </cell>
          <cell r="O320" t="str">
            <v>邵淑微</v>
          </cell>
          <cell r="T320">
            <v>0</v>
          </cell>
          <cell r="V320">
            <v>0</v>
          </cell>
          <cell r="W320">
            <v>0</v>
          </cell>
          <cell r="X320" t="str">
            <v>放款服務課</v>
          </cell>
          <cell r="Y320">
            <v>44533</v>
          </cell>
        </row>
        <row r="321">
          <cell r="E321" t="str">
            <v>L8202</v>
          </cell>
          <cell r="F321" t="str">
            <v>疑似洗錢樣態資料產生</v>
          </cell>
          <cell r="G321">
            <v>0</v>
          </cell>
          <cell r="H321" t="str">
            <v>賴文育</v>
          </cell>
          <cell r="I321" t="str">
            <v>楊智誠</v>
          </cell>
          <cell r="J321" t="str">
            <v>PJ201800012_URS_8遵循法令作業_V1.2</v>
          </cell>
          <cell r="K321">
            <v>44498</v>
          </cell>
          <cell r="L321">
            <v>44498</v>
          </cell>
          <cell r="M321" t="str">
            <v/>
          </cell>
          <cell r="N321" t="str">
            <v>林清河</v>
          </cell>
          <cell r="O321" t="str">
            <v>邵淑微</v>
          </cell>
          <cell r="T321">
            <v>0</v>
          </cell>
          <cell r="V321">
            <v>0</v>
          </cell>
          <cell r="W321">
            <v>0</v>
          </cell>
          <cell r="X321" t="str">
            <v>放款服務課</v>
          </cell>
          <cell r="Y321">
            <v>44537</v>
          </cell>
        </row>
        <row r="322">
          <cell r="E322" t="str">
            <v>L8922</v>
          </cell>
          <cell r="F322" t="str">
            <v>疑似洗錢交易合理性查詢</v>
          </cell>
          <cell r="G322">
            <v>0</v>
          </cell>
          <cell r="H322" t="str">
            <v>賴文育</v>
          </cell>
          <cell r="I322" t="str">
            <v>楊智誠</v>
          </cell>
          <cell r="J322" t="str">
            <v>PJ201800012_URS_8遵循法令作業_V1.2</v>
          </cell>
          <cell r="K322">
            <v>44498</v>
          </cell>
          <cell r="L322">
            <v>44498</v>
          </cell>
          <cell r="M322" t="str">
            <v/>
          </cell>
          <cell r="N322" t="str">
            <v>涂宇欣</v>
          </cell>
          <cell r="O322" t="str">
            <v>蔡珮瑜</v>
          </cell>
          <cell r="T322">
            <v>0</v>
          </cell>
          <cell r="V322">
            <v>0</v>
          </cell>
          <cell r="W322">
            <v>0</v>
          </cell>
          <cell r="X322" t="str">
            <v>放款服務課</v>
          </cell>
          <cell r="Y322">
            <v>44533</v>
          </cell>
        </row>
        <row r="323">
          <cell r="E323" t="str">
            <v>L8203</v>
          </cell>
          <cell r="F323" t="str">
            <v>疑似洗錢交易合理性維護</v>
          </cell>
          <cell r="G323">
            <v>0</v>
          </cell>
          <cell r="H323" t="str">
            <v>賴文育</v>
          </cell>
          <cell r="I323" t="str">
            <v>楊智誠</v>
          </cell>
          <cell r="J323" t="str">
            <v>PJ201800012_URS_8遵循法令作業_V1.2</v>
          </cell>
          <cell r="K323">
            <v>44498</v>
          </cell>
          <cell r="L323">
            <v>44498</v>
          </cell>
          <cell r="M323">
            <v>44515</v>
          </cell>
          <cell r="N323" t="str">
            <v>涂宇欣</v>
          </cell>
          <cell r="O323" t="str">
            <v>邵淑微</v>
          </cell>
          <cell r="T323">
            <v>0</v>
          </cell>
          <cell r="V323">
            <v>0</v>
          </cell>
          <cell r="W323">
            <v>0</v>
          </cell>
          <cell r="X323" t="str">
            <v>放款服務課</v>
          </cell>
          <cell r="Y323">
            <v>44533</v>
          </cell>
        </row>
        <row r="324">
          <cell r="E324" t="str">
            <v>L8923</v>
          </cell>
          <cell r="F324" t="str">
            <v>疑似洗錢交易訪談記錄查詢</v>
          </cell>
          <cell r="G324">
            <v>0</v>
          </cell>
          <cell r="H324" t="str">
            <v>賴文育</v>
          </cell>
          <cell r="I324" t="str">
            <v>楊智誠</v>
          </cell>
          <cell r="J324" t="str">
            <v>PJ201800012_URS_8遵循法令作業_V1.2</v>
          </cell>
          <cell r="K324">
            <v>44498</v>
          </cell>
          <cell r="L324">
            <v>44498</v>
          </cell>
          <cell r="M324">
            <v>44515</v>
          </cell>
          <cell r="N324" t="str">
            <v>涂宇欣</v>
          </cell>
          <cell r="O324" t="str">
            <v>蔡珮瑜</v>
          </cell>
          <cell r="T324">
            <v>0</v>
          </cell>
          <cell r="V324">
            <v>0</v>
          </cell>
          <cell r="W324">
            <v>0</v>
          </cell>
          <cell r="X324" t="str">
            <v>放款服務課</v>
          </cell>
          <cell r="Y324">
            <v>44533</v>
          </cell>
        </row>
        <row r="325">
          <cell r="E325" t="str">
            <v>L8204</v>
          </cell>
          <cell r="F325" t="str">
            <v>疑似洗錢交易訪談記錄維護</v>
          </cell>
          <cell r="G325">
            <v>0</v>
          </cell>
          <cell r="H325" t="str">
            <v>賴文育</v>
          </cell>
          <cell r="I325" t="str">
            <v>楊智誠</v>
          </cell>
          <cell r="J325" t="str">
            <v>PJ201800012_URS_8遵循法令作業_V1.2</v>
          </cell>
          <cell r="K325">
            <v>44498</v>
          </cell>
          <cell r="L325">
            <v>44498</v>
          </cell>
          <cell r="M325">
            <v>44494</v>
          </cell>
          <cell r="N325" t="str">
            <v>涂宇欣</v>
          </cell>
          <cell r="O325" t="str">
            <v>陳政皓</v>
          </cell>
          <cell r="P325" t="str">
            <v>張舜雯</v>
          </cell>
          <cell r="T325">
            <v>0</v>
          </cell>
          <cell r="V325">
            <v>0</v>
          </cell>
          <cell r="W325">
            <v>0</v>
          </cell>
          <cell r="X325" t="str">
            <v>放款服務課</v>
          </cell>
          <cell r="Y325">
            <v>44533</v>
          </cell>
        </row>
        <row r="326">
          <cell r="E326" t="str">
            <v>L8205</v>
          </cell>
          <cell r="F326" t="str">
            <v>產生疑似洗錢報表</v>
          </cell>
          <cell r="G326" t="str">
            <v>審後新增2021/10/29</v>
          </cell>
          <cell r="H326" t="str">
            <v>賴文育</v>
          </cell>
          <cell r="I326" t="str">
            <v>楊智誠</v>
          </cell>
          <cell r="J326" t="str">
            <v>PJ201800012_URS_8遵循法令作業_V1.2</v>
          </cell>
          <cell r="K326">
            <v>44498</v>
          </cell>
          <cell r="L326">
            <v>44498</v>
          </cell>
          <cell r="M326" t="str">
            <v/>
          </cell>
          <cell r="N326" t="str">
            <v>涂宇欣</v>
          </cell>
          <cell r="O326" t="str">
            <v>陳政皓</v>
          </cell>
          <cell r="P326" t="str">
            <v>張舜雯</v>
          </cell>
          <cell r="T326">
            <v>0</v>
          </cell>
          <cell r="V326">
            <v>0</v>
          </cell>
          <cell r="W326">
            <v>0</v>
          </cell>
          <cell r="X326" t="str">
            <v>放款服務課</v>
          </cell>
          <cell r="Y326">
            <v>44533</v>
          </cell>
        </row>
        <row r="327">
          <cell r="E327" t="str">
            <v>L5801</v>
          </cell>
          <cell r="F327" t="str">
            <v>補貼息作業</v>
          </cell>
          <cell r="G327">
            <v>0</v>
          </cell>
          <cell r="H327" t="str">
            <v>賴文育</v>
          </cell>
          <cell r="I327" t="str">
            <v>陳昱衡</v>
          </cell>
          <cell r="J327">
            <v>0</v>
          </cell>
          <cell r="K327">
            <v>44524</v>
          </cell>
          <cell r="L327">
            <v>44524</v>
          </cell>
          <cell r="M327" t="str">
            <v/>
          </cell>
          <cell r="N327" t="str">
            <v>涂宇欣</v>
          </cell>
          <cell r="O327" t="str">
            <v>邵淑微</v>
          </cell>
          <cell r="T327">
            <v>0</v>
          </cell>
          <cell r="V327">
            <v>0</v>
          </cell>
          <cell r="W327">
            <v>0</v>
          </cell>
          <cell r="X327" t="str">
            <v>放款服務課</v>
          </cell>
          <cell r="Y327">
            <v>44533</v>
          </cell>
        </row>
        <row r="328">
          <cell r="E328" t="str">
            <v>L5982</v>
          </cell>
          <cell r="F328" t="str">
            <v>國稅局申報檔查詢</v>
          </cell>
          <cell r="G328">
            <v>0</v>
          </cell>
          <cell r="H328" t="str">
            <v>賴文育</v>
          </cell>
          <cell r="I328" t="str">
            <v>楊智誠</v>
          </cell>
          <cell r="J328" t="str">
            <v>PJ201800012_URS_5管理性作業_V1.3</v>
          </cell>
          <cell r="K328">
            <v>44503</v>
          </cell>
          <cell r="L328">
            <v>44503</v>
          </cell>
          <cell r="M328" t="str">
            <v/>
          </cell>
          <cell r="N328" t="str">
            <v>李珮琪</v>
          </cell>
          <cell r="O328" t="str">
            <v>邵淑微</v>
          </cell>
          <cell r="T328">
            <v>0</v>
          </cell>
          <cell r="V328">
            <v>0</v>
          </cell>
          <cell r="W328">
            <v>0</v>
          </cell>
          <cell r="X328" t="str">
            <v>放款服務課</v>
          </cell>
          <cell r="Y328">
            <v>44533</v>
          </cell>
        </row>
        <row r="329">
          <cell r="E329" t="str">
            <v>L5812</v>
          </cell>
          <cell r="F329" t="str">
            <v>國稅局申報檔維護</v>
          </cell>
          <cell r="G329">
            <v>0</v>
          </cell>
          <cell r="H329" t="str">
            <v>賴文育</v>
          </cell>
          <cell r="I329" t="str">
            <v>楊智誠</v>
          </cell>
          <cell r="J329" t="str">
            <v>PJ201800012_URS_5管理性作業_V1.3</v>
          </cell>
          <cell r="K329">
            <v>44503</v>
          </cell>
          <cell r="L329">
            <v>44503</v>
          </cell>
          <cell r="M329" t="str">
            <v/>
          </cell>
          <cell r="N329" t="str">
            <v>李珮琪</v>
          </cell>
          <cell r="O329" t="str">
            <v>邵淑微</v>
          </cell>
          <cell r="T329">
            <v>0</v>
          </cell>
          <cell r="V329">
            <v>0</v>
          </cell>
          <cell r="W329">
            <v>0</v>
          </cell>
          <cell r="X329" t="str">
            <v>放款服務課</v>
          </cell>
          <cell r="Y329">
            <v>44533</v>
          </cell>
        </row>
        <row r="330">
          <cell r="E330" t="str">
            <v>L5811</v>
          </cell>
          <cell r="F330" t="str">
            <v>產生國稅局申報檢核檔</v>
          </cell>
          <cell r="G330">
            <v>0</v>
          </cell>
          <cell r="H330" t="str">
            <v>賴文育</v>
          </cell>
          <cell r="I330" t="str">
            <v>楊智誠</v>
          </cell>
          <cell r="J330" t="str">
            <v>PJ201800012_URS_5管理性作業_V1.3</v>
          </cell>
          <cell r="K330">
            <v>44503</v>
          </cell>
          <cell r="L330">
            <v>44503</v>
          </cell>
          <cell r="M330" t="str">
            <v/>
          </cell>
          <cell r="N330" t="str">
            <v>李珮琪</v>
          </cell>
          <cell r="O330" t="str">
            <v>邵淑微</v>
          </cell>
          <cell r="T330">
            <v>0</v>
          </cell>
          <cell r="V330">
            <v>0</v>
          </cell>
          <cell r="W330">
            <v>0</v>
          </cell>
          <cell r="X330" t="str">
            <v>放款服務課</v>
          </cell>
          <cell r="Y330">
            <v>44533</v>
          </cell>
        </row>
        <row r="331">
          <cell r="E331" t="str">
            <v>L5813</v>
          </cell>
          <cell r="F331" t="str">
            <v>產生國稅局申報媒體檔</v>
          </cell>
          <cell r="G331">
            <v>0</v>
          </cell>
          <cell r="H331" t="str">
            <v>賴文育</v>
          </cell>
          <cell r="I331" t="str">
            <v>楊智誠</v>
          </cell>
          <cell r="J331" t="str">
            <v>PJ201800012_URS_5管理性作業_V1.3</v>
          </cell>
          <cell r="K331">
            <v>44503</v>
          </cell>
          <cell r="L331">
            <v>44503</v>
          </cell>
          <cell r="M331" t="str">
            <v/>
          </cell>
          <cell r="N331" t="str">
            <v>李珮琪</v>
          </cell>
          <cell r="O331" t="str">
            <v>邵淑微</v>
          </cell>
          <cell r="T331">
            <v>0</v>
          </cell>
          <cell r="V331">
            <v>0</v>
          </cell>
          <cell r="W331">
            <v>0</v>
          </cell>
          <cell r="X331" t="str">
            <v>放款服務課</v>
          </cell>
          <cell r="Y331">
            <v>44533</v>
          </cell>
        </row>
        <row r="332">
          <cell r="E332" t="str">
            <v>L5901</v>
          </cell>
          <cell r="F332" t="str">
            <v xml:space="preserve">資金運用概況明細資料查詢              </v>
          </cell>
          <cell r="G332">
            <v>0</v>
          </cell>
          <cell r="H332" t="str">
            <v>賴文育</v>
          </cell>
          <cell r="I332" t="str">
            <v>楊智誠</v>
          </cell>
          <cell r="J332" t="str">
            <v>PJ201800012_URS_5管理性作業_V1.3</v>
          </cell>
          <cell r="K332">
            <v>44504</v>
          </cell>
          <cell r="L332">
            <v>44505</v>
          </cell>
          <cell r="M332" t="str">
            <v/>
          </cell>
          <cell r="N332" t="str">
            <v>李珮琪</v>
          </cell>
          <cell r="O332" t="str">
            <v>蔡珮瑜</v>
          </cell>
          <cell r="T332">
            <v>0</v>
          </cell>
          <cell r="V332">
            <v>0</v>
          </cell>
          <cell r="W332">
            <v>0</v>
          </cell>
          <cell r="X332" t="str">
            <v>放款服務課</v>
          </cell>
          <cell r="Y332">
            <v>44533</v>
          </cell>
        </row>
        <row r="333">
          <cell r="E333" t="str">
            <v>L5101</v>
          </cell>
          <cell r="F333" t="str">
            <v xml:space="preserve">資金運用概況維護                      </v>
          </cell>
          <cell r="G333">
            <v>0</v>
          </cell>
          <cell r="H333" t="str">
            <v>賴文育</v>
          </cell>
          <cell r="I333" t="str">
            <v>楊智誠</v>
          </cell>
          <cell r="J333" t="str">
            <v>PJ201800012_URS_5管理性作業_V1.3</v>
          </cell>
          <cell r="K333">
            <v>44504</v>
          </cell>
          <cell r="L333">
            <v>44505</v>
          </cell>
          <cell r="M333">
            <v>44518</v>
          </cell>
          <cell r="N333" t="str">
            <v>李珮琪</v>
          </cell>
          <cell r="O333" t="str">
            <v>蔡珮瑜</v>
          </cell>
          <cell r="T333">
            <v>0</v>
          </cell>
          <cell r="V333">
            <v>0</v>
          </cell>
          <cell r="W333">
            <v>0</v>
          </cell>
          <cell r="X333" t="str">
            <v>放款服務課</v>
          </cell>
          <cell r="Y333">
            <v>44533</v>
          </cell>
        </row>
        <row r="334">
          <cell r="E334" t="str">
            <v>L5902</v>
          </cell>
          <cell r="F334" t="str">
            <v>授信審議委員會會議紀錄明細資料查詢</v>
          </cell>
          <cell r="G334">
            <v>0</v>
          </cell>
          <cell r="H334" t="str">
            <v>賴文育</v>
          </cell>
          <cell r="I334" t="str">
            <v>張嘉榮</v>
          </cell>
          <cell r="J334" t="str">
            <v>PJ201800012_URS_5管理性作業_V1.3</v>
          </cell>
          <cell r="K334">
            <v>44504</v>
          </cell>
          <cell r="L334">
            <v>44503</v>
          </cell>
          <cell r="M334">
            <v>44508</v>
          </cell>
          <cell r="N334" t="str">
            <v>李珮琪</v>
          </cell>
          <cell r="O334" t="str">
            <v>施美娟</v>
          </cell>
          <cell r="T334">
            <v>0</v>
          </cell>
          <cell r="V334">
            <v>0</v>
          </cell>
          <cell r="W334">
            <v>0</v>
          </cell>
          <cell r="X334" t="str">
            <v>放款審查課</v>
          </cell>
          <cell r="Y334">
            <v>44533</v>
          </cell>
        </row>
        <row r="335">
          <cell r="E335" t="str">
            <v>L5102</v>
          </cell>
          <cell r="F335" t="str">
            <v>授信審議委員會會議紀錄維護</v>
          </cell>
          <cell r="G335">
            <v>0</v>
          </cell>
          <cell r="H335" t="str">
            <v>賴文育</v>
          </cell>
          <cell r="I335" t="str">
            <v>張嘉榮</v>
          </cell>
          <cell r="J335" t="str">
            <v>PJ201800012_URS_5管理性作業_V1.3</v>
          </cell>
          <cell r="K335">
            <v>44504</v>
          </cell>
          <cell r="L335">
            <v>44503</v>
          </cell>
          <cell r="M335">
            <v>44508</v>
          </cell>
          <cell r="N335" t="str">
            <v>李珮琪</v>
          </cell>
          <cell r="O335" t="str">
            <v>施美娟</v>
          </cell>
          <cell r="T335">
            <v>0</v>
          </cell>
          <cell r="V335">
            <v>0</v>
          </cell>
          <cell r="W335">
            <v>0</v>
          </cell>
          <cell r="X335" t="str">
            <v>放款審查課</v>
          </cell>
          <cell r="Y335">
            <v>44533</v>
          </cell>
        </row>
        <row r="336">
          <cell r="E336" t="str">
            <v>L5903</v>
          </cell>
          <cell r="F336" t="str">
            <v xml:space="preserve">檔案借閱明細資料查詢                  </v>
          </cell>
          <cell r="G336">
            <v>0</v>
          </cell>
          <cell r="H336" t="str">
            <v>賴文育</v>
          </cell>
          <cell r="I336" t="str">
            <v>楊智誠</v>
          </cell>
          <cell r="J336" t="str">
            <v>PJ201800012_URS_5管理性作業_V1.3</v>
          </cell>
          <cell r="K336">
            <v>44504</v>
          </cell>
          <cell r="L336">
            <v>44505</v>
          </cell>
          <cell r="M336">
            <v>44518</v>
          </cell>
          <cell r="N336" t="str">
            <v>李珮琪</v>
          </cell>
          <cell r="O336" t="str">
            <v>蔡珮瑜</v>
          </cell>
          <cell r="T336">
            <v>0</v>
          </cell>
          <cell r="V336">
            <v>0</v>
          </cell>
          <cell r="W336">
            <v>0</v>
          </cell>
          <cell r="X336" t="str">
            <v>放款服務課</v>
          </cell>
          <cell r="Y336">
            <v>44533</v>
          </cell>
        </row>
        <row r="337">
          <cell r="E337" t="str">
            <v>L5103</v>
          </cell>
          <cell r="F337" t="str">
            <v xml:space="preserve">檔案借閱維護                          </v>
          </cell>
          <cell r="G337">
            <v>0</v>
          </cell>
          <cell r="H337" t="str">
            <v>賴文育</v>
          </cell>
          <cell r="I337" t="str">
            <v>楊智誠</v>
          </cell>
          <cell r="J337" t="str">
            <v>PJ201800012_URS_5管理性作業_V1.3</v>
          </cell>
          <cell r="K337">
            <v>44504</v>
          </cell>
          <cell r="L337">
            <v>44505</v>
          </cell>
          <cell r="M337">
            <v>44518</v>
          </cell>
          <cell r="N337" t="str">
            <v>李珮琪</v>
          </cell>
          <cell r="O337" t="str">
            <v>蔡珮瑜</v>
          </cell>
          <cell r="T337">
            <v>0</v>
          </cell>
          <cell r="V337">
            <v>0</v>
          </cell>
          <cell r="W337">
            <v>0</v>
          </cell>
          <cell r="X337" t="str">
            <v>放款服務課</v>
          </cell>
          <cell r="Y337">
            <v>0</v>
          </cell>
        </row>
        <row r="338">
          <cell r="E338" t="str">
            <v>L5104</v>
          </cell>
          <cell r="F338" t="str">
            <v xml:space="preserve">檔案借閱報表作業(列印)                </v>
          </cell>
          <cell r="G338">
            <v>0</v>
          </cell>
          <cell r="H338" t="str">
            <v>賴文育</v>
          </cell>
          <cell r="I338" t="str">
            <v>楊智誠</v>
          </cell>
          <cell r="J338" t="str">
            <v>PJ201800012_URS_5管理性作業_V1.3</v>
          </cell>
          <cell r="K338">
            <v>44504</v>
          </cell>
          <cell r="L338">
            <v>44505</v>
          </cell>
          <cell r="M338">
            <v>44518</v>
          </cell>
          <cell r="N338" t="str">
            <v>李珮琪</v>
          </cell>
          <cell r="O338" t="str">
            <v>蔡珮瑜</v>
          </cell>
          <cell r="T338">
            <v>0</v>
          </cell>
          <cell r="V338">
            <v>0</v>
          </cell>
          <cell r="W338">
            <v>0</v>
          </cell>
          <cell r="X338" t="str">
            <v>放款服務課</v>
          </cell>
          <cell r="Y338">
            <v>44533</v>
          </cell>
        </row>
        <row r="339">
          <cell r="E339" t="str">
            <v>L5905</v>
          </cell>
          <cell r="F339" t="str">
            <v>覆審案件明細檔查詢</v>
          </cell>
          <cell r="G339">
            <v>0</v>
          </cell>
          <cell r="H339" t="str">
            <v>賴文育</v>
          </cell>
          <cell r="I339" t="str">
            <v>張嘉榮</v>
          </cell>
          <cell r="J339" t="str">
            <v>PJ201800012_URS_5管理性作業_V1.3</v>
          </cell>
          <cell r="K339">
            <v>44505</v>
          </cell>
          <cell r="L339">
            <v>44504</v>
          </cell>
          <cell r="M339">
            <v>44510</v>
          </cell>
          <cell r="N339" t="str">
            <v>吳承憲</v>
          </cell>
          <cell r="O339" t="str">
            <v>邱怡婷</v>
          </cell>
          <cell r="P339" t="str">
            <v>程慧娟</v>
          </cell>
          <cell r="T339">
            <v>0</v>
          </cell>
          <cell r="V339">
            <v>0</v>
          </cell>
          <cell r="W339">
            <v>0</v>
          </cell>
          <cell r="X339" t="str">
            <v>放款管理課</v>
          </cell>
          <cell r="Y339">
            <v>44533</v>
          </cell>
        </row>
        <row r="340">
          <cell r="E340" t="str">
            <v>L5105</v>
          </cell>
          <cell r="F340" t="str">
            <v>覆審案件明細檔維護</v>
          </cell>
          <cell r="G340">
            <v>0</v>
          </cell>
          <cell r="H340" t="str">
            <v>賴文育</v>
          </cell>
          <cell r="I340" t="str">
            <v>張嘉榮</v>
          </cell>
          <cell r="J340" t="str">
            <v>PJ201800012_URS_5管理性作業_V1.3</v>
          </cell>
          <cell r="K340">
            <v>44505</v>
          </cell>
          <cell r="L340">
            <v>44504</v>
          </cell>
          <cell r="M340">
            <v>44510</v>
          </cell>
          <cell r="N340" t="str">
            <v>吳承憲</v>
          </cell>
          <cell r="O340" t="str">
            <v>邱怡婷</v>
          </cell>
          <cell r="P340" t="str">
            <v>程慧娟</v>
          </cell>
          <cell r="T340">
            <v>0</v>
          </cell>
          <cell r="V340">
            <v>0</v>
          </cell>
          <cell r="W340">
            <v>0</v>
          </cell>
          <cell r="X340" t="str">
            <v>放款管理課</v>
          </cell>
          <cell r="Y340">
            <v>44533</v>
          </cell>
        </row>
        <row r="341">
          <cell r="E341" t="str">
            <v>L5106</v>
          </cell>
          <cell r="F341" t="str">
            <v>產生覆審案件資料明細</v>
          </cell>
          <cell r="G341">
            <v>0</v>
          </cell>
          <cell r="H341" t="str">
            <v>賴文育</v>
          </cell>
          <cell r="I341" t="str">
            <v>張嘉榮</v>
          </cell>
          <cell r="J341" t="str">
            <v>PJ201800012_URS_5管理性作業_V1.3</v>
          </cell>
          <cell r="K341">
            <v>44505</v>
          </cell>
          <cell r="L341">
            <v>44504</v>
          </cell>
          <cell r="M341" t="str">
            <v/>
          </cell>
          <cell r="N341" t="str">
            <v>林清河</v>
          </cell>
          <cell r="O341" t="str">
            <v>邱怡婷</v>
          </cell>
          <cell r="P341" t="str">
            <v>程慧娟</v>
          </cell>
          <cell r="T341">
            <v>0</v>
          </cell>
          <cell r="V341">
            <v>0</v>
          </cell>
          <cell r="W341">
            <v>0</v>
          </cell>
          <cell r="X341" t="str">
            <v>放款管理課</v>
          </cell>
          <cell r="Y341">
            <v>44533</v>
          </cell>
        </row>
        <row r="342">
          <cell r="E342" t="str">
            <v>L5906</v>
          </cell>
          <cell r="F342" t="str">
            <v>寬限條件控管繳息查詢</v>
          </cell>
          <cell r="G342">
            <v>0</v>
          </cell>
          <cell r="H342" t="str">
            <v>賴文育</v>
          </cell>
          <cell r="I342" t="str">
            <v>張嘉榮</v>
          </cell>
          <cell r="J342">
            <v>0</v>
          </cell>
          <cell r="K342">
            <v>44524</v>
          </cell>
          <cell r="L342">
            <v>44524</v>
          </cell>
          <cell r="M342" t="str">
            <v/>
          </cell>
          <cell r="N342" t="str">
            <v>林清河</v>
          </cell>
          <cell r="O342" t="str">
            <v>邵淑微</v>
          </cell>
          <cell r="T342">
            <v>0</v>
          </cell>
          <cell r="V342">
            <v>0</v>
          </cell>
          <cell r="W342">
            <v>0</v>
          </cell>
          <cell r="X342" t="str">
            <v>放款服務課</v>
          </cell>
          <cell r="Y342">
            <v>44533</v>
          </cell>
        </row>
        <row r="343">
          <cell r="E343" t="str">
            <v>L5116</v>
          </cell>
          <cell r="F343" t="str">
            <v>寬限條件控管維護</v>
          </cell>
          <cell r="G343">
            <v>0</v>
          </cell>
          <cell r="H343" t="str">
            <v>賴文育</v>
          </cell>
          <cell r="I343" t="str">
            <v>張嘉榮</v>
          </cell>
          <cell r="J343">
            <v>0</v>
          </cell>
          <cell r="K343">
            <v>44524</v>
          </cell>
          <cell r="L343">
            <v>44524</v>
          </cell>
          <cell r="M343" t="str">
            <v/>
          </cell>
          <cell r="N343" t="str">
            <v>林清河</v>
          </cell>
          <cell r="O343" t="str">
            <v>邵淑微</v>
          </cell>
          <cell r="T343">
            <v>0</v>
          </cell>
          <cell r="V343">
            <v>0</v>
          </cell>
          <cell r="W343">
            <v>0</v>
          </cell>
          <cell r="X343" t="str">
            <v>放款服務課</v>
          </cell>
          <cell r="Y343">
            <v>44533</v>
          </cell>
        </row>
        <row r="344">
          <cell r="E344" t="str">
            <v>L5907</v>
          </cell>
          <cell r="F344" t="str">
            <v>指定覆審名單查詢</v>
          </cell>
          <cell r="G344" t="str">
            <v>審後新增2021/11/16 (L5905)</v>
          </cell>
          <cell r="H344" t="str">
            <v>賴文育</v>
          </cell>
          <cell r="I344" t="str">
            <v>張嘉榮</v>
          </cell>
          <cell r="J344" t="str">
            <v>PJ201800012_URS_5管理性作業_V1.3</v>
          </cell>
          <cell r="K344">
            <v>44505</v>
          </cell>
          <cell r="L344">
            <v>44504</v>
          </cell>
          <cell r="M344">
            <v>0</v>
          </cell>
          <cell r="N344" t="str">
            <v>吳承憲</v>
          </cell>
          <cell r="O344" t="str">
            <v>邱怡婷</v>
          </cell>
          <cell r="P344" t="str">
            <v>程慧娟</v>
          </cell>
          <cell r="T344">
            <v>0</v>
          </cell>
          <cell r="V344">
            <v>0</v>
          </cell>
          <cell r="W344">
            <v>0</v>
          </cell>
          <cell r="X344" t="str">
            <v>放款管理課</v>
          </cell>
          <cell r="Y344">
            <v>44533</v>
          </cell>
        </row>
        <row r="345">
          <cell r="E345" t="str">
            <v>L5107</v>
          </cell>
          <cell r="F345" t="str">
            <v>指定覆審案件資料維護</v>
          </cell>
          <cell r="G345" t="str">
            <v>審後新增2021/11/16 (L5105)</v>
          </cell>
          <cell r="H345" t="str">
            <v>賴文育</v>
          </cell>
          <cell r="I345" t="str">
            <v>張嘉榮</v>
          </cell>
          <cell r="J345" t="str">
            <v>PJ201800012_URS_5管理性作業_V1.3</v>
          </cell>
          <cell r="K345">
            <v>44505</v>
          </cell>
          <cell r="L345">
            <v>44504</v>
          </cell>
          <cell r="M345">
            <v>0</v>
          </cell>
          <cell r="N345" t="str">
            <v>吳承憲</v>
          </cell>
          <cell r="O345" t="str">
            <v>邱怡婷</v>
          </cell>
          <cell r="P345" t="str">
            <v>程慧娟</v>
          </cell>
          <cell r="T345">
            <v>0</v>
          </cell>
          <cell r="V345">
            <v>0</v>
          </cell>
          <cell r="W345">
            <v>0</v>
          </cell>
          <cell r="X345" t="str">
            <v>放款管理課</v>
          </cell>
          <cell r="Y345">
            <v>44533</v>
          </cell>
        </row>
        <row r="346">
          <cell r="E346" t="str">
            <v>L6082</v>
          </cell>
          <cell r="F346" t="str">
            <v>放款業績工作月查詢</v>
          </cell>
          <cell r="G346">
            <v>0</v>
          </cell>
          <cell r="H346" t="str">
            <v>賴文育</v>
          </cell>
          <cell r="I346" t="str">
            <v>楊智誠</v>
          </cell>
          <cell r="J346" t="str">
            <v>PJ201800012_URS_6共同作業_V1.9</v>
          </cell>
          <cell r="K346">
            <v>44396</v>
          </cell>
          <cell r="L346">
            <v>44396</v>
          </cell>
          <cell r="M346">
            <v>44428</v>
          </cell>
          <cell r="N346" t="str">
            <v>涂宇欣</v>
          </cell>
          <cell r="O346" t="str">
            <v>張淑遠</v>
          </cell>
          <cell r="Q346">
            <v>1</v>
          </cell>
          <cell r="R346" t="str">
            <v>B</v>
          </cell>
          <cell r="T346">
            <v>0</v>
          </cell>
          <cell r="V346">
            <v>0</v>
          </cell>
          <cell r="W346">
            <v>0</v>
          </cell>
          <cell r="X346" t="str">
            <v>放款推展課</v>
          </cell>
          <cell r="Y346">
            <v>44533</v>
          </cell>
        </row>
        <row r="347">
          <cell r="E347" t="str">
            <v>L6752</v>
          </cell>
          <cell r="F347" t="str">
            <v>放款業績工作月維護</v>
          </cell>
          <cell r="G347">
            <v>0</v>
          </cell>
          <cell r="H347" t="str">
            <v>賴文育</v>
          </cell>
          <cell r="I347" t="str">
            <v>楊智誠</v>
          </cell>
          <cell r="J347" t="str">
            <v>PJ201800012_URS_6共同作業_V1.9</v>
          </cell>
          <cell r="K347">
            <v>44396</v>
          </cell>
          <cell r="L347">
            <v>44396</v>
          </cell>
          <cell r="M347">
            <v>44428</v>
          </cell>
          <cell r="N347" t="str">
            <v>涂宇欣</v>
          </cell>
          <cell r="O347" t="str">
            <v>張淑遠</v>
          </cell>
          <cell r="Q347">
            <v>1</v>
          </cell>
          <cell r="R347" t="str">
            <v>T</v>
          </cell>
          <cell r="T347">
            <v>0</v>
          </cell>
          <cell r="V347">
            <v>0</v>
          </cell>
          <cell r="W347">
            <v>0</v>
          </cell>
          <cell r="X347" t="str">
            <v>放款推展課</v>
          </cell>
          <cell r="Y347">
            <v>44533</v>
          </cell>
        </row>
        <row r="348">
          <cell r="E348" t="str">
            <v>L5402</v>
          </cell>
          <cell r="F348" t="str">
            <v xml:space="preserve">年度業績目標更新                    </v>
          </cell>
          <cell r="G348">
            <v>0</v>
          </cell>
          <cell r="H348" t="str">
            <v>張金龍</v>
          </cell>
          <cell r="I348" t="str">
            <v>張嘉榮</v>
          </cell>
          <cell r="J348">
            <v>0</v>
          </cell>
          <cell r="K348">
            <v>44396</v>
          </cell>
          <cell r="L348">
            <v>44396</v>
          </cell>
          <cell r="M348">
            <v>44407</v>
          </cell>
          <cell r="N348" t="str">
            <v>涂宇欣</v>
          </cell>
          <cell r="O348" t="str">
            <v>張淑遠</v>
          </cell>
          <cell r="Q348">
            <v>1</v>
          </cell>
          <cell r="R348" t="str">
            <v>T</v>
          </cell>
          <cell r="T348">
            <v>0</v>
          </cell>
          <cell r="V348">
            <v>0</v>
          </cell>
          <cell r="W348">
            <v>0</v>
          </cell>
          <cell r="X348" t="str">
            <v>放款推展課</v>
          </cell>
          <cell r="Y348">
            <v>0</v>
          </cell>
        </row>
        <row r="349">
          <cell r="E349" t="str">
            <v>L5021</v>
          </cell>
          <cell r="F349" t="str">
            <v xml:space="preserve">房貸專員明細資料查詢                </v>
          </cell>
          <cell r="G349">
            <v>0</v>
          </cell>
          <cell r="H349" t="str">
            <v>張金龍</v>
          </cell>
          <cell r="I349" t="str">
            <v>張嘉榮</v>
          </cell>
          <cell r="J349">
            <v>0</v>
          </cell>
          <cell r="K349">
            <v>44396</v>
          </cell>
          <cell r="L349">
            <v>44396</v>
          </cell>
          <cell r="M349">
            <v>44405</v>
          </cell>
          <cell r="N349" t="str">
            <v>涂宇欣</v>
          </cell>
          <cell r="O349" t="str">
            <v>張淑遠</v>
          </cell>
          <cell r="Q349">
            <v>1</v>
          </cell>
          <cell r="R349" t="str">
            <v>B</v>
          </cell>
          <cell r="T349">
            <v>0</v>
          </cell>
          <cell r="V349">
            <v>0</v>
          </cell>
          <cell r="W349">
            <v>0</v>
          </cell>
          <cell r="X349" t="str">
            <v>放款推展課</v>
          </cell>
          <cell r="Y349">
            <v>44533</v>
          </cell>
        </row>
        <row r="350">
          <cell r="E350" t="str">
            <v>L5401</v>
          </cell>
          <cell r="F350" t="str">
            <v xml:space="preserve">房貸專員資料維護                    </v>
          </cell>
          <cell r="G350">
            <v>0</v>
          </cell>
          <cell r="H350" t="str">
            <v>張金龍</v>
          </cell>
          <cell r="I350" t="str">
            <v>張嘉榮</v>
          </cell>
          <cell r="J350">
            <v>0</v>
          </cell>
          <cell r="K350">
            <v>44396</v>
          </cell>
          <cell r="L350">
            <v>44396</v>
          </cell>
          <cell r="M350">
            <v>44407</v>
          </cell>
          <cell r="N350" t="str">
            <v>涂宇欣</v>
          </cell>
          <cell r="O350" t="str">
            <v>張淑遠</v>
          </cell>
          <cell r="Q350">
            <v>1</v>
          </cell>
          <cell r="R350" t="str">
            <v>T</v>
          </cell>
          <cell r="T350">
            <v>0</v>
          </cell>
          <cell r="V350">
            <v>0</v>
          </cell>
          <cell r="W350">
            <v>0</v>
          </cell>
          <cell r="X350" t="str">
            <v>放款推展課</v>
          </cell>
          <cell r="Y350">
            <v>44533</v>
          </cell>
        </row>
        <row r="351">
          <cell r="E351" t="str">
            <v>L5023</v>
          </cell>
          <cell r="F351" t="str">
            <v xml:space="preserve">晤談人員明細資料查詢                </v>
          </cell>
          <cell r="G351">
            <v>0</v>
          </cell>
          <cell r="H351" t="str">
            <v>張金龍</v>
          </cell>
          <cell r="I351" t="str">
            <v>張嘉榮</v>
          </cell>
          <cell r="J351">
            <v>0</v>
          </cell>
          <cell r="K351">
            <v>44397</v>
          </cell>
          <cell r="L351">
            <v>44397</v>
          </cell>
          <cell r="M351">
            <v>44407</v>
          </cell>
          <cell r="N351" t="str">
            <v>涂宇欣</v>
          </cell>
          <cell r="O351" t="str">
            <v>李珮君</v>
          </cell>
          <cell r="Q351">
            <v>1</v>
          </cell>
          <cell r="R351" t="str">
            <v>B</v>
          </cell>
          <cell r="T351">
            <v>0</v>
          </cell>
          <cell r="V351">
            <v>0</v>
          </cell>
          <cell r="W351">
            <v>0</v>
          </cell>
          <cell r="X351" t="str">
            <v>放款推展課</v>
          </cell>
          <cell r="Y351">
            <v>44533</v>
          </cell>
        </row>
        <row r="352">
          <cell r="E352" t="str">
            <v>L5406</v>
          </cell>
          <cell r="F352" t="str">
            <v xml:space="preserve">晤談人員資料維護                    </v>
          </cell>
          <cell r="G352">
            <v>0</v>
          </cell>
          <cell r="H352" t="str">
            <v>張金龍</v>
          </cell>
          <cell r="I352" t="str">
            <v>張嘉榮</v>
          </cell>
          <cell r="J352">
            <v>0</v>
          </cell>
          <cell r="K352">
            <v>44397</v>
          </cell>
          <cell r="L352">
            <v>44397</v>
          </cell>
          <cell r="M352">
            <v>44407</v>
          </cell>
          <cell r="N352" t="str">
            <v>涂宇欣</v>
          </cell>
          <cell r="O352" t="str">
            <v>李珮君</v>
          </cell>
          <cell r="Q352">
            <v>1</v>
          </cell>
          <cell r="R352" t="str">
            <v>T</v>
          </cell>
          <cell r="T352">
            <v>0</v>
          </cell>
          <cell r="V352">
            <v>0</v>
          </cell>
          <cell r="W352">
            <v>0</v>
          </cell>
          <cell r="X352" t="str">
            <v>放款推展課</v>
          </cell>
          <cell r="Y352">
            <v>44533</v>
          </cell>
        </row>
        <row r="353">
          <cell r="E353" t="str">
            <v>L5024</v>
          </cell>
          <cell r="F353" t="str">
            <v xml:space="preserve">目標金額、累計目標金額查詢          </v>
          </cell>
          <cell r="G353">
            <v>0</v>
          </cell>
          <cell r="H353" t="str">
            <v>張金龍</v>
          </cell>
          <cell r="I353" t="str">
            <v>張嘉榮</v>
          </cell>
          <cell r="J353">
            <v>0</v>
          </cell>
          <cell r="K353">
            <v>44396</v>
          </cell>
          <cell r="L353">
            <v>44396</v>
          </cell>
          <cell r="M353" t="str">
            <v/>
          </cell>
          <cell r="N353" t="str">
            <v>涂宇欣</v>
          </cell>
          <cell r="O353" t="str">
            <v>張淑遠</v>
          </cell>
          <cell r="Q353">
            <v>1</v>
          </cell>
          <cell r="R353" t="str">
            <v>B</v>
          </cell>
          <cell r="T353">
            <v>0</v>
          </cell>
          <cell r="V353">
            <v>0</v>
          </cell>
          <cell r="W353">
            <v>0</v>
          </cell>
          <cell r="X353" t="str">
            <v>放款推展課</v>
          </cell>
          <cell r="Y353">
            <v>44533</v>
          </cell>
        </row>
        <row r="354">
          <cell r="E354" t="str">
            <v>L5405</v>
          </cell>
          <cell r="F354" t="str">
            <v xml:space="preserve">更改目標金額、累計目標金額          </v>
          </cell>
          <cell r="G354">
            <v>0</v>
          </cell>
          <cell r="H354" t="str">
            <v>張金龍</v>
          </cell>
          <cell r="I354" t="str">
            <v>張嘉榮</v>
          </cell>
          <cell r="J354">
            <v>0</v>
          </cell>
          <cell r="K354">
            <v>44396</v>
          </cell>
          <cell r="L354">
            <v>44396</v>
          </cell>
          <cell r="M354" t="str">
            <v/>
          </cell>
          <cell r="N354" t="str">
            <v>涂宇欣</v>
          </cell>
          <cell r="O354" t="str">
            <v>張淑遠</v>
          </cell>
          <cell r="Q354">
            <v>1</v>
          </cell>
          <cell r="R354" t="str">
            <v>T</v>
          </cell>
          <cell r="T354">
            <v>0</v>
          </cell>
          <cell r="V354">
            <v>0</v>
          </cell>
          <cell r="W354">
            <v>0</v>
          </cell>
          <cell r="X354" t="str">
            <v>放款推展課</v>
          </cell>
          <cell r="Y354">
            <v>44533</v>
          </cell>
        </row>
        <row r="355">
          <cell r="E355" t="str">
            <v>L5022</v>
          </cell>
          <cell r="F355" t="str">
            <v xml:space="preserve">協辦人員等級明細資料查詢            </v>
          </cell>
          <cell r="G355">
            <v>0</v>
          </cell>
          <cell r="H355" t="str">
            <v>張金龍</v>
          </cell>
          <cell r="I355" t="str">
            <v>張嘉榮</v>
          </cell>
          <cell r="J355">
            <v>0</v>
          </cell>
          <cell r="K355">
            <v>44397</v>
          </cell>
          <cell r="L355">
            <v>44397</v>
          </cell>
          <cell r="M355">
            <v>44461</v>
          </cell>
          <cell r="N355" t="str">
            <v>涂宇欣</v>
          </cell>
          <cell r="O355" t="str">
            <v>張淑遠</v>
          </cell>
          <cell r="Q355">
            <v>1</v>
          </cell>
          <cell r="R355" t="str">
            <v>B</v>
          </cell>
          <cell r="T355">
            <v>0</v>
          </cell>
          <cell r="V355">
            <v>0</v>
          </cell>
          <cell r="W355">
            <v>0</v>
          </cell>
          <cell r="X355" t="str">
            <v>放款推展課</v>
          </cell>
          <cell r="Y355">
            <v>44533</v>
          </cell>
        </row>
        <row r="356">
          <cell r="E356" t="str">
            <v>L5914</v>
          </cell>
          <cell r="F356" t="str">
            <v>協辦人員等級歷程查詢</v>
          </cell>
          <cell r="G356" t="str">
            <v>審後新增2021/10/26</v>
          </cell>
          <cell r="H356" t="str">
            <v>張金龍</v>
          </cell>
          <cell r="I356" t="str">
            <v>張嘉榮</v>
          </cell>
          <cell r="J356">
            <v>0</v>
          </cell>
          <cell r="K356">
            <v>44397</v>
          </cell>
          <cell r="L356">
            <v>44397</v>
          </cell>
          <cell r="M356" t="str">
            <v/>
          </cell>
          <cell r="N356" t="str">
            <v>涂宇欣</v>
          </cell>
          <cell r="O356" t="str">
            <v>張淑遠</v>
          </cell>
          <cell r="T356">
            <v>0</v>
          </cell>
          <cell r="V356">
            <v>0</v>
          </cell>
          <cell r="W356">
            <v>0</v>
          </cell>
          <cell r="X356" t="str">
            <v>放款推展課</v>
          </cell>
          <cell r="Y356">
            <v>44533</v>
          </cell>
        </row>
        <row r="357">
          <cell r="E357" t="str">
            <v>L5407</v>
          </cell>
          <cell r="F357" t="str">
            <v xml:space="preserve">房貸協辦人員等級維護                </v>
          </cell>
          <cell r="G357">
            <v>0</v>
          </cell>
          <cell r="H357" t="str">
            <v>張金龍</v>
          </cell>
          <cell r="I357" t="str">
            <v>張嘉榮</v>
          </cell>
          <cell r="J357">
            <v>0</v>
          </cell>
          <cell r="K357">
            <v>44397</v>
          </cell>
          <cell r="L357">
            <v>44397</v>
          </cell>
          <cell r="M357" t="str">
            <v/>
          </cell>
          <cell r="N357" t="str">
            <v>涂宇欣</v>
          </cell>
          <cell r="O357" t="str">
            <v>張淑遠</v>
          </cell>
          <cell r="Q357">
            <v>1</v>
          </cell>
          <cell r="R357" t="str">
            <v>T</v>
          </cell>
          <cell r="T357">
            <v>0</v>
          </cell>
          <cell r="V357">
            <v>0</v>
          </cell>
          <cell r="W357">
            <v>0</v>
          </cell>
          <cell r="X357" t="str">
            <v>放款推展課</v>
          </cell>
          <cell r="Y357">
            <v>44533</v>
          </cell>
        </row>
        <row r="358">
          <cell r="E358" t="str">
            <v>L6084</v>
          </cell>
          <cell r="F358" t="str">
            <v>業績件數及金額核算標準查詢</v>
          </cell>
          <cell r="G358">
            <v>0</v>
          </cell>
          <cell r="H358" t="str">
            <v>賴文育</v>
          </cell>
          <cell r="I358" t="str">
            <v>楊智誠</v>
          </cell>
          <cell r="J358" t="str">
            <v>PJ201800012_URS_6共同作業_V1.9</v>
          </cell>
          <cell r="K358">
            <v>44398</v>
          </cell>
          <cell r="L358">
            <v>44398</v>
          </cell>
          <cell r="M358" t="str">
            <v/>
          </cell>
          <cell r="N358" t="str">
            <v>涂宇欣</v>
          </cell>
          <cell r="O358" t="str">
            <v>張淑遠</v>
          </cell>
          <cell r="T358">
            <v>0</v>
          </cell>
          <cell r="V358">
            <v>0</v>
          </cell>
          <cell r="W358">
            <v>0</v>
          </cell>
          <cell r="X358" t="str">
            <v>放款推展課</v>
          </cell>
          <cell r="Y358">
            <v>44533</v>
          </cell>
        </row>
        <row r="359">
          <cell r="E359" t="str">
            <v>L6994</v>
          </cell>
          <cell r="F359" t="str">
            <v>業績件數及金額核算標準設定查詢</v>
          </cell>
          <cell r="G359">
            <v>0</v>
          </cell>
          <cell r="H359" t="str">
            <v>張金龍</v>
          </cell>
          <cell r="I359" t="str">
            <v>張嘉榮</v>
          </cell>
          <cell r="J359">
            <v>0</v>
          </cell>
          <cell r="K359">
            <v>44398</v>
          </cell>
          <cell r="L359">
            <v>44398</v>
          </cell>
          <cell r="M359" t="str">
            <v/>
          </cell>
          <cell r="N359" t="str">
            <v>涂宇欣</v>
          </cell>
          <cell r="O359" t="str">
            <v>張淑遠</v>
          </cell>
          <cell r="T359">
            <v>0</v>
          </cell>
          <cell r="V359">
            <v>0</v>
          </cell>
          <cell r="W359">
            <v>0</v>
          </cell>
          <cell r="X359" t="str">
            <v>放款推展課</v>
          </cell>
          <cell r="Y359">
            <v>44533</v>
          </cell>
        </row>
        <row r="360">
          <cell r="E360" t="str">
            <v>L6754</v>
          </cell>
          <cell r="F360" t="str">
            <v>業績件數及金額核算標準設定</v>
          </cell>
          <cell r="G360">
            <v>0</v>
          </cell>
          <cell r="H360" t="str">
            <v>賴文育</v>
          </cell>
          <cell r="I360" t="str">
            <v>楊智誠</v>
          </cell>
          <cell r="J360" t="str">
            <v>PJ201800012_URS_6共同作業_V1.9</v>
          </cell>
          <cell r="K360">
            <v>44398</v>
          </cell>
          <cell r="L360">
            <v>44398</v>
          </cell>
          <cell r="M360">
            <v>44428</v>
          </cell>
          <cell r="N360" t="str">
            <v>涂宇欣</v>
          </cell>
          <cell r="O360" t="str">
            <v>陳政皓</v>
          </cell>
          <cell r="T360">
            <v>0</v>
          </cell>
          <cell r="V360">
            <v>0</v>
          </cell>
          <cell r="W360">
            <v>0</v>
          </cell>
          <cell r="X360" t="str">
            <v>放款服務課</v>
          </cell>
          <cell r="Y360">
            <v>44533</v>
          </cell>
        </row>
        <row r="361">
          <cell r="E361" t="str">
            <v>L6757</v>
          </cell>
          <cell r="F361" t="str">
            <v>業績件數及金額核算標準設定(整月)</v>
          </cell>
          <cell r="G361">
            <v>0</v>
          </cell>
          <cell r="H361" t="str">
            <v>張金龍</v>
          </cell>
          <cell r="I361" t="str">
            <v>張嘉榮</v>
          </cell>
          <cell r="J361">
            <v>0</v>
          </cell>
          <cell r="K361">
            <v>44398</v>
          </cell>
          <cell r="L361">
            <v>44398</v>
          </cell>
          <cell r="M361" t="str">
            <v/>
          </cell>
          <cell r="N361" t="str">
            <v>涂宇欣</v>
          </cell>
          <cell r="O361" t="str">
            <v>張淑遠</v>
          </cell>
          <cell r="T361">
            <v>0</v>
          </cell>
          <cell r="V361">
            <v>0</v>
          </cell>
          <cell r="W361">
            <v>0</v>
          </cell>
          <cell r="X361" t="str">
            <v>放款推展課</v>
          </cell>
          <cell r="Y361">
            <v>44536</v>
          </cell>
        </row>
        <row r="362">
          <cell r="E362" t="str">
            <v>L6081</v>
          </cell>
          <cell r="F362" t="str">
            <v>介紹人加碼獎勵津貼標準設定數查詢</v>
          </cell>
          <cell r="G362">
            <v>0</v>
          </cell>
          <cell r="H362" t="str">
            <v>賴文育</v>
          </cell>
          <cell r="I362" t="str">
            <v>楊智誠</v>
          </cell>
          <cell r="J362" t="str">
            <v>PJ201800012_URS_6共同作業_V1.9</v>
          </cell>
          <cell r="K362">
            <v>44397</v>
          </cell>
          <cell r="L362">
            <v>44397</v>
          </cell>
          <cell r="M362" t="str">
            <v/>
          </cell>
          <cell r="N362" t="str">
            <v>李珮琪</v>
          </cell>
          <cell r="O362" t="str">
            <v>張淑遠</v>
          </cell>
          <cell r="T362">
            <v>0</v>
          </cell>
          <cell r="V362">
            <v>0</v>
          </cell>
          <cell r="W362">
            <v>0</v>
          </cell>
          <cell r="X362" t="str">
            <v>放款推展課</v>
          </cell>
          <cell r="Y362">
            <v>44533</v>
          </cell>
        </row>
        <row r="363">
          <cell r="E363" t="str">
            <v>L6751</v>
          </cell>
          <cell r="F363" t="str">
            <v>介紹人加碼獎勵津貼標準設定</v>
          </cell>
          <cell r="G363">
            <v>0</v>
          </cell>
          <cell r="H363" t="str">
            <v>賴文育</v>
          </cell>
          <cell r="I363" t="str">
            <v>楊智誠</v>
          </cell>
          <cell r="J363" t="str">
            <v>PJ201800012_URS_6共同作業_V1.9</v>
          </cell>
          <cell r="K363">
            <v>44397</v>
          </cell>
          <cell r="L363">
            <v>44397</v>
          </cell>
          <cell r="M363">
            <v>44428</v>
          </cell>
          <cell r="N363" t="str">
            <v>李珮琪</v>
          </cell>
          <cell r="O363" t="str">
            <v>張淑遠</v>
          </cell>
          <cell r="T363">
            <v>0</v>
          </cell>
          <cell r="V363">
            <v>0</v>
          </cell>
          <cell r="W363">
            <v>0</v>
          </cell>
          <cell r="X363" t="str">
            <v>放款推展課</v>
          </cell>
          <cell r="Y363">
            <v>44533</v>
          </cell>
        </row>
        <row r="364">
          <cell r="E364" t="str">
            <v>L6087</v>
          </cell>
          <cell r="F364" t="str">
            <v>協辦獎勵津貼標準查詢</v>
          </cell>
          <cell r="G364">
            <v>0</v>
          </cell>
          <cell r="H364" t="str">
            <v>張金龍</v>
          </cell>
          <cell r="I364" t="str">
            <v>張嘉榮</v>
          </cell>
          <cell r="J364">
            <v>0</v>
          </cell>
          <cell r="K364">
            <v>44397</v>
          </cell>
          <cell r="L364">
            <v>44397</v>
          </cell>
          <cell r="M364" t="str">
            <v/>
          </cell>
          <cell r="N364" t="str">
            <v>涂宇欣</v>
          </cell>
          <cell r="O364" t="str">
            <v>張淑遠</v>
          </cell>
          <cell r="T364">
            <v>0</v>
          </cell>
          <cell r="V364">
            <v>0</v>
          </cell>
          <cell r="W364">
            <v>0</v>
          </cell>
          <cell r="X364" t="str">
            <v>放款推展課</v>
          </cell>
          <cell r="Y364">
            <v>44533</v>
          </cell>
        </row>
        <row r="365">
          <cell r="E365" t="str">
            <v>L6787</v>
          </cell>
          <cell r="F365" t="str">
            <v>協辦獎勵津貼標準設定</v>
          </cell>
          <cell r="G365">
            <v>0</v>
          </cell>
          <cell r="H365" t="str">
            <v>張金龍</v>
          </cell>
          <cell r="I365" t="str">
            <v>張嘉榮</v>
          </cell>
          <cell r="J365">
            <v>0</v>
          </cell>
          <cell r="K365">
            <v>44397</v>
          </cell>
          <cell r="L365">
            <v>44397</v>
          </cell>
          <cell r="M365" t="str">
            <v/>
          </cell>
          <cell r="N365" t="str">
            <v>涂宇欣</v>
          </cell>
          <cell r="O365" t="str">
            <v>張淑遠</v>
          </cell>
          <cell r="T365">
            <v>0</v>
          </cell>
          <cell r="V365">
            <v>0</v>
          </cell>
          <cell r="W365">
            <v>0</v>
          </cell>
          <cell r="X365" t="str">
            <v>放款推展課</v>
          </cell>
          <cell r="Y365">
            <v>44536</v>
          </cell>
        </row>
        <row r="366">
          <cell r="E366" t="str">
            <v>L6501</v>
          </cell>
          <cell r="F366" t="str">
            <v>系統變數及系統值設定</v>
          </cell>
          <cell r="G366">
            <v>0</v>
          </cell>
          <cell r="H366" t="str">
            <v>賴文育</v>
          </cell>
          <cell r="I366" t="str">
            <v>楊智誠</v>
          </cell>
          <cell r="J366" t="str">
            <v>PJ201800012_URS_6共同作業_V1.9</v>
          </cell>
          <cell r="K366">
            <v>44397</v>
          </cell>
          <cell r="L366">
            <v>44397</v>
          </cell>
          <cell r="M366">
            <v>44428</v>
          </cell>
          <cell r="N366" t="str">
            <v>涂宇欣</v>
          </cell>
          <cell r="O366" t="str">
            <v>陳政皓</v>
          </cell>
          <cell r="T366">
            <v>0</v>
          </cell>
          <cell r="V366">
            <v>0</v>
          </cell>
          <cell r="W366">
            <v>0</v>
          </cell>
          <cell r="X366" t="str">
            <v>放款服務課</v>
          </cell>
          <cell r="Y366">
            <v>44533</v>
          </cell>
        </row>
        <row r="367">
          <cell r="E367" t="str">
            <v>L650A</v>
          </cell>
          <cell r="F367" t="str">
            <v>業績計算特殊參數設定(排除商品別)</v>
          </cell>
          <cell r="G367" t="str">
            <v>由L6503更名 2021/7/20</v>
          </cell>
          <cell r="H367" t="str">
            <v>賴文育</v>
          </cell>
          <cell r="I367" t="str">
            <v>張嘉榮</v>
          </cell>
          <cell r="J367">
            <v>0</v>
          </cell>
          <cell r="K367">
            <v>44397</v>
          </cell>
          <cell r="L367">
            <v>44397</v>
          </cell>
          <cell r="M367" t="str">
            <v/>
          </cell>
          <cell r="N367" t="str">
            <v>涂宇欣</v>
          </cell>
          <cell r="O367" t="str">
            <v>張淑遠</v>
          </cell>
          <cell r="T367">
            <v>0</v>
          </cell>
          <cell r="V367">
            <v>0</v>
          </cell>
          <cell r="W367">
            <v>0</v>
          </cell>
          <cell r="X367" t="str">
            <v>放款推展課</v>
          </cell>
          <cell r="Y367">
            <v>44533</v>
          </cell>
        </row>
        <row r="368">
          <cell r="E368" t="str">
            <v>L650B</v>
          </cell>
          <cell r="F368" t="str">
            <v>業績計算特殊參數設定(排除部門別)</v>
          </cell>
          <cell r="G368" t="str">
            <v>審後新增 2021/7/20</v>
          </cell>
          <cell r="H368" t="str">
            <v>賴文育</v>
          </cell>
          <cell r="I368" t="str">
            <v>張嘉榮</v>
          </cell>
          <cell r="J368">
            <v>0</v>
          </cell>
          <cell r="K368">
            <v>44397</v>
          </cell>
          <cell r="L368">
            <v>44397</v>
          </cell>
          <cell r="M368" t="str">
            <v/>
          </cell>
          <cell r="N368" t="str">
            <v>涂宇欣</v>
          </cell>
          <cell r="O368" t="str">
            <v>張淑遠</v>
          </cell>
          <cell r="T368">
            <v>0</v>
          </cell>
          <cell r="V368">
            <v>0</v>
          </cell>
          <cell r="W368">
            <v>0</v>
          </cell>
          <cell r="X368" t="str">
            <v>放款推展課</v>
          </cell>
          <cell r="Y368">
            <v>44533</v>
          </cell>
        </row>
        <row r="369">
          <cell r="E369" t="str">
            <v>L650C</v>
          </cell>
          <cell r="F369" t="str">
            <v>業績計算特殊參數設定(是否排除15日薪非業績人員)</v>
          </cell>
          <cell r="G369" t="str">
            <v>審後新增 2021/7/20</v>
          </cell>
          <cell r="H369" t="str">
            <v>賴文育</v>
          </cell>
          <cell r="I369" t="str">
            <v>張嘉榮</v>
          </cell>
          <cell r="J369">
            <v>0</v>
          </cell>
          <cell r="K369">
            <v>44397</v>
          </cell>
          <cell r="L369">
            <v>44397</v>
          </cell>
          <cell r="M369" t="str">
            <v/>
          </cell>
          <cell r="N369" t="str">
            <v>涂宇欣</v>
          </cell>
          <cell r="O369" t="str">
            <v>張淑遠</v>
          </cell>
          <cell r="T369">
            <v>0</v>
          </cell>
          <cell r="V369">
            <v>0</v>
          </cell>
          <cell r="W369">
            <v>0</v>
          </cell>
          <cell r="X369" t="str">
            <v>放款推展課</v>
          </cell>
          <cell r="Y369">
            <v>44533</v>
          </cell>
        </row>
        <row r="370">
          <cell r="E370" t="str">
            <v>L650D</v>
          </cell>
          <cell r="F370" t="str">
            <v>業績計算特殊參數設定(業績追回通知設定)</v>
          </cell>
          <cell r="G370" t="str">
            <v>審後新增 2021/7/20</v>
          </cell>
          <cell r="H370" t="str">
            <v>賴文育</v>
          </cell>
          <cell r="I370" t="str">
            <v>張嘉榮</v>
          </cell>
          <cell r="J370">
            <v>0</v>
          </cell>
          <cell r="K370">
            <v>44397</v>
          </cell>
          <cell r="L370">
            <v>44397</v>
          </cell>
          <cell r="M370" t="str">
            <v/>
          </cell>
          <cell r="N370" t="str">
            <v>涂宇欣</v>
          </cell>
          <cell r="O370" t="str">
            <v>張淑遠</v>
          </cell>
          <cell r="T370">
            <v>0</v>
          </cell>
          <cell r="V370">
            <v>0</v>
          </cell>
          <cell r="W370">
            <v>0</v>
          </cell>
          <cell r="X370" t="str">
            <v>放款推展課</v>
          </cell>
          <cell r="Y370">
            <v>44533</v>
          </cell>
        </row>
        <row r="371">
          <cell r="E371" t="str">
            <v>L5051</v>
          </cell>
          <cell r="F371" t="str">
            <v>房貸介紹人業績維護查詢</v>
          </cell>
          <cell r="G371">
            <v>0</v>
          </cell>
          <cell r="H371" t="str">
            <v>張金龍</v>
          </cell>
          <cell r="I371" t="str">
            <v>張金龍</v>
          </cell>
          <cell r="J371">
            <v>0</v>
          </cell>
          <cell r="K371">
            <v>44518</v>
          </cell>
          <cell r="L371">
            <v>44517</v>
          </cell>
          <cell r="M371" t="str">
            <v/>
          </cell>
          <cell r="N371" t="str">
            <v>涂宇欣</v>
          </cell>
          <cell r="O371" t="str">
            <v>李珮君</v>
          </cell>
          <cell r="T371">
            <v>0</v>
          </cell>
          <cell r="V371">
            <v>0</v>
          </cell>
          <cell r="W371">
            <v>0</v>
          </cell>
          <cell r="X371" t="str">
            <v>放款推展課</v>
          </cell>
          <cell r="Y371">
            <v>0</v>
          </cell>
        </row>
        <row r="372">
          <cell r="E372" t="str">
            <v>L5501</v>
          </cell>
          <cell r="F372" t="str">
            <v xml:space="preserve">介紹人業績案件維護            </v>
          </cell>
          <cell r="G372">
            <v>0</v>
          </cell>
          <cell r="H372" t="str">
            <v>張金龍</v>
          </cell>
          <cell r="I372" t="str">
            <v>張金龍</v>
          </cell>
          <cell r="J372">
            <v>0</v>
          </cell>
          <cell r="K372">
            <v>44518</v>
          </cell>
          <cell r="L372">
            <v>44517</v>
          </cell>
          <cell r="M372" t="str">
            <v/>
          </cell>
          <cell r="N372" t="str">
            <v>涂宇欣</v>
          </cell>
          <cell r="O372" t="str">
            <v>李珮君</v>
          </cell>
          <cell r="T372">
            <v>0</v>
          </cell>
          <cell r="V372">
            <v>0</v>
          </cell>
          <cell r="W372">
            <v>0</v>
          </cell>
          <cell r="X372" t="str">
            <v>放款推展課</v>
          </cell>
          <cell r="Y372">
            <v>0</v>
          </cell>
        </row>
        <row r="373">
          <cell r="E373" t="str">
            <v>L5505</v>
          </cell>
          <cell r="F373" t="str">
            <v>業績案件計件代碼維護</v>
          </cell>
          <cell r="G373" t="str">
            <v>新增 2021/11/10</v>
          </cell>
          <cell r="H373" t="str">
            <v>張金龍</v>
          </cell>
          <cell r="I373" t="str">
            <v>張金龍</v>
          </cell>
          <cell r="J373">
            <v>0</v>
          </cell>
          <cell r="K373">
            <v>44518</v>
          </cell>
          <cell r="L373">
            <v>44517</v>
          </cell>
          <cell r="M373" t="str">
            <v/>
          </cell>
          <cell r="N373">
            <v>0</v>
          </cell>
          <cell r="O373">
            <v>0</v>
          </cell>
          <cell r="T373">
            <v>0</v>
          </cell>
          <cell r="V373">
            <v>0</v>
          </cell>
          <cell r="W373">
            <v>0</v>
          </cell>
          <cell r="X373" t="e">
            <v>#N/A</v>
          </cell>
          <cell r="Y373">
            <v>0</v>
          </cell>
        </row>
        <row r="374">
          <cell r="E374" t="str">
            <v>L5052</v>
          </cell>
          <cell r="F374" t="str">
            <v>房貸專員業績維護查詢</v>
          </cell>
          <cell r="G374">
            <v>0</v>
          </cell>
          <cell r="H374" t="str">
            <v>張金龍</v>
          </cell>
          <cell r="I374" t="str">
            <v>張金龍</v>
          </cell>
          <cell r="J374">
            <v>0</v>
          </cell>
          <cell r="K374">
            <v>44518</v>
          </cell>
          <cell r="L374">
            <v>44517</v>
          </cell>
          <cell r="M374" t="str">
            <v/>
          </cell>
          <cell r="N374" t="str">
            <v>涂宇欣</v>
          </cell>
          <cell r="O374" t="str">
            <v>李珮君</v>
          </cell>
          <cell r="T374">
            <v>0</v>
          </cell>
          <cell r="V374">
            <v>0</v>
          </cell>
          <cell r="W374">
            <v>0</v>
          </cell>
          <cell r="X374" t="str">
            <v>放款推展課</v>
          </cell>
          <cell r="Y374">
            <v>0</v>
          </cell>
        </row>
        <row r="375">
          <cell r="E375" t="str">
            <v>L5502</v>
          </cell>
          <cell r="F375" t="str">
            <v>房貸專員件數金額資料維護</v>
          </cell>
          <cell r="G375">
            <v>0</v>
          </cell>
          <cell r="H375" t="str">
            <v>張金龍</v>
          </cell>
          <cell r="I375" t="str">
            <v>張金龍</v>
          </cell>
          <cell r="J375">
            <v>0</v>
          </cell>
          <cell r="K375">
            <v>44518</v>
          </cell>
          <cell r="L375">
            <v>44517</v>
          </cell>
          <cell r="M375" t="str">
            <v/>
          </cell>
          <cell r="N375" t="str">
            <v>涂宇欣</v>
          </cell>
          <cell r="O375" t="str">
            <v>李珮君</v>
          </cell>
          <cell r="T375">
            <v>0</v>
          </cell>
          <cell r="V375">
            <v>0</v>
          </cell>
          <cell r="W375">
            <v>0</v>
          </cell>
          <cell r="X375" t="str">
            <v>放款推展課</v>
          </cell>
          <cell r="Y375">
            <v>0</v>
          </cell>
        </row>
        <row r="376">
          <cell r="E376" t="str">
            <v>L5056</v>
          </cell>
          <cell r="F376" t="str">
            <v>內網報表業績維護查詢</v>
          </cell>
          <cell r="G376" t="str">
            <v>新增 2021/11/10</v>
          </cell>
          <cell r="H376" t="str">
            <v>張金龍</v>
          </cell>
          <cell r="I376" t="str">
            <v>張金龍</v>
          </cell>
          <cell r="J376">
            <v>0</v>
          </cell>
          <cell r="K376">
            <v>44518</v>
          </cell>
          <cell r="L376">
            <v>44518</v>
          </cell>
          <cell r="M376" t="str">
            <v/>
          </cell>
          <cell r="N376">
            <v>0</v>
          </cell>
          <cell r="O376">
            <v>0</v>
          </cell>
          <cell r="T376">
            <v>0</v>
          </cell>
          <cell r="V376">
            <v>0</v>
          </cell>
          <cell r="W376">
            <v>0</v>
          </cell>
          <cell r="X376" t="e">
            <v>#N/A</v>
          </cell>
          <cell r="Y376">
            <v>0</v>
          </cell>
        </row>
        <row r="377">
          <cell r="E377" t="str">
            <v>L5506</v>
          </cell>
          <cell r="F377" t="str">
            <v>內網報表業績維護</v>
          </cell>
          <cell r="G377" t="str">
            <v>新增 2021/11/10</v>
          </cell>
          <cell r="H377" t="str">
            <v>張金龍</v>
          </cell>
          <cell r="I377" t="str">
            <v>張金龍</v>
          </cell>
          <cell r="J377">
            <v>0</v>
          </cell>
          <cell r="K377">
            <v>44518</v>
          </cell>
          <cell r="L377">
            <v>44518</v>
          </cell>
          <cell r="M377" t="str">
            <v/>
          </cell>
          <cell r="N377">
            <v>0</v>
          </cell>
          <cell r="O377">
            <v>0</v>
          </cell>
          <cell r="T377">
            <v>0</v>
          </cell>
          <cell r="V377">
            <v>0</v>
          </cell>
          <cell r="W377">
            <v>0</v>
          </cell>
          <cell r="X377" t="e">
            <v>#N/A</v>
          </cell>
          <cell r="Y377">
            <v>0</v>
          </cell>
        </row>
        <row r="378">
          <cell r="E378" t="str">
            <v>L5500</v>
          </cell>
          <cell r="F378" t="str">
            <v>工作日業績結算</v>
          </cell>
          <cell r="G378">
            <v>0</v>
          </cell>
          <cell r="H378" t="str">
            <v>張金龍</v>
          </cell>
          <cell r="I378" t="str">
            <v>張金龍</v>
          </cell>
          <cell r="J378">
            <v>0</v>
          </cell>
          <cell r="K378">
            <v>44517</v>
          </cell>
          <cell r="L378">
            <v>44518</v>
          </cell>
          <cell r="M378" t="str">
            <v/>
          </cell>
          <cell r="N378" t="str">
            <v>涂宇欣</v>
          </cell>
          <cell r="O378" t="str">
            <v>張淑遠</v>
          </cell>
          <cell r="T378">
            <v>0</v>
          </cell>
          <cell r="V378">
            <v>0</v>
          </cell>
          <cell r="W378">
            <v>0</v>
          </cell>
          <cell r="X378" t="str">
            <v>放款推展課</v>
          </cell>
          <cell r="Y378">
            <v>0</v>
          </cell>
        </row>
        <row r="379">
          <cell r="E379" t="str">
            <v>L5510</v>
          </cell>
          <cell r="F379" t="str">
            <v>產生換算業績、業務報酬發放媒體</v>
          </cell>
          <cell r="G379">
            <v>0</v>
          </cell>
          <cell r="H379" t="str">
            <v>張金龍</v>
          </cell>
          <cell r="I379" t="str">
            <v>張金龍</v>
          </cell>
          <cell r="J379">
            <v>0</v>
          </cell>
          <cell r="K379">
            <v>44518</v>
          </cell>
          <cell r="L379">
            <v>44518</v>
          </cell>
          <cell r="M379" t="str">
            <v/>
          </cell>
          <cell r="N379" t="str">
            <v>涂宇欣</v>
          </cell>
          <cell r="O379" t="str">
            <v>張淑遠</v>
          </cell>
          <cell r="T379">
            <v>0</v>
          </cell>
          <cell r="V379">
            <v>0</v>
          </cell>
          <cell r="W379">
            <v>0</v>
          </cell>
          <cell r="X379" t="str">
            <v>放款推展課</v>
          </cell>
          <cell r="Y379">
            <v>0</v>
          </cell>
        </row>
        <row r="380">
          <cell r="E380" t="str">
            <v>L5511</v>
          </cell>
          <cell r="F380" t="str">
            <v>產生介紹、協辦、專業獎勵獎金發放媒體</v>
          </cell>
          <cell r="G380">
            <v>0</v>
          </cell>
          <cell r="H380" t="str">
            <v>張金龍</v>
          </cell>
          <cell r="I380" t="str">
            <v>張金龍</v>
          </cell>
          <cell r="J380">
            <v>0</v>
          </cell>
          <cell r="K380">
            <v>44523</v>
          </cell>
          <cell r="L380">
            <v>44524</v>
          </cell>
          <cell r="M380" t="str">
            <v/>
          </cell>
          <cell r="N380" t="str">
            <v>涂宇欣</v>
          </cell>
          <cell r="O380" t="str">
            <v>尹少玄</v>
          </cell>
          <cell r="T380">
            <v>0</v>
          </cell>
          <cell r="V380">
            <v>0</v>
          </cell>
          <cell r="W380">
            <v>0</v>
          </cell>
          <cell r="X380" t="str">
            <v>放款服務課</v>
          </cell>
          <cell r="Y380">
            <v>0</v>
          </cell>
        </row>
        <row r="381">
          <cell r="E381" t="str">
            <v>L5053</v>
          </cell>
          <cell r="F381" t="str">
            <v>介紹、協辦獎金明細查詢</v>
          </cell>
          <cell r="G381">
            <v>0</v>
          </cell>
          <cell r="H381" t="str">
            <v>張金龍</v>
          </cell>
          <cell r="I381" t="str">
            <v>張金龍</v>
          </cell>
          <cell r="J381">
            <v>0</v>
          </cell>
          <cell r="K381">
            <v>44523</v>
          </cell>
          <cell r="L381">
            <v>44524</v>
          </cell>
          <cell r="M381" t="str">
            <v/>
          </cell>
          <cell r="N381" t="str">
            <v>涂宇欣</v>
          </cell>
          <cell r="O381" t="str">
            <v>尹少玄</v>
          </cell>
          <cell r="T381">
            <v>0</v>
          </cell>
          <cell r="V381">
            <v>0</v>
          </cell>
          <cell r="W381">
            <v>0</v>
          </cell>
          <cell r="X381" t="str">
            <v>放款服務課</v>
          </cell>
          <cell r="Y381">
            <v>0</v>
          </cell>
        </row>
        <row r="382">
          <cell r="E382" t="str">
            <v>L5503</v>
          </cell>
          <cell r="F382" t="str">
            <v xml:space="preserve">介紹、協辦獎金案件維護            </v>
          </cell>
          <cell r="G382">
            <v>0</v>
          </cell>
          <cell r="H382" t="str">
            <v>張金龍</v>
          </cell>
          <cell r="I382" t="str">
            <v>張金龍</v>
          </cell>
          <cell r="J382">
            <v>0</v>
          </cell>
          <cell r="K382">
            <v>44523</v>
          </cell>
          <cell r="L382">
            <v>44524</v>
          </cell>
          <cell r="M382" t="str">
            <v/>
          </cell>
          <cell r="N382" t="str">
            <v>涂宇欣</v>
          </cell>
          <cell r="O382" t="str">
            <v>尹少玄</v>
          </cell>
          <cell r="T382">
            <v>0</v>
          </cell>
          <cell r="V382">
            <v>0</v>
          </cell>
          <cell r="W382">
            <v>0</v>
          </cell>
          <cell r="X382" t="str">
            <v>放款服務課</v>
          </cell>
          <cell r="Y382">
            <v>0</v>
          </cell>
        </row>
        <row r="383">
          <cell r="E383" t="str">
            <v>L5512</v>
          </cell>
          <cell r="F383" t="str">
            <v>產生介紹人加碼獎金發放媒體</v>
          </cell>
          <cell r="G383">
            <v>0</v>
          </cell>
          <cell r="H383" t="str">
            <v>張金龍</v>
          </cell>
          <cell r="I383" t="str">
            <v>張金龍</v>
          </cell>
          <cell r="J383">
            <v>0</v>
          </cell>
          <cell r="K383">
            <v>44519</v>
          </cell>
          <cell r="L383">
            <v>44518</v>
          </cell>
          <cell r="M383" t="str">
            <v/>
          </cell>
          <cell r="N383" t="str">
            <v>涂宇欣</v>
          </cell>
          <cell r="O383" t="str">
            <v>張淑遠</v>
          </cell>
          <cell r="T383">
            <v>0</v>
          </cell>
          <cell r="V383">
            <v>0</v>
          </cell>
          <cell r="W383">
            <v>0</v>
          </cell>
          <cell r="X383" t="str">
            <v>放款推展課</v>
          </cell>
          <cell r="Y383">
            <v>0</v>
          </cell>
        </row>
        <row r="384">
          <cell r="E384" t="str">
            <v>L5054</v>
          </cell>
          <cell r="F384" t="str">
            <v>介紹人加碼獎金處理清單</v>
          </cell>
          <cell r="G384">
            <v>0</v>
          </cell>
          <cell r="H384" t="str">
            <v>張金龍</v>
          </cell>
          <cell r="I384" t="str">
            <v>張金龍</v>
          </cell>
          <cell r="J384">
            <v>0</v>
          </cell>
          <cell r="K384">
            <v>44519</v>
          </cell>
          <cell r="L384">
            <v>44518</v>
          </cell>
          <cell r="M384" t="str">
            <v/>
          </cell>
          <cell r="N384" t="str">
            <v>涂宇欣</v>
          </cell>
          <cell r="O384" t="str">
            <v>張淑遠</v>
          </cell>
          <cell r="T384">
            <v>0</v>
          </cell>
          <cell r="V384">
            <v>0</v>
          </cell>
          <cell r="W384">
            <v>0</v>
          </cell>
          <cell r="X384" t="str">
            <v>放款推展課</v>
          </cell>
          <cell r="Y384">
            <v>0</v>
          </cell>
        </row>
        <row r="385">
          <cell r="E385" t="str">
            <v>L5504</v>
          </cell>
          <cell r="F385" t="str">
            <v xml:space="preserve">介紹人加碼獎金案件維護      </v>
          </cell>
          <cell r="G385">
            <v>0</v>
          </cell>
          <cell r="H385" t="str">
            <v>張金龍</v>
          </cell>
          <cell r="I385" t="str">
            <v>張金龍</v>
          </cell>
          <cell r="J385">
            <v>0</v>
          </cell>
          <cell r="K385">
            <v>44519</v>
          </cell>
          <cell r="L385">
            <v>44518</v>
          </cell>
          <cell r="M385" t="str">
            <v/>
          </cell>
          <cell r="N385" t="str">
            <v>涂宇欣</v>
          </cell>
          <cell r="O385" t="str">
            <v>張淑遠</v>
          </cell>
          <cell r="T385">
            <v>0</v>
          </cell>
          <cell r="V385">
            <v>0</v>
          </cell>
          <cell r="W385">
            <v>0</v>
          </cell>
          <cell r="X385" t="str">
            <v>放款推展課</v>
          </cell>
          <cell r="Y385">
            <v>0</v>
          </cell>
        </row>
        <row r="386">
          <cell r="E386" t="str">
            <v>L5910</v>
          </cell>
          <cell r="F386" t="str">
            <v xml:space="preserve">新撥款利率案件資料產生              </v>
          </cell>
          <cell r="G386">
            <v>0</v>
          </cell>
          <cell r="H386" t="str">
            <v>張金龍</v>
          </cell>
          <cell r="I386" t="str">
            <v>張嘉榮</v>
          </cell>
          <cell r="J386">
            <v>0</v>
          </cell>
          <cell r="K386">
            <v>44519</v>
          </cell>
          <cell r="L386">
            <v>44518</v>
          </cell>
          <cell r="M386" t="str">
            <v/>
          </cell>
          <cell r="N386" t="str">
            <v>涂宇欣</v>
          </cell>
          <cell r="O386" t="str">
            <v>張淑遠</v>
          </cell>
          <cell r="T386">
            <v>0</v>
          </cell>
          <cell r="V386">
            <v>0</v>
          </cell>
          <cell r="W386">
            <v>0</v>
          </cell>
          <cell r="X386" t="str">
            <v>放款推展課</v>
          </cell>
          <cell r="Y386">
            <v>44533</v>
          </cell>
        </row>
        <row r="387">
          <cell r="E387" t="str">
            <v>L5912</v>
          </cell>
          <cell r="F387" t="str">
            <v xml:space="preserve">新光銀銀扣案件資料產生              </v>
          </cell>
          <cell r="G387">
            <v>0</v>
          </cell>
          <cell r="H387" t="str">
            <v>張金龍</v>
          </cell>
          <cell r="I387" t="str">
            <v>張嘉榮</v>
          </cell>
          <cell r="J387">
            <v>0</v>
          </cell>
          <cell r="K387">
            <v>44519</v>
          </cell>
          <cell r="L387">
            <v>44518</v>
          </cell>
          <cell r="M387" t="str">
            <v/>
          </cell>
          <cell r="N387" t="str">
            <v>涂宇欣</v>
          </cell>
          <cell r="O387" t="str">
            <v>張淑遠</v>
          </cell>
          <cell r="T387">
            <v>0</v>
          </cell>
          <cell r="V387">
            <v>0</v>
          </cell>
          <cell r="W387">
            <v>0</v>
          </cell>
          <cell r="X387" t="str">
            <v>放款推展課</v>
          </cell>
          <cell r="Y387">
            <v>44533</v>
          </cell>
        </row>
        <row r="388">
          <cell r="E388" t="str">
            <v>L6042</v>
          </cell>
          <cell r="F388" t="str">
            <v>交易控制檔查詢</v>
          </cell>
          <cell r="G388">
            <v>0</v>
          </cell>
          <cell r="H388" t="str">
            <v>張金龍</v>
          </cell>
          <cell r="I388" t="str">
            <v>楊智誠</v>
          </cell>
          <cell r="J388" t="str">
            <v>PJ201800012_URS_6共同作業_V1.9</v>
          </cell>
          <cell r="K388">
            <v>44529</v>
          </cell>
          <cell r="L388">
            <v>44529</v>
          </cell>
          <cell r="M388" t="str">
            <v/>
          </cell>
          <cell r="N388" t="str">
            <v>涂宇欣</v>
          </cell>
          <cell r="O388" t="str">
            <v>蔡珮瑜</v>
          </cell>
          <cell r="T388">
            <v>0</v>
          </cell>
          <cell r="V388">
            <v>0</v>
          </cell>
          <cell r="W388">
            <v>0</v>
          </cell>
          <cell r="X388" t="str">
            <v>放款服務課</v>
          </cell>
          <cell r="Y388">
            <v>0</v>
          </cell>
        </row>
        <row r="389">
          <cell r="E389" t="str">
            <v>L6402</v>
          </cell>
          <cell r="F389" t="str">
            <v>交易控制檔維護</v>
          </cell>
          <cell r="G389">
            <v>0</v>
          </cell>
          <cell r="H389" t="str">
            <v>張金龍</v>
          </cell>
          <cell r="I389" t="str">
            <v>楊智誠</v>
          </cell>
          <cell r="J389" t="str">
            <v>PJ201800012_URS_6共同作業_V1.9</v>
          </cell>
          <cell r="K389">
            <v>44529</v>
          </cell>
          <cell r="L389">
            <v>44529</v>
          </cell>
          <cell r="M389" t="str">
            <v/>
          </cell>
          <cell r="N389" t="str">
            <v>涂宇欣</v>
          </cell>
          <cell r="O389" t="str">
            <v>蔡珮瑜</v>
          </cell>
          <cell r="T389">
            <v>0</v>
          </cell>
          <cell r="V389">
            <v>0</v>
          </cell>
          <cell r="W389">
            <v>0</v>
          </cell>
          <cell r="X389" t="str">
            <v>放款服務課</v>
          </cell>
          <cell r="Y389">
            <v>0</v>
          </cell>
        </row>
        <row r="390">
          <cell r="E390" t="str">
            <v>L6043</v>
          </cell>
          <cell r="F390" t="str">
            <v>權限群組查詢</v>
          </cell>
          <cell r="G390">
            <v>0</v>
          </cell>
          <cell r="H390" t="str">
            <v>張金龍</v>
          </cell>
          <cell r="I390" t="str">
            <v>楊智誠</v>
          </cell>
          <cell r="J390" t="str">
            <v>PJ201800012_URS_6共同作業_V1.9</v>
          </cell>
          <cell r="K390">
            <v>44529</v>
          </cell>
          <cell r="L390">
            <v>44529</v>
          </cell>
          <cell r="M390" t="str">
            <v/>
          </cell>
          <cell r="N390" t="str">
            <v>涂宇欣</v>
          </cell>
          <cell r="O390" t="str">
            <v>蔡珮瑜</v>
          </cell>
          <cell r="T390">
            <v>0</v>
          </cell>
          <cell r="V390">
            <v>0</v>
          </cell>
          <cell r="W390">
            <v>0</v>
          </cell>
          <cell r="X390" t="str">
            <v>放款服務課</v>
          </cell>
          <cell r="Y390">
            <v>0</v>
          </cell>
        </row>
        <row r="391">
          <cell r="E391" t="str">
            <v>L6403</v>
          </cell>
          <cell r="F391" t="str">
            <v xml:space="preserve">權限群組維護  </v>
          </cell>
          <cell r="G391">
            <v>0</v>
          </cell>
          <cell r="H391" t="str">
            <v>張金龍</v>
          </cell>
          <cell r="I391" t="str">
            <v>楊智誠</v>
          </cell>
          <cell r="J391" t="str">
            <v>PJ201800012_URS_6共同作業_V1.9</v>
          </cell>
          <cell r="K391">
            <v>44529</v>
          </cell>
          <cell r="L391">
            <v>44529</v>
          </cell>
          <cell r="M391" t="str">
            <v/>
          </cell>
          <cell r="N391" t="str">
            <v>涂宇欣</v>
          </cell>
          <cell r="O391" t="str">
            <v>蔡珮瑜</v>
          </cell>
          <cell r="T391">
            <v>0</v>
          </cell>
          <cell r="V391">
            <v>0</v>
          </cell>
          <cell r="W391">
            <v>0</v>
          </cell>
          <cell r="X391" t="str">
            <v>放款服務課</v>
          </cell>
          <cell r="Y391">
            <v>0</v>
          </cell>
        </row>
        <row r="392">
          <cell r="E392" t="str">
            <v>L6072</v>
          </cell>
          <cell r="F392" t="str">
            <v>營業單位對照檔查詢</v>
          </cell>
          <cell r="G392">
            <v>0</v>
          </cell>
          <cell r="H392" t="str">
            <v>賴文育</v>
          </cell>
          <cell r="I392" t="str">
            <v>楊智誠</v>
          </cell>
          <cell r="J392" t="str">
            <v>PJ201800012_URS_6共同作業_V1.9</v>
          </cell>
          <cell r="K392">
            <v>44529</v>
          </cell>
          <cell r="L392">
            <v>44529</v>
          </cell>
          <cell r="M392" t="str">
            <v/>
          </cell>
          <cell r="N392" t="str">
            <v>涂宇欣</v>
          </cell>
          <cell r="O392" t="str">
            <v>蔡珮瑜</v>
          </cell>
          <cell r="T392">
            <v>0</v>
          </cell>
          <cell r="V392">
            <v>0</v>
          </cell>
          <cell r="W392">
            <v>0</v>
          </cell>
          <cell r="X392" t="str">
            <v>放款服務課</v>
          </cell>
          <cell r="Y392">
            <v>0</v>
          </cell>
        </row>
        <row r="393">
          <cell r="E393" t="str">
            <v>L6702</v>
          </cell>
          <cell r="F393" t="str">
            <v>營業單位對照檔維護</v>
          </cell>
          <cell r="G393">
            <v>0</v>
          </cell>
          <cell r="H393" t="str">
            <v>賴文育</v>
          </cell>
          <cell r="I393" t="str">
            <v>楊智誠</v>
          </cell>
          <cell r="J393" t="str">
            <v>PJ201800012_URS_6共同作業_V1.9</v>
          </cell>
          <cell r="K393">
            <v>44529</v>
          </cell>
          <cell r="L393">
            <v>44529</v>
          </cell>
          <cell r="M393" t="str">
            <v/>
          </cell>
          <cell r="N393" t="str">
            <v>涂宇欣</v>
          </cell>
          <cell r="O393" t="str">
            <v>蔡珮瑜</v>
          </cell>
          <cell r="T393">
            <v>0</v>
          </cell>
          <cell r="V393">
            <v>0</v>
          </cell>
          <cell r="W393">
            <v>0</v>
          </cell>
          <cell r="X393" t="str">
            <v>放款服務課</v>
          </cell>
          <cell r="Y393">
            <v>0</v>
          </cell>
        </row>
        <row r="394">
          <cell r="E394" t="str">
            <v>L6041</v>
          </cell>
          <cell r="F394" t="str">
            <v>使用者資料查詢</v>
          </cell>
          <cell r="G394">
            <v>0</v>
          </cell>
          <cell r="H394" t="str">
            <v>張金龍</v>
          </cell>
          <cell r="I394" t="str">
            <v>楊智誠</v>
          </cell>
          <cell r="J394" t="str">
            <v>PJ201800012_URS_6共同作業_V1.9</v>
          </cell>
          <cell r="K394">
            <v>44529</v>
          </cell>
          <cell r="L394">
            <v>44529</v>
          </cell>
          <cell r="M394" t="str">
            <v/>
          </cell>
          <cell r="N394" t="str">
            <v>涂宇欣</v>
          </cell>
          <cell r="O394" t="str">
            <v>蔡珮瑜</v>
          </cell>
          <cell r="T394">
            <v>0</v>
          </cell>
          <cell r="V394">
            <v>0</v>
          </cell>
          <cell r="W394">
            <v>0</v>
          </cell>
          <cell r="X394" t="str">
            <v>放款服務課</v>
          </cell>
          <cell r="Y394">
            <v>0</v>
          </cell>
        </row>
        <row r="395">
          <cell r="E395" t="str">
            <v>L6401</v>
          </cell>
          <cell r="F395" t="str">
            <v>使用者資料維護</v>
          </cell>
          <cell r="G395">
            <v>0</v>
          </cell>
          <cell r="H395" t="str">
            <v>張金龍</v>
          </cell>
          <cell r="I395" t="str">
            <v>楊智誠</v>
          </cell>
          <cell r="J395" t="str">
            <v>PJ201800012_URS_6共同作業_V1.9</v>
          </cell>
          <cell r="K395">
            <v>44529</v>
          </cell>
          <cell r="L395">
            <v>44520</v>
          </cell>
          <cell r="M395">
            <v>44476</v>
          </cell>
          <cell r="N395" t="str">
            <v>涂宇欣</v>
          </cell>
          <cell r="O395" t="str">
            <v>陳政皓</v>
          </cell>
          <cell r="T395">
            <v>0</v>
          </cell>
          <cell r="V395">
            <v>0</v>
          </cell>
          <cell r="W395">
            <v>0</v>
          </cell>
          <cell r="X395" t="str">
            <v>放款服務課</v>
          </cell>
          <cell r="Y395">
            <v>0</v>
          </cell>
        </row>
        <row r="396">
          <cell r="E396" t="str">
            <v>L6104</v>
          </cell>
          <cell r="F396" t="str">
            <v>代理人設定</v>
          </cell>
          <cell r="G396">
            <v>0</v>
          </cell>
          <cell r="H396" t="str">
            <v>張金龍</v>
          </cell>
          <cell r="I396" t="str">
            <v>楊智誠</v>
          </cell>
          <cell r="J396" t="str">
            <v>PJ201800012_URS_6共同作業_V1.9</v>
          </cell>
          <cell r="K396">
            <v>44529</v>
          </cell>
          <cell r="L396">
            <v>44529</v>
          </cell>
          <cell r="M396" t="str">
            <v/>
          </cell>
          <cell r="N396" t="str">
            <v>涂宇欣</v>
          </cell>
          <cell r="O396" t="str">
            <v>陳政皓</v>
          </cell>
          <cell r="T396">
            <v>0</v>
          </cell>
          <cell r="V396">
            <v>0</v>
          </cell>
          <cell r="W396">
            <v>0</v>
          </cell>
          <cell r="X396" t="str">
            <v>放款服務課</v>
          </cell>
          <cell r="Y396">
            <v>0</v>
          </cell>
        </row>
        <row r="397">
          <cell r="E397" t="str">
            <v>L6044</v>
          </cell>
          <cell r="F397" t="str">
            <v>主管授權紀錄查詢</v>
          </cell>
          <cell r="G397">
            <v>0</v>
          </cell>
          <cell r="H397" t="str">
            <v>張金龍</v>
          </cell>
          <cell r="I397" t="str">
            <v>楊智誠</v>
          </cell>
          <cell r="J397" t="str">
            <v>PJ201800012_URS_6共同作業_V1.9</v>
          </cell>
          <cell r="K397">
            <v>44529</v>
          </cell>
          <cell r="L397">
            <v>44529</v>
          </cell>
          <cell r="M397" t="str">
            <v/>
          </cell>
          <cell r="N397" t="str">
            <v>涂宇欣</v>
          </cell>
          <cell r="O397" t="str">
            <v>蔡珮瑜</v>
          </cell>
          <cell r="T397">
            <v>0</v>
          </cell>
          <cell r="V397">
            <v>0</v>
          </cell>
          <cell r="W397">
            <v>0</v>
          </cell>
          <cell r="X397" t="str">
            <v>放款服務課</v>
          </cell>
          <cell r="Y397">
            <v>0</v>
          </cell>
        </row>
        <row r="398">
          <cell r="E398" t="str">
            <v>L6932</v>
          </cell>
          <cell r="F398" t="str">
            <v>資料變更交易查詢</v>
          </cell>
          <cell r="G398">
            <v>0</v>
          </cell>
          <cell r="H398" t="str">
            <v>賴文育</v>
          </cell>
          <cell r="I398" t="str">
            <v>楊智誠</v>
          </cell>
          <cell r="J398" t="str">
            <v>PJ201800012_URS_6共同作業_V1.9</v>
          </cell>
          <cell r="K398">
            <v>44529</v>
          </cell>
          <cell r="L398">
            <v>44529</v>
          </cell>
          <cell r="M398" t="str">
            <v/>
          </cell>
          <cell r="N398" t="str">
            <v>涂宇欣</v>
          </cell>
          <cell r="O398" t="str">
            <v>陳政皓</v>
          </cell>
          <cell r="T398">
            <v>0</v>
          </cell>
          <cell r="V398">
            <v>0</v>
          </cell>
          <cell r="W398">
            <v>0</v>
          </cell>
          <cell r="X398" t="str">
            <v>放款服務課</v>
          </cell>
          <cell r="Y398">
            <v>0</v>
          </cell>
        </row>
        <row r="399">
          <cell r="E399" t="str">
            <v>L6068</v>
          </cell>
          <cell r="F399" t="str">
            <v>報表代號對照檔查詢</v>
          </cell>
          <cell r="G399">
            <v>0</v>
          </cell>
          <cell r="H399" t="str">
            <v>賴文育</v>
          </cell>
          <cell r="I399" t="str">
            <v>楊智誠</v>
          </cell>
          <cell r="J399" t="str">
            <v>PJ201800012_URS_6共同作業_V1.9</v>
          </cell>
          <cell r="K399">
            <v>44529</v>
          </cell>
          <cell r="L399">
            <v>44533</v>
          </cell>
          <cell r="M399" t="str">
            <v/>
          </cell>
          <cell r="N399" t="str">
            <v>涂宇欣</v>
          </cell>
          <cell r="O399" t="str">
            <v>蔡珮瑜</v>
          </cell>
          <cell r="T399">
            <v>0</v>
          </cell>
          <cell r="V399">
            <v>0</v>
          </cell>
          <cell r="W399">
            <v>0</v>
          </cell>
          <cell r="X399" t="str">
            <v>放款服務課</v>
          </cell>
          <cell r="Y399">
            <v>0</v>
          </cell>
        </row>
        <row r="400">
          <cell r="E400" t="str">
            <v>L6608</v>
          </cell>
          <cell r="F400" t="str">
            <v>報表代號對照檔維護</v>
          </cell>
          <cell r="G400">
            <v>0</v>
          </cell>
          <cell r="H400" t="str">
            <v>賴文育</v>
          </cell>
          <cell r="I400" t="str">
            <v>楊智誠</v>
          </cell>
          <cell r="J400" t="str">
            <v>PJ201800012_URS_6共同作業_V1.9</v>
          </cell>
          <cell r="K400">
            <v>44529</v>
          </cell>
          <cell r="L400">
            <v>44533</v>
          </cell>
          <cell r="M400" t="str">
            <v/>
          </cell>
          <cell r="N400" t="str">
            <v>涂宇欣</v>
          </cell>
          <cell r="O400" t="str">
            <v>蔡珮瑜</v>
          </cell>
          <cell r="T400">
            <v>0</v>
          </cell>
          <cell r="V400">
            <v>0</v>
          </cell>
          <cell r="W400">
            <v>0</v>
          </cell>
          <cell r="X400" t="str">
            <v>放款服務課</v>
          </cell>
          <cell r="Y400">
            <v>0</v>
          </cell>
        </row>
        <row r="401">
          <cell r="E401" t="str">
            <v>L6103</v>
          </cell>
          <cell r="F401" t="str">
            <v xml:space="preserve">報表查詢作業申請    </v>
          </cell>
          <cell r="G401">
            <v>0</v>
          </cell>
          <cell r="H401" t="str">
            <v>賴文育</v>
          </cell>
          <cell r="I401" t="str">
            <v>楊智誠</v>
          </cell>
          <cell r="J401" t="str">
            <v>PJ201800012_URS_6共同作業_V1.9</v>
          </cell>
          <cell r="K401">
            <v>44529</v>
          </cell>
          <cell r="L401">
            <v>44533</v>
          </cell>
          <cell r="M401" t="str">
            <v/>
          </cell>
          <cell r="N401" t="str">
            <v>涂宇欣</v>
          </cell>
          <cell r="O401" t="str">
            <v>陳政皓</v>
          </cell>
          <cell r="T401">
            <v>0</v>
          </cell>
          <cell r="V401">
            <v>0</v>
          </cell>
          <cell r="W401">
            <v>0</v>
          </cell>
          <cell r="X401" t="str">
            <v>放款服務課</v>
          </cell>
          <cell r="Y401">
            <v>0</v>
          </cell>
        </row>
        <row r="402">
          <cell r="E402" t="str">
            <v>L8030</v>
          </cell>
          <cell r="F402" t="str">
            <v>消債條列JCIC報送資料</v>
          </cell>
          <cell r="G402" t="str">
            <v>新增2021/10/21</v>
          </cell>
          <cell r="H402" t="str">
            <v>張金龍</v>
          </cell>
          <cell r="I402" t="str">
            <v>張嘉榮</v>
          </cell>
          <cell r="J402">
            <v>0</v>
          </cell>
          <cell r="K402">
            <v>44515</v>
          </cell>
          <cell r="L402">
            <v>44517</v>
          </cell>
          <cell r="M402" t="str">
            <v/>
          </cell>
          <cell r="N402" t="str">
            <v>林清河</v>
          </cell>
          <cell r="O402" t="str">
            <v>邱怡婷</v>
          </cell>
          <cell r="T402">
            <v>0</v>
          </cell>
          <cell r="V402">
            <v>0</v>
          </cell>
          <cell r="W402">
            <v>0</v>
          </cell>
          <cell r="X402" t="str">
            <v>放款管理課</v>
          </cell>
          <cell r="Y402">
            <v>44533</v>
          </cell>
        </row>
        <row r="403">
          <cell r="E403" t="str">
            <v>L8031</v>
          </cell>
          <cell r="F403" t="str">
            <v>消債條列JCIC報送資料歷程查詢(040)</v>
          </cell>
          <cell r="G403" t="str">
            <v>新增2021/10/21</v>
          </cell>
          <cell r="H403" t="str">
            <v>張金龍</v>
          </cell>
          <cell r="I403" t="str">
            <v>張嘉榮</v>
          </cell>
          <cell r="J403">
            <v>0</v>
          </cell>
          <cell r="K403">
            <v>44515</v>
          </cell>
          <cell r="L403">
            <v>44517</v>
          </cell>
          <cell r="M403" t="str">
            <v/>
          </cell>
          <cell r="N403" t="str">
            <v>林清河</v>
          </cell>
          <cell r="O403" t="str">
            <v>邱怡婷</v>
          </cell>
          <cell r="T403">
            <v>0</v>
          </cell>
          <cell r="V403">
            <v>0</v>
          </cell>
          <cell r="W403">
            <v>0</v>
          </cell>
          <cell r="X403" t="str">
            <v>放款管理課</v>
          </cell>
          <cell r="Y403">
            <v>44533</v>
          </cell>
        </row>
        <row r="404">
          <cell r="E404" t="str">
            <v>L8032</v>
          </cell>
          <cell r="F404" t="str">
            <v>消債條列JCIC報送資料歷程查詢(041)</v>
          </cell>
          <cell r="G404" t="str">
            <v>新增2021/10/21</v>
          </cell>
          <cell r="H404" t="str">
            <v>張金龍</v>
          </cell>
          <cell r="I404" t="str">
            <v>張嘉榮</v>
          </cell>
          <cell r="J404">
            <v>0</v>
          </cell>
          <cell r="K404">
            <v>44515</v>
          </cell>
          <cell r="L404">
            <v>44517</v>
          </cell>
          <cell r="M404" t="str">
            <v/>
          </cell>
          <cell r="N404" t="str">
            <v>林清河</v>
          </cell>
          <cell r="O404" t="str">
            <v>邱怡婷</v>
          </cell>
          <cell r="T404">
            <v>0</v>
          </cell>
          <cell r="V404">
            <v>0</v>
          </cell>
          <cell r="W404">
            <v>0</v>
          </cell>
          <cell r="X404" t="str">
            <v>放款管理課</v>
          </cell>
          <cell r="Y404">
            <v>44533</v>
          </cell>
        </row>
        <row r="405">
          <cell r="E405" t="str">
            <v>L8033</v>
          </cell>
          <cell r="F405" t="str">
            <v>消債條列JCIC報送資料歷程查詢(042)</v>
          </cell>
          <cell r="G405" t="str">
            <v>新增2021/10/21</v>
          </cell>
          <cell r="H405" t="str">
            <v>張金龍</v>
          </cell>
          <cell r="I405" t="str">
            <v>張嘉榮</v>
          </cell>
          <cell r="J405">
            <v>0</v>
          </cell>
          <cell r="K405">
            <v>44515</v>
          </cell>
          <cell r="L405">
            <v>44517</v>
          </cell>
          <cell r="M405" t="str">
            <v/>
          </cell>
          <cell r="N405" t="str">
            <v>林清河</v>
          </cell>
          <cell r="O405" t="str">
            <v>邱怡婷</v>
          </cell>
          <cell r="T405">
            <v>0</v>
          </cell>
          <cell r="V405">
            <v>0</v>
          </cell>
          <cell r="W405">
            <v>0</v>
          </cell>
          <cell r="X405" t="str">
            <v>放款管理課</v>
          </cell>
          <cell r="Y405">
            <v>44533</v>
          </cell>
        </row>
        <row r="406">
          <cell r="E406" t="str">
            <v>L8034</v>
          </cell>
          <cell r="F406" t="str">
            <v>消債條列JCIC報送資料歷程查詢(043)</v>
          </cell>
          <cell r="G406" t="str">
            <v>新增2021/10/21</v>
          </cell>
          <cell r="H406" t="str">
            <v>張金龍</v>
          </cell>
          <cell r="I406" t="str">
            <v>張嘉榮</v>
          </cell>
          <cell r="J406">
            <v>0</v>
          </cell>
          <cell r="K406">
            <v>44515</v>
          </cell>
          <cell r="L406">
            <v>44517</v>
          </cell>
          <cell r="M406" t="str">
            <v/>
          </cell>
          <cell r="N406" t="str">
            <v>林清河</v>
          </cell>
          <cell r="O406" t="str">
            <v>邱怡婷</v>
          </cell>
          <cell r="T406">
            <v>0</v>
          </cell>
          <cell r="V406">
            <v>0</v>
          </cell>
          <cell r="W406">
            <v>0</v>
          </cell>
          <cell r="X406" t="str">
            <v>放款管理課</v>
          </cell>
          <cell r="Y406">
            <v>44533</v>
          </cell>
        </row>
        <row r="407">
          <cell r="E407" t="str">
            <v>L8035</v>
          </cell>
          <cell r="F407" t="str">
            <v>消債條列JCIC報送資料歷程查詢(044)</v>
          </cell>
          <cell r="G407" t="str">
            <v>新增2021/10/21</v>
          </cell>
          <cell r="H407" t="str">
            <v>張金龍</v>
          </cell>
          <cell r="I407" t="str">
            <v>張嘉榮</v>
          </cell>
          <cell r="J407">
            <v>0</v>
          </cell>
          <cell r="K407">
            <v>44515</v>
          </cell>
          <cell r="L407">
            <v>44517</v>
          </cell>
          <cell r="M407" t="str">
            <v/>
          </cell>
          <cell r="N407" t="str">
            <v>林清河</v>
          </cell>
          <cell r="O407" t="str">
            <v>邱怡婷</v>
          </cell>
          <cell r="T407">
            <v>0</v>
          </cell>
          <cell r="V407">
            <v>0</v>
          </cell>
          <cell r="W407">
            <v>0</v>
          </cell>
          <cell r="X407" t="str">
            <v>放款管理課</v>
          </cell>
          <cell r="Y407">
            <v>44533</v>
          </cell>
        </row>
        <row r="408">
          <cell r="E408" t="str">
            <v>L8036</v>
          </cell>
          <cell r="F408" t="str">
            <v>消債條列JCIC報送資料歷程查詢(045)</v>
          </cell>
          <cell r="G408" t="str">
            <v>新增2021/10/21</v>
          </cell>
          <cell r="H408" t="str">
            <v>張金龍</v>
          </cell>
          <cell r="I408" t="str">
            <v>張嘉榮</v>
          </cell>
          <cell r="J408">
            <v>0</v>
          </cell>
          <cell r="K408">
            <v>44515</v>
          </cell>
          <cell r="L408">
            <v>44517</v>
          </cell>
          <cell r="M408" t="str">
            <v/>
          </cell>
          <cell r="N408" t="str">
            <v>林清河</v>
          </cell>
          <cell r="O408" t="str">
            <v>邱怡婷</v>
          </cell>
          <cell r="T408">
            <v>0</v>
          </cell>
          <cell r="V408">
            <v>0</v>
          </cell>
          <cell r="W408">
            <v>0</v>
          </cell>
          <cell r="X408" t="str">
            <v>放款管理課</v>
          </cell>
          <cell r="Y408">
            <v>44533</v>
          </cell>
        </row>
        <row r="409">
          <cell r="E409" t="str">
            <v>L8037</v>
          </cell>
          <cell r="F409" t="str">
            <v>消債條列JCIC報送資料歷程查詢(046)</v>
          </cell>
          <cell r="G409" t="str">
            <v>新增2021/10/21</v>
          </cell>
          <cell r="H409" t="str">
            <v>張金龍</v>
          </cell>
          <cell r="I409" t="str">
            <v>張嘉榮</v>
          </cell>
          <cell r="J409">
            <v>0</v>
          </cell>
          <cell r="K409">
            <v>44515</v>
          </cell>
          <cell r="L409">
            <v>44517</v>
          </cell>
          <cell r="M409" t="str">
            <v/>
          </cell>
          <cell r="N409" t="str">
            <v>林清河</v>
          </cell>
          <cell r="O409" t="str">
            <v>邱怡婷</v>
          </cell>
          <cell r="T409">
            <v>0</v>
          </cell>
          <cell r="V409">
            <v>0</v>
          </cell>
          <cell r="W409">
            <v>0</v>
          </cell>
          <cell r="X409" t="str">
            <v>放款管理課</v>
          </cell>
          <cell r="Y409">
            <v>44533</v>
          </cell>
        </row>
        <row r="410">
          <cell r="E410" t="str">
            <v>L8038</v>
          </cell>
          <cell r="F410" t="str">
            <v>消債條列JCIC報送資料歷程查詢(047)</v>
          </cell>
          <cell r="G410" t="str">
            <v>新增2021/10/21</v>
          </cell>
          <cell r="H410" t="str">
            <v>張金龍</v>
          </cell>
          <cell r="I410" t="str">
            <v>張嘉榮</v>
          </cell>
          <cell r="J410">
            <v>0</v>
          </cell>
          <cell r="K410">
            <v>44515</v>
          </cell>
          <cell r="L410">
            <v>44517</v>
          </cell>
          <cell r="M410" t="str">
            <v/>
          </cell>
          <cell r="N410" t="str">
            <v>林清河</v>
          </cell>
          <cell r="O410" t="str">
            <v>邱怡婷</v>
          </cell>
          <cell r="T410">
            <v>0</v>
          </cell>
          <cell r="V410">
            <v>0</v>
          </cell>
          <cell r="W410">
            <v>0</v>
          </cell>
          <cell r="X410" t="str">
            <v>放款管理課</v>
          </cell>
          <cell r="Y410">
            <v>44533</v>
          </cell>
        </row>
        <row r="411">
          <cell r="E411" t="str">
            <v>L8039</v>
          </cell>
          <cell r="F411" t="str">
            <v>消債條列JCIC報送資料歷程查詢(048)</v>
          </cell>
          <cell r="G411" t="str">
            <v>新增2021/10/21</v>
          </cell>
          <cell r="H411" t="str">
            <v>張金龍</v>
          </cell>
          <cell r="I411" t="str">
            <v>張嘉榮</v>
          </cell>
          <cell r="J411">
            <v>0</v>
          </cell>
          <cell r="K411">
            <v>44515</v>
          </cell>
          <cell r="L411">
            <v>44517</v>
          </cell>
          <cell r="M411" t="str">
            <v/>
          </cell>
          <cell r="N411" t="str">
            <v>林清河</v>
          </cell>
          <cell r="O411" t="str">
            <v>邱怡婷</v>
          </cell>
          <cell r="T411">
            <v>0</v>
          </cell>
          <cell r="V411">
            <v>0</v>
          </cell>
          <cell r="W411">
            <v>0</v>
          </cell>
          <cell r="X411" t="str">
            <v>放款管理課</v>
          </cell>
          <cell r="Y411">
            <v>44533</v>
          </cell>
        </row>
        <row r="412">
          <cell r="E412" t="str">
            <v>L8040</v>
          </cell>
          <cell r="F412" t="str">
            <v>消債條列JCIC報送資料歷程查詢(049)</v>
          </cell>
          <cell r="G412" t="str">
            <v>新增2021/10/21</v>
          </cell>
          <cell r="H412" t="str">
            <v>張金龍</v>
          </cell>
          <cell r="I412" t="str">
            <v>張嘉榮</v>
          </cell>
          <cell r="J412">
            <v>0</v>
          </cell>
          <cell r="K412">
            <v>44515</v>
          </cell>
          <cell r="L412">
            <v>44517</v>
          </cell>
          <cell r="M412" t="str">
            <v/>
          </cell>
          <cell r="N412" t="str">
            <v>林清河</v>
          </cell>
          <cell r="O412" t="str">
            <v>邱怡婷</v>
          </cell>
          <cell r="T412">
            <v>0</v>
          </cell>
          <cell r="V412">
            <v>0</v>
          </cell>
          <cell r="W412">
            <v>0</v>
          </cell>
          <cell r="X412" t="str">
            <v>放款管理課</v>
          </cell>
          <cell r="Y412">
            <v>44533</v>
          </cell>
        </row>
        <row r="413">
          <cell r="E413" t="str">
            <v>L8041</v>
          </cell>
          <cell r="F413" t="str">
            <v>消債條列JCIC報送資料歷程查詢(050)</v>
          </cell>
          <cell r="G413" t="str">
            <v>新增2021/10/21</v>
          </cell>
          <cell r="H413" t="str">
            <v>張金龍</v>
          </cell>
          <cell r="I413" t="str">
            <v>張嘉榮</v>
          </cell>
          <cell r="J413">
            <v>0</v>
          </cell>
          <cell r="K413">
            <v>44516</v>
          </cell>
          <cell r="L413">
            <v>44517</v>
          </cell>
          <cell r="M413" t="str">
            <v/>
          </cell>
          <cell r="N413" t="str">
            <v>林清河</v>
          </cell>
          <cell r="O413" t="str">
            <v>邱怡婷</v>
          </cell>
          <cell r="T413">
            <v>0</v>
          </cell>
          <cell r="V413">
            <v>0</v>
          </cell>
          <cell r="W413">
            <v>0</v>
          </cell>
          <cell r="X413" t="str">
            <v>放款管理課</v>
          </cell>
          <cell r="Y413">
            <v>44533</v>
          </cell>
        </row>
        <row r="414">
          <cell r="E414" t="str">
            <v>L8042</v>
          </cell>
          <cell r="F414" t="str">
            <v>消債條列JCIC報送資料歷程查詢(051)</v>
          </cell>
          <cell r="G414" t="str">
            <v>新增2021/10/21</v>
          </cell>
          <cell r="H414" t="str">
            <v>張金龍</v>
          </cell>
          <cell r="I414" t="str">
            <v>張嘉榮</v>
          </cell>
          <cell r="J414">
            <v>0</v>
          </cell>
          <cell r="K414">
            <v>44516</v>
          </cell>
          <cell r="L414">
            <v>44517</v>
          </cell>
          <cell r="M414" t="str">
            <v/>
          </cell>
          <cell r="N414" t="str">
            <v>林清河</v>
          </cell>
          <cell r="O414" t="str">
            <v>邱怡婷</v>
          </cell>
          <cell r="T414">
            <v>0</v>
          </cell>
          <cell r="V414">
            <v>0</v>
          </cell>
          <cell r="W414">
            <v>0</v>
          </cell>
          <cell r="X414" t="str">
            <v>放款管理課</v>
          </cell>
          <cell r="Y414">
            <v>44533</v>
          </cell>
        </row>
        <row r="415">
          <cell r="E415" t="str">
            <v>L8043</v>
          </cell>
          <cell r="F415" t="str">
            <v>消債條列JCIC報送資料歷程查詢(052)</v>
          </cell>
          <cell r="G415" t="str">
            <v>新增2021/10/21</v>
          </cell>
          <cell r="H415" t="str">
            <v>張金龍</v>
          </cell>
          <cell r="I415" t="str">
            <v>張嘉榮</v>
          </cell>
          <cell r="J415">
            <v>0</v>
          </cell>
          <cell r="K415">
            <v>44516</v>
          </cell>
          <cell r="L415">
            <v>44517</v>
          </cell>
          <cell r="M415" t="str">
            <v/>
          </cell>
          <cell r="N415" t="str">
            <v>林清河</v>
          </cell>
          <cell r="O415" t="str">
            <v>邱怡婷</v>
          </cell>
          <cell r="T415">
            <v>0</v>
          </cell>
          <cell r="V415">
            <v>0</v>
          </cell>
          <cell r="W415">
            <v>0</v>
          </cell>
          <cell r="X415" t="str">
            <v>放款管理課</v>
          </cell>
          <cell r="Y415">
            <v>44533</v>
          </cell>
        </row>
        <row r="416">
          <cell r="E416" t="str">
            <v>L8044</v>
          </cell>
          <cell r="F416" t="str">
            <v>消債條列JCIC報送資料歷程查詢(053)</v>
          </cell>
          <cell r="G416" t="str">
            <v>新增2021/10/21</v>
          </cell>
          <cell r="H416" t="str">
            <v>張金龍</v>
          </cell>
          <cell r="I416" t="str">
            <v>張嘉榮</v>
          </cell>
          <cell r="J416">
            <v>0</v>
          </cell>
          <cell r="K416">
            <v>44516</v>
          </cell>
          <cell r="L416">
            <v>44517</v>
          </cell>
          <cell r="M416" t="str">
            <v/>
          </cell>
          <cell r="N416" t="str">
            <v>林清河</v>
          </cell>
          <cell r="O416" t="str">
            <v>邱怡婷</v>
          </cell>
          <cell r="T416">
            <v>0</v>
          </cell>
          <cell r="V416">
            <v>0</v>
          </cell>
          <cell r="W416">
            <v>0</v>
          </cell>
          <cell r="X416" t="str">
            <v>放款管理課</v>
          </cell>
          <cell r="Y416">
            <v>44533</v>
          </cell>
        </row>
        <row r="417">
          <cell r="E417" t="str">
            <v>L8045</v>
          </cell>
          <cell r="F417" t="str">
            <v>消債條列JCIC報送資料歷程查詢(054)</v>
          </cell>
          <cell r="G417" t="str">
            <v>新增2021/10/21</v>
          </cell>
          <cell r="H417" t="str">
            <v>張金龍</v>
          </cell>
          <cell r="I417" t="str">
            <v>張嘉榮</v>
          </cell>
          <cell r="J417">
            <v>0</v>
          </cell>
          <cell r="K417">
            <v>44516</v>
          </cell>
          <cell r="L417">
            <v>44517</v>
          </cell>
          <cell r="M417" t="str">
            <v/>
          </cell>
          <cell r="N417" t="str">
            <v>林清河</v>
          </cell>
          <cell r="O417" t="str">
            <v>邱怡婷</v>
          </cell>
          <cell r="T417">
            <v>0</v>
          </cell>
          <cell r="V417">
            <v>0</v>
          </cell>
          <cell r="W417">
            <v>0</v>
          </cell>
          <cell r="X417" t="str">
            <v>放款管理課</v>
          </cell>
          <cell r="Y417">
            <v>44533</v>
          </cell>
        </row>
        <row r="418">
          <cell r="E418" t="str">
            <v>L8046</v>
          </cell>
          <cell r="F418" t="str">
            <v>消債條列JCIC報送資料歷程查詢(055)</v>
          </cell>
          <cell r="G418" t="str">
            <v>新增2021/10/21</v>
          </cell>
          <cell r="H418" t="str">
            <v>張金龍</v>
          </cell>
          <cell r="I418" t="str">
            <v>張嘉榮</v>
          </cell>
          <cell r="J418">
            <v>0</v>
          </cell>
          <cell r="K418">
            <v>44516</v>
          </cell>
          <cell r="L418">
            <v>44517</v>
          </cell>
          <cell r="M418" t="str">
            <v/>
          </cell>
          <cell r="N418" t="str">
            <v>林清河</v>
          </cell>
          <cell r="O418" t="str">
            <v>邱怡婷</v>
          </cell>
          <cell r="T418">
            <v>0</v>
          </cell>
          <cell r="V418">
            <v>0</v>
          </cell>
          <cell r="W418">
            <v>0</v>
          </cell>
          <cell r="X418" t="str">
            <v>放款管理課</v>
          </cell>
          <cell r="Y418">
            <v>44533</v>
          </cell>
        </row>
        <row r="419">
          <cell r="E419" t="str">
            <v>L8047</v>
          </cell>
          <cell r="F419" t="str">
            <v>消債條列JCIC報送資料歷程查詢(056)</v>
          </cell>
          <cell r="G419" t="str">
            <v>新增2021/10/21</v>
          </cell>
          <cell r="H419" t="str">
            <v>張金龍</v>
          </cell>
          <cell r="I419" t="str">
            <v>張嘉榮</v>
          </cell>
          <cell r="J419">
            <v>0</v>
          </cell>
          <cell r="K419">
            <v>44516</v>
          </cell>
          <cell r="L419">
            <v>44517</v>
          </cell>
          <cell r="M419" t="str">
            <v/>
          </cell>
          <cell r="N419" t="str">
            <v>林清河</v>
          </cell>
          <cell r="O419" t="str">
            <v>邱怡婷</v>
          </cell>
          <cell r="T419">
            <v>0</v>
          </cell>
          <cell r="V419">
            <v>0</v>
          </cell>
          <cell r="W419">
            <v>0</v>
          </cell>
          <cell r="X419" t="str">
            <v>放款管理課</v>
          </cell>
          <cell r="Y419">
            <v>44533</v>
          </cell>
        </row>
        <row r="420">
          <cell r="E420" t="str">
            <v>L8048</v>
          </cell>
          <cell r="F420" t="str">
            <v>消債條列JCIC報送資料歷程查詢(060)</v>
          </cell>
          <cell r="G420" t="str">
            <v>新增2021/10/21</v>
          </cell>
          <cell r="H420" t="str">
            <v>張金龍</v>
          </cell>
          <cell r="I420" t="str">
            <v>張嘉榮</v>
          </cell>
          <cell r="J420">
            <v>0</v>
          </cell>
          <cell r="K420">
            <v>44517</v>
          </cell>
          <cell r="L420">
            <v>44517</v>
          </cell>
          <cell r="M420" t="str">
            <v/>
          </cell>
          <cell r="N420" t="str">
            <v>林清河</v>
          </cell>
          <cell r="O420" t="str">
            <v>邱怡婷</v>
          </cell>
          <cell r="T420">
            <v>0</v>
          </cell>
          <cell r="V420">
            <v>0</v>
          </cell>
          <cell r="W420">
            <v>0</v>
          </cell>
          <cell r="X420" t="str">
            <v>放款管理課</v>
          </cell>
          <cell r="Y420">
            <v>44533</v>
          </cell>
        </row>
        <row r="421">
          <cell r="E421" t="str">
            <v>L8049</v>
          </cell>
          <cell r="F421" t="str">
            <v>消債條列JCIC報送資料歷程查詢(061)</v>
          </cell>
          <cell r="G421" t="str">
            <v>新增2021/10/21</v>
          </cell>
          <cell r="H421" t="str">
            <v>張金龍</v>
          </cell>
          <cell r="I421" t="str">
            <v>張嘉榮</v>
          </cell>
          <cell r="J421">
            <v>0</v>
          </cell>
          <cell r="K421">
            <v>44517</v>
          </cell>
          <cell r="L421">
            <v>44517</v>
          </cell>
          <cell r="M421" t="str">
            <v/>
          </cell>
          <cell r="N421" t="str">
            <v>林清河</v>
          </cell>
          <cell r="O421" t="str">
            <v>邱怡婷</v>
          </cell>
          <cell r="T421">
            <v>0</v>
          </cell>
          <cell r="V421">
            <v>0</v>
          </cell>
          <cell r="W421">
            <v>0</v>
          </cell>
          <cell r="X421" t="str">
            <v>放款管理課</v>
          </cell>
          <cell r="Y421">
            <v>44533</v>
          </cell>
        </row>
        <row r="422">
          <cell r="E422" t="str">
            <v>L8050</v>
          </cell>
          <cell r="F422" t="str">
            <v>消債條列JCIC報送資料歷程查詢(062)</v>
          </cell>
          <cell r="G422" t="str">
            <v>新增2021/10/21</v>
          </cell>
          <cell r="H422" t="str">
            <v>張金龍</v>
          </cell>
          <cell r="I422" t="str">
            <v>張嘉榮</v>
          </cell>
          <cell r="J422">
            <v>0</v>
          </cell>
          <cell r="K422">
            <v>44517</v>
          </cell>
          <cell r="L422">
            <v>44517</v>
          </cell>
          <cell r="M422" t="str">
            <v/>
          </cell>
          <cell r="N422" t="str">
            <v>林清河</v>
          </cell>
          <cell r="O422" t="str">
            <v>邱怡婷</v>
          </cell>
          <cell r="T422">
            <v>0</v>
          </cell>
          <cell r="V422">
            <v>0</v>
          </cell>
          <cell r="W422">
            <v>0</v>
          </cell>
          <cell r="X422" t="str">
            <v>放款管理課</v>
          </cell>
          <cell r="Y422">
            <v>44533</v>
          </cell>
        </row>
        <row r="423">
          <cell r="E423" t="str">
            <v>L8051</v>
          </cell>
          <cell r="F423" t="str">
            <v>消債條列JCIC報送資料歷程查詢(063)</v>
          </cell>
          <cell r="G423" t="str">
            <v>新增2021/10/21</v>
          </cell>
          <cell r="H423" t="str">
            <v>張金龍</v>
          </cell>
          <cell r="I423" t="str">
            <v>張嘉榮</v>
          </cell>
          <cell r="J423">
            <v>0</v>
          </cell>
          <cell r="K423">
            <v>44517</v>
          </cell>
          <cell r="L423">
            <v>44517</v>
          </cell>
          <cell r="M423" t="str">
            <v/>
          </cell>
          <cell r="N423" t="str">
            <v>林清河</v>
          </cell>
          <cell r="O423" t="str">
            <v>邱怡婷</v>
          </cell>
          <cell r="T423">
            <v>0</v>
          </cell>
          <cell r="V423">
            <v>0</v>
          </cell>
          <cell r="W423">
            <v>0</v>
          </cell>
          <cell r="X423" t="str">
            <v>放款管理課</v>
          </cell>
          <cell r="Y423">
            <v>44533</v>
          </cell>
        </row>
        <row r="424">
          <cell r="E424" t="str">
            <v>L8052</v>
          </cell>
          <cell r="F424" t="str">
            <v>消債條列JCIC報送資料歷程查詢(440)</v>
          </cell>
          <cell r="G424" t="str">
            <v>新增2021/10/21</v>
          </cell>
          <cell r="H424" t="str">
            <v>張金龍</v>
          </cell>
          <cell r="I424" t="str">
            <v>張嘉榮</v>
          </cell>
          <cell r="J424">
            <v>0</v>
          </cell>
          <cell r="K424">
            <v>44518</v>
          </cell>
          <cell r="L424">
            <v>44517</v>
          </cell>
          <cell r="M424" t="str">
            <v/>
          </cell>
          <cell r="N424" t="str">
            <v>林清河</v>
          </cell>
          <cell r="O424" t="str">
            <v>邱怡婷</v>
          </cell>
          <cell r="T424">
            <v>0</v>
          </cell>
          <cell r="V424">
            <v>0</v>
          </cell>
          <cell r="W424">
            <v>0</v>
          </cell>
          <cell r="X424" t="str">
            <v>放款管理課</v>
          </cell>
          <cell r="Y424">
            <v>44533</v>
          </cell>
        </row>
        <row r="425">
          <cell r="E425" t="str">
            <v>L8053</v>
          </cell>
          <cell r="F425" t="str">
            <v>消債條列JCIC報送資料歷程查詢(442)</v>
          </cell>
          <cell r="G425" t="str">
            <v>新增2021/10/21</v>
          </cell>
          <cell r="H425" t="str">
            <v>張金龍</v>
          </cell>
          <cell r="I425" t="str">
            <v>張嘉榮</v>
          </cell>
          <cell r="J425">
            <v>0</v>
          </cell>
          <cell r="K425">
            <v>44518</v>
          </cell>
          <cell r="L425">
            <v>44517</v>
          </cell>
          <cell r="M425" t="str">
            <v/>
          </cell>
          <cell r="N425" t="str">
            <v>林清河</v>
          </cell>
          <cell r="O425" t="str">
            <v>邱怡婷</v>
          </cell>
          <cell r="T425">
            <v>0</v>
          </cell>
          <cell r="V425">
            <v>0</v>
          </cell>
          <cell r="W425">
            <v>0</v>
          </cell>
          <cell r="X425" t="str">
            <v>放款管理課</v>
          </cell>
          <cell r="Y425">
            <v>44533</v>
          </cell>
        </row>
        <row r="426">
          <cell r="E426" t="str">
            <v>L8054</v>
          </cell>
          <cell r="F426" t="str">
            <v>消債條列JCIC報送資料歷程查詢(443)</v>
          </cell>
          <cell r="G426" t="str">
            <v>新增2021/10/21</v>
          </cell>
          <cell r="H426" t="str">
            <v>張金龍</v>
          </cell>
          <cell r="I426" t="str">
            <v>張嘉榮</v>
          </cell>
          <cell r="J426">
            <v>0</v>
          </cell>
          <cell r="K426">
            <v>44518</v>
          </cell>
          <cell r="L426">
            <v>44517</v>
          </cell>
          <cell r="M426" t="str">
            <v/>
          </cell>
          <cell r="N426" t="str">
            <v>林清河</v>
          </cell>
          <cell r="O426" t="str">
            <v>邱怡婷</v>
          </cell>
          <cell r="T426">
            <v>0</v>
          </cell>
          <cell r="V426">
            <v>0</v>
          </cell>
          <cell r="W426">
            <v>0</v>
          </cell>
          <cell r="X426" t="str">
            <v>放款管理課</v>
          </cell>
          <cell r="Y426">
            <v>44533</v>
          </cell>
        </row>
        <row r="427">
          <cell r="E427" t="str">
            <v>L8055</v>
          </cell>
          <cell r="F427" t="str">
            <v>消債條列JCIC報送資料歷程查詢(444)</v>
          </cell>
          <cell r="G427" t="str">
            <v>新增2021/10/21</v>
          </cell>
          <cell r="H427" t="str">
            <v>張金龍</v>
          </cell>
          <cell r="I427" t="str">
            <v>張嘉榮</v>
          </cell>
          <cell r="J427">
            <v>0</v>
          </cell>
          <cell r="K427">
            <v>44518</v>
          </cell>
          <cell r="L427">
            <v>44517</v>
          </cell>
          <cell r="M427" t="str">
            <v/>
          </cell>
          <cell r="N427" t="str">
            <v>林清河</v>
          </cell>
          <cell r="O427" t="str">
            <v>邱怡婷</v>
          </cell>
          <cell r="T427">
            <v>0</v>
          </cell>
          <cell r="V427">
            <v>0</v>
          </cell>
          <cell r="W427">
            <v>0</v>
          </cell>
          <cell r="X427" t="str">
            <v>放款管理課</v>
          </cell>
          <cell r="Y427">
            <v>44533</v>
          </cell>
        </row>
        <row r="428">
          <cell r="E428" t="str">
            <v>L8056</v>
          </cell>
          <cell r="F428" t="str">
            <v>消債條列JCIC報送資料歷程查詢(446)</v>
          </cell>
          <cell r="G428" t="str">
            <v>新增2021/10/21</v>
          </cell>
          <cell r="H428" t="str">
            <v>張金龍</v>
          </cell>
          <cell r="I428" t="str">
            <v>張嘉榮</v>
          </cell>
          <cell r="J428">
            <v>0</v>
          </cell>
          <cell r="K428">
            <v>44518</v>
          </cell>
          <cell r="L428">
            <v>44517</v>
          </cell>
          <cell r="M428" t="str">
            <v/>
          </cell>
          <cell r="N428" t="str">
            <v>林清河</v>
          </cell>
          <cell r="O428" t="str">
            <v>邱怡婷</v>
          </cell>
          <cell r="T428">
            <v>0</v>
          </cell>
          <cell r="V428">
            <v>0</v>
          </cell>
          <cell r="W428">
            <v>0</v>
          </cell>
          <cell r="X428" t="str">
            <v>放款管理課</v>
          </cell>
          <cell r="Y428">
            <v>44533</v>
          </cell>
        </row>
        <row r="429">
          <cell r="E429" t="str">
            <v>L8057</v>
          </cell>
          <cell r="F429" t="str">
            <v>消債條列JCIC報送資料歷程查詢(447)</v>
          </cell>
          <cell r="G429" t="str">
            <v>新增2021/10/21</v>
          </cell>
          <cell r="H429" t="str">
            <v>張金龍</v>
          </cell>
          <cell r="I429" t="str">
            <v>張嘉榮</v>
          </cell>
          <cell r="J429">
            <v>0</v>
          </cell>
          <cell r="K429">
            <v>44518</v>
          </cell>
          <cell r="L429">
            <v>44517</v>
          </cell>
          <cell r="M429" t="str">
            <v/>
          </cell>
          <cell r="N429" t="str">
            <v>林清河</v>
          </cell>
          <cell r="O429" t="str">
            <v>邱怡婷</v>
          </cell>
          <cell r="T429">
            <v>0</v>
          </cell>
          <cell r="V429">
            <v>0</v>
          </cell>
          <cell r="W429">
            <v>0</v>
          </cell>
          <cell r="X429" t="str">
            <v>放款管理課</v>
          </cell>
          <cell r="Y429">
            <v>44533</v>
          </cell>
        </row>
        <row r="430">
          <cell r="E430" t="str">
            <v>L8058</v>
          </cell>
          <cell r="F430" t="str">
            <v>消債條列JCIC報送資料歷程查詢(448)</v>
          </cell>
          <cell r="G430" t="str">
            <v>新增2021/10/21</v>
          </cell>
          <cell r="H430" t="str">
            <v>張金龍</v>
          </cell>
          <cell r="I430" t="str">
            <v>張嘉榮</v>
          </cell>
          <cell r="J430">
            <v>0</v>
          </cell>
          <cell r="K430">
            <v>44518</v>
          </cell>
          <cell r="L430">
            <v>44517</v>
          </cell>
          <cell r="M430" t="str">
            <v/>
          </cell>
          <cell r="N430" t="str">
            <v>林清河</v>
          </cell>
          <cell r="O430" t="str">
            <v>邱怡婷</v>
          </cell>
          <cell r="T430">
            <v>0</v>
          </cell>
          <cell r="V430">
            <v>0</v>
          </cell>
          <cell r="W430">
            <v>0</v>
          </cell>
          <cell r="X430" t="str">
            <v>放款管理課</v>
          </cell>
          <cell r="Y430">
            <v>44533</v>
          </cell>
        </row>
        <row r="431">
          <cell r="E431" t="str">
            <v>L8059</v>
          </cell>
          <cell r="F431" t="str">
            <v>消債條列JCIC報送資料歷程查詢(450)</v>
          </cell>
          <cell r="G431" t="str">
            <v>新增2021/10/21</v>
          </cell>
          <cell r="H431" t="str">
            <v>張金龍</v>
          </cell>
          <cell r="I431" t="str">
            <v>張嘉榮</v>
          </cell>
          <cell r="J431">
            <v>0</v>
          </cell>
          <cell r="K431">
            <v>44518</v>
          </cell>
          <cell r="L431">
            <v>44517</v>
          </cell>
          <cell r="M431" t="str">
            <v/>
          </cell>
          <cell r="N431" t="str">
            <v>林清河</v>
          </cell>
          <cell r="O431" t="str">
            <v>邱怡婷</v>
          </cell>
          <cell r="T431">
            <v>0</v>
          </cell>
          <cell r="V431">
            <v>0</v>
          </cell>
          <cell r="W431">
            <v>0</v>
          </cell>
          <cell r="X431" t="str">
            <v>放款管理課</v>
          </cell>
          <cell r="Y431">
            <v>44533</v>
          </cell>
        </row>
        <row r="432">
          <cell r="E432" t="str">
            <v>L8060</v>
          </cell>
          <cell r="F432" t="str">
            <v>消債條列JCIC報送資料歷程查詢(451)</v>
          </cell>
          <cell r="G432" t="str">
            <v>新增2021/10/21</v>
          </cell>
          <cell r="H432" t="str">
            <v>張金龍</v>
          </cell>
          <cell r="I432" t="str">
            <v>張嘉榮</v>
          </cell>
          <cell r="J432">
            <v>0</v>
          </cell>
          <cell r="K432">
            <v>44518</v>
          </cell>
          <cell r="L432">
            <v>44517</v>
          </cell>
          <cell r="M432" t="str">
            <v/>
          </cell>
          <cell r="N432" t="str">
            <v>林清河</v>
          </cell>
          <cell r="O432" t="str">
            <v>邱怡婷</v>
          </cell>
          <cell r="T432">
            <v>0</v>
          </cell>
          <cell r="V432">
            <v>0</v>
          </cell>
          <cell r="W432">
            <v>0</v>
          </cell>
          <cell r="X432" t="str">
            <v>放款管理課</v>
          </cell>
          <cell r="Y432">
            <v>44533</v>
          </cell>
        </row>
        <row r="433">
          <cell r="E433" t="str">
            <v>L8061</v>
          </cell>
          <cell r="F433" t="str">
            <v>消債條列JCIC報送資料歷程查詢(454)</v>
          </cell>
          <cell r="G433" t="str">
            <v>新增2021/10/21</v>
          </cell>
          <cell r="H433" t="str">
            <v>張金龍</v>
          </cell>
          <cell r="I433" t="str">
            <v>張嘉榮</v>
          </cell>
          <cell r="J433">
            <v>0</v>
          </cell>
          <cell r="K433">
            <v>44518</v>
          </cell>
          <cell r="L433">
            <v>44517</v>
          </cell>
          <cell r="M433" t="str">
            <v/>
          </cell>
          <cell r="N433" t="str">
            <v>林清河</v>
          </cell>
          <cell r="O433" t="str">
            <v>邱怡婷</v>
          </cell>
          <cell r="T433">
            <v>0</v>
          </cell>
          <cell r="V433">
            <v>0</v>
          </cell>
          <cell r="W433">
            <v>0</v>
          </cell>
          <cell r="X433" t="str">
            <v>放款管理課</v>
          </cell>
          <cell r="Y433">
            <v>44533</v>
          </cell>
        </row>
        <row r="434">
          <cell r="E434" t="str">
            <v>L8062</v>
          </cell>
          <cell r="F434" t="str">
            <v>消債條列JCIC報送資料歷程查詢(570)</v>
          </cell>
          <cell r="G434" t="str">
            <v>新增2021/10/21</v>
          </cell>
          <cell r="H434" t="str">
            <v>張金龍</v>
          </cell>
          <cell r="I434" t="str">
            <v>張嘉榮</v>
          </cell>
          <cell r="J434">
            <v>0</v>
          </cell>
          <cell r="K434">
            <v>44519</v>
          </cell>
          <cell r="L434">
            <v>44517</v>
          </cell>
          <cell r="M434" t="str">
            <v/>
          </cell>
          <cell r="N434" t="str">
            <v>林清河</v>
          </cell>
          <cell r="O434" t="str">
            <v>邱怡婷</v>
          </cell>
          <cell r="T434">
            <v>0</v>
          </cell>
          <cell r="V434">
            <v>0</v>
          </cell>
          <cell r="W434">
            <v>0</v>
          </cell>
          <cell r="X434" t="str">
            <v>放款管理課</v>
          </cell>
          <cell r="Y434">
            <v>44533</v>
          </cell>
        </row>
        <row r="435">
          <cell r="E435" t="str">
            <v>L8063</v>
          </cell>
          <cell r="F435" t="str">
            <v>消債條列JCIC報送資料歷程查詢(571)</v>
          </cell>
          <cell r="G435" t="str">
            <v>新增2021/10/21</v>
          </cell>
          <cell r="H435" t="str">
            <v>張金龍</v>
          </cell>
          <cell r="I435" t="str">
            <v>張嘉榮</v>
          </cell>
          <cell r="J435">
            <v>0</v>
          </cell>
          <cell r="K435">
            <v>44519</v>
          </cell>
          <cell r="L435">
            <v>44517</v>
          </cell>
          <cell r="M435" t="str">
            <v/>
          </cell>
          <cell r="N435" t="str">
            <v>林清河</v>
          </cell>
          <cell r="O435" t="str">
            <v>邱怡婷</v>
          </cell>
          <cell r="T435">
            <v>0</v>
          </cell>
          <cell r="V435">
            <v>0</v>
          </cell>
          <cell r="W435">
            <v>0</v>
          </cell>
          <cell r="X435" t="str">
            <v>放款管理課</v>
          </cell>
          <cell r="Y435">
            <v>44533</v>
          </cell>
        </row>
        <row r="436">
          <cell r="E436" t="str">
            <v>L8064</v>
          </cell>
          <cell r="F436" t="str">
            <v>消債條列JCIC報送資料歷程查詢(572)</v>
          </cell>
          <cell r="G436" t="str">
            <v>新增2021/10/21</v>
          </cell>
          <cell r="H436" t="str">
            <v>張金龍</v>
          </cell>
          <cell r="I436" t="str">
            <v>張嘉榮</v>
          </cell>
          <cell r="J436">
            <v>0</v>
          </cell>
          <cell r="K436">
            <v>44519</v>
          </cell>
          <cell r="L436">
            <v>44517</v>
          </cell>
          <cell r="M436" t="str">
            <v/>
          </cell>
          <cell r="N436" t="str">
            <v>林清河</v>
          </cell>
          <cell r="O436" t="str">
            <v>邱怡婷</v>
          </cell>
          <cell r="T436">
            <v>0</v>
          </cell>
          <cell r="V436">
            <v>0</v>
          </cell>
          <cell r="W436">
            <v>0</v>
          </cell>
          <cell r="X436" t="str">
            <v>放款管理課</v>
          </cell>
          <cell r="Y436">
            <v>44533</v>
          </cell>
        </row>
        <row r="437">
          <cell r="E437" t="str">
            <v>L8065</v>
          </cell>
          <cell r="F437" t="str">
            <v>消債條列JCIC報送資料歷程查詢(573)</v>
          </cell>
          <cell r="G437" t="str">
            <v>新增2021/10/21</v>
          </cell>
          <cell r="H437" t="str">
            <v>張金龍</v>
          </cell>
          <cell r="I437" t="str">
            <v>張嘉榮</v>
          </cell>
          <cell r="J437">
            <v>0</v>
          </cell>
          <cell r="K437">
            <v>44519</v>
          </cell>
          <cell r="L437">
            <v>44517</v>
          </cell>
          <cell r="M437" t="str">
            <v/>
          </cell>
          <cell r="N437" t="str">
            <v>林清河</v>
          </cell>
          <cell r="O437" t="str">
            <v>邱怡婷</v>
          </cell>
          <cell r="T437">
            <v>0</v>
          </cell>
          <cell r="V437">
            <v>0</v>
          </cell>
          <cell r="W437">
            <v>0</v>
          </cell>
          <cell r="X437" t="str">
            <v>放款管理課</v>
          </cell>
          <cell r="Y437">
            <v>44533</v>
          </cell>
        </row>
        <row r="438">
          <cell r="E438" t="str">
            <v>L8066</v>
          </cell>
          <cell r="F438" t="str">
            <v>消債條列JCIC報送資料歷程查詢(574)</v>
          </cell>
          <cell r="G438" t="str">
            <v>新增2021/10/21</v>
          </cell>
          <cell r="H438" t="str">
            <v>張金龍</v>
          </cell>
          <cell r="I438" t="str">
            <v>張嘉榮</v>
          </cell>
          <cell r="J438">
            <v>0</v>
          </cell>
          <cell r="K438">
            <v>44519</v>
          </cell>
          <cell r="L438">
            <v>44517</v>
          </cell>
          <cell r="M438" t="str">
            <v/>
          </cell>
          <cell r="N438" t="str">
            <v>林清河</v>
          </cell>
          <cell r="O438" t="str">
            <v>邱怡婷</v>
          </cell>
          <cell r="T438">
            <v>0</v>
          </cell>
          <cell r="V438">
            <v>0</v>
          </cell>
          <cell r="W438">
            <v>0</v>
          </cell>
          <cell r="X438" t="str">
            <v>放款管理課</v>
          </cell>
          <cell r="Y438">
            <v>44533</v>
          </cell>
        </row>
        <row r="439">
          <cell r="E439" t="str">
            <v>L8067</v>
          </cell>
          <cell r="F439" t="str">
            <v>消債條列JCIC報送資料歷程查詢(575)</v>
          </cell>
          <cell r="G439" t="str">
            <v>新增2021/10/21</v>
          </cell>
          <cell r="H439" t="str">
            <v>張金龍</v>
          </cell>
          <cell r="I439" t="str">
            <v>張嘉榮</v>
          </cell>
          <cell r="J439">
            <v>0</v>
          </cell>
          <cell r="K439">
            <v>44519</v>
          </cell>
          <cell r="L439">
            <v>44517</v>
          </cell>
          <cell r="M439" t="str">
            <v/>
          </cell>
          <cell r="N439" t="str">
            <v>林清河</v>
          </cell>
          <cell r="O439" t="str">
            <v>邱怡婷</v>
          </cell>
          <cell r="T439">
            <v>0</v>
          </cell>
          <cell r="V439">
            <v>0</v>
          </cell>
          <cell r="W439">
            <v>0</v>
          </cell>
          <cell r="X439" t="str">
            <v>放款管理課</v>
          </cell>
          <cell r="Y439">
            <v>44533</v>
          </cell>
        </row>
        <row r="440">
          <cell r="E440" t="str">
            <v>L8301</v>
          </cell>
          <cell r="F440" t="str">
            <v>(40)前置協商受理申請暨請求回報償權通知資料</v>
          </cell>
          <cell r="G440" t="str">
            <v>新增2021/10/21</v>
          </cell>
          <cell r="H440" t="str">
            <v>張金龍</v>
          </cell>
          <cell r="I440" t="str">
            <v>張嘉榮</v>
          </cell>
          <cell r="J440">
            <v>0</v>
          </cell>
          <cell r="K440">
            <v>44515</v>
          </cell>
          <cell r="L440">
            <v>44517</v>
          </cell>
          <cell r="M440" t="str">
            <v/>
          </cell>
          <cell r="N440" t="str">
            <v>林清河</v>
          </cell>
          <cell r="O440" t="str">
            <v>邱怡婷</v>
          </cell>
          <cell r="T440">
            <v>0</v>
          </cell>
          <cell r="V440">
            <v>0</v>
          </cell>
          <cell r="W440">
            <v>0</v>
          </cell>
          <cell r="X440" t="str">
            <v>放款管理課</v>
          </cell>
          <cell r="Y440">
            <v>0</v>
          </cell>
        </row>
        <row r="441">
          <cell r="E441" t="str">
            <v>L8302</v>
          </cell>
          <cell r="F441" t="str">
            <v>(41)協商開始暨停催通知資料</v>
          </cell>
          <cell r="G441" t="str">
            <v>新增2021/10/21</v>
          </cell>
          <cell r="H441" t="str">
            <v>張金龍</v>
          </cell>
          <cell r="I441" t="str">
            <v>張嘉榮</v>
          </cell>
          <cell r="J441">
            <v>0</v>
          </cell>
          <cell r="K441">
            <v>44515</v>
          </cell>
          <cell r="L441">
            <v>44517</v>
          </cell>
          <cell r="M441" t="str">
            <v/>
          </cell>
          <cell r="N441" t="str">
            <v>林清河</v>
          </cell>
          <cell r="O441" t="str">
            <v>邱怡婷</v>
          </cell>
          <cell r="T441">
            <v>0</v>
          </cell>
          <cell r="V441">
            <v>0</v>
          </cell>
          <cell r="W441">
            <v>0</v>
          </cell>
          <cell r="X441" t="str">
            <v>放款管理課</v>
          </cell>
          <cell r="Y441">
            <v>0</v>
          </cell>
        </row>
        <row r="442">
          <cell r="E442" t="str">
            <v>L8303</v>
          </cell>
          <cell r="F442" t="str">
            <v>(42)回報無擔保債權金額資料</v>
          </cell>
          <cell r="G442" t="str">
            <v>新增2021/10/21</v>
          </cell>
          <cell r="H442" t="str">
            <v>張金龍</v>
          </cell>
          <cell r="I442" t="str">
            <v>張嘉榮</v>
          </cell>
          <cell r="J442">
            <v>0</v>
          </cell>
          <cell r="K442">
            <v>44515</v>
          </cell>
          <cell r="L442">
            <v>44517</v>
          </cell>
          <cell r="M442" t="str">
            <v/>
          </cell>
          <cell r="N442" t="str">
            <v>林清河</v>
          </cell>
          <cell r="O442" t="str">
            <v>邱怡婷</v>
          </cell>
          <cell r="T442">
            <v>0</v>
          </cell>
          <cell r="V442">
            <v>0</v>
          </cell>
          <cell r="W442">
            <v>0</v>
          </cell>
          <cell r="X442" t="str">
            <v>放款管理課</v>
          </cell>
          <cell r="Y442">
            <v>0</v>
          </cell>
        </row>
        <row r="443">
          <cell r="E443" t="str">
            <v>L8304</v>
          </cell>
          <cell r="F443" t="str">
            <v>(43)回報有擔保債權金額資料</v>
          </cell>
          <cell r="G443" t="str">
            <v>新增2021/10/21</v>
          </cell>
          <cell r="H443" t="str">
            <v>張金龍</v>
          </cell>
          <cell r="I443" t="str">
            <v>張嘉榮</v>
          </cell>
          <cell r="J443">
            <v>0</v>
          </cell>
          <cell r="K443">
            <v>44515</v>
          </cell>
          <cell r="L443">
            <v>44517</v>
          </cell>
          <cell r="M443" t="str">
            <v/>
          </cell>
          <cell r="N443" t="str">
            <v>林清河</v>
          </cell>
          <cell r="O443" t="str">
            <v>邱怡婷</v>
          </cell>
          <cell r="T443">
            <v>0</v>
          </cell>
          <cell r="V443">
            <v>0</v>
          </cell>
          <cell r="W443">
            <v>0</v>
          </cell>
          <cell r="X443" t="str">
            <v>放款管理課</v>
          </cell>
          <cell r="Y443">
            <v>0</v>
          </cell>
        </row>
        <row r="444">
          <cell r="E444" t="str">
            <v>L8305</v>
          </cell>
          <cell r="F444" t="str">
            <v>(44)請求同意債務清償方案通知資料</v>
          </cell>
          <cell r="G444" t="str">
            <v>新增2021/10/21</v>
          </cell>
          <cell r="H444" t="str">
            <v>張金龍</v>
          </cell>
          <cell r="I444" t="str">
            <v>張嘉榮</v>
          </cell>
          <cell r="J444">
            <v>0</v>
          </cell>
          <cell r="K444">
            <v>44515</v>
          </cell>
          <cell r="L444">
            <v>44517</v>
          </cell>
          <cell r="M444" t="str">
            <v/>
          </cell>
          <cell r="N444" t="str">
            <v>林清河</v>
          </cell>
          <cell r="O444" t="str">
            <v>邱怡婷</v>
          </cell>
          <cell r="T444">
            <v>0</v>
          </cell>
          <cell r="V444">
            <v>0</v>
          </cell>
          <cell r="W444">
            <v>0</v>
          </cell>
          <cell r="X444" t="str">
            <v>放款管理課</v>
          </cell>
          <cell r="Y444">
            <v>0</v>
          </cell>
        </row>
        <row r="445">
          <cell r="E445" t="str">
            <v>L8306</v>
          </cell>
          <cell r="F445" t="str">
            <v>(45)回報是否同意債務清償方案資料</v>
          </cell>
          <cell r="G445" t="str">
            <v>新增2021/10/21</v>
          </cell>
          <cell r="H445" t="str">
            <v>張金龍</v>
          </cell>
          <cell r="I445" t="str">
            <v>張嘉榮</v>
          </cell>
          <cell r="J445">
            <v>0</v>
          </cell>
          <cell r="K445">
            <v>44515</v>
          </cell>
          <cell r="L445">
            <v>44517</v>
          </cell>
          <cell r="M445" t="str">
            <v/>
          </cell>
          <cell r="N445" t="str">
            <v>林清河</v>
          </cell>
          <cell r="O445" t="str">
            <v>邱怡婷</v>
          </cell>
          <cell r="T445">
            <v>0</v>
          </cell>
          <cell r="V445">
            <v>0</v>
          </cell>
          <cell r="W445">
            <v>0</v>
          </cell>
          <cell r="X445" t="str">
            <v>放款管理課</v>
          </cell>
          <cell r="Y445">
            <v>0</v>
          </cell>
        </row>
        <row r="446">
          <cell r="E446" t="str">
            <v>L8307</v>
          </cell>
          <cell r="F446" t="str">
            <v>(46)結案通知資料</v>
          </cell>
          <cell r="G446" t="str">
            <v>新增2021/10/21</v>
          </cell>
          <cell r="H446" t="str">
            <v>張金龍</v>
          </cell>
          <cell r="I446" t="str">
            <v>張嘉榮</v>
          </cell>
          <cell r="J446">
            <v>0</v>
          </cell>
          <cell r="K446">
            <v>44515</v>
          </cell>
          <cell r="L446">
            <v>44517</v>
          </cell>
          <cell r="M446" t="str">
            <v/>
          </cell>
          <cell r="N446" t="str">
            <v>林清河</v>
          </cell>
          <cell r="O446" t="str">
            <v>邱怡婷</v>
          </cell>
          <cell r="T446">
            <v>0</v>
          </cell>
          <cell r="V446">
            <v>0</v>
          </cell>
          <cell r="W446">
            <v>0</v>
          </cell>
          <cell r="X446" t="str">
            <v>放款管理課</v>
          </cell>
          <cell r="Y446">
            <v>0</v>
          </cell>
        </row>
        <row r="447">
          <cell r="E447" t="str">
            <v>L8308</v>
          </cell>
          <cell r="F447" t="str">
            <v>(47)金融機構無擔保債務協議資料</v>
          </cell>
          <cell r="G447" t="str">
            <v>新增2021/10/21</v>
          </cell>
          <cell r="H447" t="str">
            <v>張金龍</v>
          </cell>
          <cell r="I447" t="str">
            <v>張嘉榮</v>
          </cell>
          <cell r="J447">
            <v>0</v>
          </cell>
          <cell r="K447">
            <v>44515</v>
          </cell>
          <cell r="L447">
            <v>44517</v>
          </cell>
          <cell r="M447" t="str">
            <v/>
          </cell>
          <cell r="N447" t="str">
            <v>林清河</v>
          </cell>
          <cell r="O447" t="str">
            <v>邱怡婷</v>
          </cell>
          <cell r="T447">
            <v>0</v>
          </cell>
          <cell r="V447">
            <v>0</v>
          </cell>
          <cell r="W447">
            <v>0</v>
          </cell>
          <cell r="X447" t="str">
            <v>放款管理課</v>
          </cell>
          <cell r="Y447">
            <v>0</v>
          </cell>
        </row>
        <row r="448">
          <cell r="E448" t="str">
            <v>L8309</v>
          </cell>
          <cell r="F448" t="str">
            <v>(48)債務人基本資料</v>
          </cell>
          <cell r="G448" t="str">
            <v>新增2021/10/21</v>
          </cell>
          <cell r="H448" t="str">
            <v>張金龍</v>
          </cell>
          <cell r="I448" t="str">
            <v>張嘉榮</v>
          </cell>
          <cell r="J448">
            <v>0</v>
          </cell>
          <cell r="K448">
            <v>44515</v>
          </cell>
          <cell r="L448">
            <v>44517</v>
          </cell>
          <cell r="M448" t="str">
            <v/>
          </cell>
          <cell r="N448" t="str">
            <v>林清河</v>
          </cell>
          <cell r="O448" t="str">
            <v>邱怡婷</v>
          </cell>
          <cell r="T448">
            <v>0</v>
          </cell>
          <cell r="V448">
            <v>0</v>
          </cell>
          <cell r="W448">
            <v>0</v>
          </cell>
          <cell r="X448" t="str">
            <v>放款管理課</v>
          </cell>
          <cell r="Y448">
            <v>0</v>
          </cell>
        </row>
        <row r="449">
          <cell r="E449" t="str">
            <v>L8310</v>
          </cell>
          <cell r="F449" t="str">
            <v>(49)債務清償方案法院認可資料</v>
          </cell>
          <cell r="G449" t="str">
            <v>新增2021/10/21</v>
          </cell>
          <cell r="H449" t="str">
            <v>張金龍</v>
          </cell>
          <cell r="I449" t="str">
            <v>張嘉榮</v>
          </cell>
          <cell r="J449">
            <v>0</v>
          </cell>
          <cell r="K449">
            <v>44515</v>
          </cell>
          <cell r="L449">
            <v>44517</v>
          </cell>
          <cell r="M449" t="str">
            <v/>
          </cell>
          <cell r="N449" t="str">
            <v>林清河</v>
          </cell>
          <cell r="O449" t="str">
            <v>邱怡婷</v>
          </cell>
          <cell r="T449">
            <v>0</v>
          </cell>
          <cell r="V449">
            <v>0</v>
          </cell>
          <cell r="W449">
            <v>0</v>
          </cell>
          <cell r="X449" t="str">
            <v>放款管理課</v>
          </cell>
          <cell r="Y449">
            <v>0</v>
          </cell>
        </row>
        <row r="450">
          <cell r="E450" t="str">
            <v>L8311</v>
          </cell>
          <cell r="F450" t="str">
            <v>(50)債務人繳款資料</v>
          </cell>
          <cell r="G450" t="str">
            <v>新增2021/10/21</v>
          </cell>
          <cell r="H450" t="str">
            <v>張金龍</v>
          </cell>
          <cell r="I450" t="str">
            <v>張嘉榮</v>
          </cell>
          <cell r="J450">
            <v>0</v>
          </cell>
          <cell r="K450">
            <v>44516</v>
          </cell>
          <cell r="L450">
            <v>44517</v>
          </cell>
          <cell r="M450" t="str">
            <v/>
          </cell>
          <cell r="N450" t="str">
            <v>林清河</v>
          </cell>
          <cell r="O450" t="str">
            <v>邱怡婷</v>
          </cell>
          <cell r="T450">
            <v>0</v>
          </cell>
          <cell r="V450">
            <v>0</v>
          </cell>
          <cell r="W450">
            <v>0</v>
          </cell>
          <cell r="X450" t="str">
            <v>放款管理課</v>
          </cell>
          <cell r="Y450">
            <v>0</v>
          </cell>
        </row>
        <row r="451">
          <cell r="E451" t="str">
            <v>L8312</v>
          </cell>
          <cell r="F451" t="str">
            <v>(51)延期繳款（喘息期）資料</v>
          </cell>
          <cell r="G451" t="str">
            <v>新增2021/10/21</v>
          </cell>
          <cell r="H451" t="str">
            <v>張金龍</v>
          </cell>
          <cell r="I451" t="str">
            <v>張嘉榮</v>
          </cell>
          <cell r="J451">
            <v>0</v>
          </cell>
          <cell r="K451">
            <v>44516</v>
          </cell>
          <cell r="L451">
            <v>44517</v>
          </cell>
          <cell r="M451" t="str">
            <v/>
          </cell>
          <cell r="N451" t="str">
            <v>林清河</v>
          </cell>
          <cell r="O451" t="str">
            <v>邱怡婷</v>
          </cell>
          <cell r="T451">
            <v>0</v>
          </cell>
          <cell r="V451">
            <v>0</v>
          </cell>
          <cell r="W451">
            <v>0</v>
          </cell>
          <cell r="X451" t="str">
            <v>放款管理課</v>
          </cell>
          <cell r="Y451">
            <v>0</v>
          </cell>
        </row>
        <row r="452">
          <cell r="E452" t="str">
            <v>L8313</v>
          </cell>
          <cell r="F452" t="str">
            <v>(52)前置協商相關資料報送例外處理檔案</v>
          </cell>
          <cell r="G452" t="str">
            <v>新增2021/10/21</v>
          </cell>
          <cell r="H452" t="str">
            <v>張金龍</v>
          </cell>
          <cell r="I452" t="str">
            <v>張嘉榮</v>
          </cell>
          <cell r="J452">
            <v>0</v>
          </cell>
          <cell r="K452">
            <v>44516</v>
          </cell>
          <cell r="L452">
            <v>44517</v>
          </cell>
          <cell r="M452" t="str">
            <v/>
          </cell>
          <cell r="N452" t="str">
            <v>林清河</v>
          </cell>
          <cell r="O452" t="str">
            <v>邱怡婷</v>
          </cell>
          <cell r="T452">
            <v>0</v>
          </cell>
          <cell r="V452">
            <v>0</v>
          </cell>
          <cell r="W452">
            <v>0</v>
          </cell>
          <cell r="X452" t="str">
            <v>放款管理課</v>
          </cell>
          <cell r="Y452">
            <v>0</v>
          </cell>
        </row>
        <row r="453">
          <cell r="E453" t="str">
            <v>L8314</v>
          </cell>
          <cell r="F453" t="str">
            <v>(53)同意報送例外處理檔案</v>
          </cell>
          <cell r="G453" t="str">
            <v>新增2021/10/21</v>
          </cell>
          <cell r="H453" t="str">
            <v>張金龍</v>
          </cell>
          <cell r="I453" t="str">
            <v>張嘉榮</v>
          </cell>
          <cell r="J453">
            <v>0</v>
          </cell>
          <cell r="K453">
            <v>44516</v>
          </cell>
          <cell r="L453">
            <v>44517</v>
          </cell>
          <cell r="M453" t="str">
            <v/>
          </cell>
          <cell r="N453" t="str">
            <v>林清河</v>
          </cell>
          <cell r="O453" t="str">
            <v>邱怡婷</v>
          </cell>
          <cell r="T453">
            <v>0</v>
          </cell>
          <cell r="V453">
            <v>0</v>
          </cell>
          <cell r="W453">
            <v>0</v>
          </cell>
          <cell r="X453" t="str">
            <v>放款管理課</v>
          </cell>
          <cell r="Y453">
            <v>0</v>
          </cell>
        </row>
        <row r="454">
          <cell r="E454" t="str">
            <v>L8315</v>
          </cell>
          <cell r="F454" t="str">
            <v>(54)單獨全數受清償資料</v>
          </cell>
          <cell r="G454" t="str">
            <v>新增2021/10/21</v>
          </cell>
          <cell r="H454" t="str">
            <v>張金龍</v>
          </cell>
          <cell r="I454" t="str">
            <v>張嘉榮</v>
          </cell>
          <cell r="J454">
            <v>0</v>
          </cell>
          <cell r="K454">
            <v>44516</v>
          </cell>
          <cell r="L454">
            <v>44517</v>
          </cell>
          <cell r="M454" t="str">
            <v/>
          </cell>
          <cell r="N454" t="str">
            <v>林清河</v>
          </cell>
          <cell r="O454" t="str">
            <v>邱怡婷</v>
          </cell>
          <cell r="T454">
            <v>0</v>
          </cell>
          <cell r="V454">
            <v>0</v>
          </cell>
          <cell r="W454">
            <v>0</v>
          </cell>
          <cell r="X454" t="str">
            <v>放款管理課</v>
          </cell>
          <cell r="Y454">
            <v>0</v>
          </cell>
        </row>
        <row r="455">
          <cell r="E455" t="str">
            <v>L8316</v>
          </cell>
          <cell r="F455" t="str">
            <v>(55)更生案件通報資料</v>
          </cell>
          <cell r="G455" t="str">
            <v>新增2021/10/21</v>
          </cell>
          <cell r="H455" t="str">
            <v>張金龍</v>
          </cell>
          <cell r="I455" t="str">
            <v>張嘉榮</v>
          </cell>
          <cell r="J455">
            <v>0</v>
          </cell>
          <cell r="K455">
            <v>44516</v>
          </cell>
          <cell r="L455">
            <v>44517</v>
          </cell>
          <cell r="M455" t="str">
            <v/>
          </cell>
          <cell r="N455" t="str">
            <v>林清河</v>
          </cell>
          <cell r="O455" t="str">
            <v>邱怡婷</v>
          </cell>
          <cell r="T455">
            <v>0</v>
          </cell>
          <cell r="V455">
            <v>0</v>
          </cell>
          <cell r="W455">
            <v>0</v>
          </cell>
          <cell r="X455" t="str">
            <v>放款管理課</v>
          </cell>
          <cell r="Y455">
            <v>0</v>
          </cell>
        </row>
        <row r="456">
          <cell r="E456" t="str">
            <v>L8317</v>
          </cell>
          <cell r="F456" t="str">
            <v>(56)清算案件通報資料</v>
          </cell>
          <cell r="G456" t="str">
            <v>新增2021/10/21</v>
          </cell>
          <cell r="H456" t="str">
            <v>張金龍</v>
          </cell>
          <cell r="I456" t="str">
            <v>張嘉榮</v>
          </cell>
          <cell r="J456">
            <v>0</v>
          </cell>
          <cell r="K456">
            <v>44516</v>
          </cell>
          <cell r="L456">
            <v>44517</v>
          </cell>
          <cell r="M456" t="str">
            <v/>
          </cell>
          <cell r="N456" t="str">
            <v>林清河</v>
          </cell>
          <cell r="O456" t="str">
            <v>邱怡婷</v>
          </cell>
          <cell r="T456">
            <v>0</v>
          </cell>
          <cell r="V456">
            <v>0</v>
          </cell>
          <cell r="W456">
            <v>0</v>
          </cell>
          <cell r="X456" t="str">
            <v>放款管理課</v>
          </cell>
          <cell r="Y456">
            <v>0</v>
          </cell>
        </row>
        <row r="457">
          <cell r="E457" t="str">
            <v>L8318</v>
          </cell>
          <cell r="F457" t="str">
            <v>(60)前置協商受理變更還款條件申請暨請求回報剩餘債權通知資料</v>
          </cell>
          <cell r="G457" t="str">
            <v>新增2021/10/21</v>
          </cell>
          <cell r="H457" t="str">
            <v>張金龍</v>
          </cell>
          <cell r="I457" t="str">
            <v>張嘉榮</v>
          </cell>
          <cell r="J457">
            <v>0</v>
          </cell>
          <cell r="K457">
            <v>44517</v>
          </cell>
          <cell r="L457">
            <v>44517</v>
          </cell>
          <cell r="M457" t="str">
            <v/>
          </cell>
          <cell r="N457" t="str">
            <v>林清河</v>
          </cell>
          <cell r="O457" t="str">
            <v>邱怡婷</v>
          </cell>
          <cell r="T457">
            <v>0</v>
          </cell>
          <cell r="V457">
            <v>0</v>
          </cell>
          <cell r="W457">
            <v>0</v>
          </cell>
          <cell r="X457" t="str">
            <v>放款管理課</v>
          </cell>
          <cell r="Y457">
            <v>0</v>
          </cell>
        </row>
        <row r="458">
          <cell r="E458" t="str">
            <v>L8319</v>
          </cell>
          <cell r="F458" t="str">
            <v>(61)回報協商剩餘債權金額資料</v>
          </cell>
          <cell r="G458" t="str">
            <v>新增2021/10/21</v>
          </cell>
          <cell r="H458" t="str">
            <v>張金龍</v>
          </cell>
          <cell r="I458" t="str">
            <v>張嘉榮</v>
          </cell>
          <cell r="J458">
            <v>0</v>
          </cell>
          <cell r="K458">
            <v>44517</v>
          </cell>
          <cell r="L458">
            <v>44517</v>
          </cell>
          <cell r="M458" t="str">
            <v/>
          </cell>
          <cell r="N458" t="str">
            <v>林清河</v>
          </cell>
          <cell r="O458" t="str">
            <v>邱怡婷</v>
          </cell>
          <cell r="T458">
            <v>0</v>
          </cell>
          <cell r="V458">
            <v>0</v>
          </cell>
          <cell r="W458">
            <v>0</v>
          </cell>
          <cell r="X458" t="str">
            <v>放款管理課</v>
          </cell>
          <cell r="Y458">
            <v>0</v>
          </cell>
        </row>
        <row r="459">
          <cell r="E459" t="str">
            <v>L8320</v>
          </cell>
          <cell r="F459" t="str">
            <v>(62)金融機構無擔保債務變更還款條件協議資料</v>
          </cell>
          <cell r="G459" t="str">
            <v>新增2021/10/21</v>
          </cell>
          <cell r="H459" t="str">
            <v>張金龍</v>
          </cell>
          <cell r="I459" t="str">
            <v>張嘉榮</v>
          </cell>
          <cell r="J459">
            <v>0</v>
          </cell>
          <cell r="K459">
            <v>44517</v>
          </cell>
          <cell r="L459">
            <v>44517</v>
          </cell>
          <cell r="M459" t="str">
            <v/>
          </cell>
          <cell r="N459" t="str">
            <v>林清河</v>
          </cell>
          <cell r="O459" t="str">
            <v>邱怡婷</v>
          </cell>
          <cell r="T459">
            <v>0</v>
          </cell>
          <cell r="V459">
            <v>0</v>
          </cell>
          <cell r="W459">
            <v>0</v>
          </cell>
          <cell r="X459" t="str">
            <v>放款管理課</v>
          </cell>
          <cell r="Y459">
            <v>0</v>
          </cell>
        </row>
        <row r="460">
          <cell r="E460" t="str">
            <v>L8321</v>
          </cell>
          <cell r="F460" t="str">
            <v>(63)變更還款方案結案通知資料</v>
          </cell>
          <cell r="G460" t="str">
            <v>新增2021/10/21</v>
          </cell>
          <cell r="H460" t="str">
            <v>張金龍</v>
          </cell>
          <cell r="I460" t="str">
            <v>張嘉榮</v>
          </cell>
          <cell r="J460">
            <v>0</v>
          </cell>
          <cell r="K460">
            <v>44517</v>
          </cell>
          <cell r="L460">
            <v>44517</v>
          </cell>
          <cell r="M460" t="str">
            <v/>
          </cell>
          <cell r="N460" t="str">
            <v>林清河</v>
          </cell>
          <cell r="O460" t="str">
            <v>邱怡婷</v>
          </cell>
          <cell r="T460">
            <v>0</v>
          </cell>
          <cell r="V460">
            <v>0</v>
          </cell>
          <cell r="W460">
            <v>0</v>
          </cell>
          <cell r="X460" t="str">
            <v>放款管理課</v>
          </cell>
          <cell r="Y460">
            <v>0</v>
          </cell>
        </row>
        <row r="461">
          <cell r="E461" t="str">
            <v>L8322</v>
          </cell>
          <cell r="F461" t="str">
            <v>(440)前置調解受理申請暨請求回報債權通知資料</v>
          </cell>
          <cell r="G461" t="str">
            <v>新增2021/10/21</v>
          </cell>
          <cell r="H461" t="str">
            <v>張金龍</v>
          </cell>
          <cell r="I461" t="str">
            <v>張嘉榮</v>
          </cell>
          <cell r="J461">
            <v>0</v>
          </cell>
          <cell r="K461">
            <v>44518</v>
          </cell>
          <cell r="L461">
            <v>44517</v>
          </cell>
          <cell r="M461" t="str">
            <v/>
          </cell>
          <cell r="N461" t="str">
            <v>林清河</v>
          </cell>
          <cell r="O461" t="str">
            <v>邱怡婷</v>
          </cell>
          <cell r="T461">
            <v>0</v>
          </cell>
          <cell r="V461">
            <v>0</v>
          </cell>
          <cell r="W461">
            <v>0</v>
          </cell>
          <cell r="X461" t="str">
            <v>放款管理課</v>
          </cell>
          <cell r="Y461">
            <v>0</v>
          </cell>
        </row>
        <row r="462">
          <cell r="E462" t="str">
            <v>L8323</v>
          </cell>
          <cell r="F462" t="str">
            <v>(442)前置調解回報無擔保債權金額資料</v>
          </cell>
          <cell r="G462" t="str">
            <v>新增2021/10/21</v>
          </cell>
          <cell r="H462" t="str">
            <v>張金龍</v>
          </cell>
          <cell r="I462" t="str">
            <v>張嘉榮</v>
          </cell>
          <cell r="J462">
            <v>0</v>
          </cell>
          <cell r="K462">
            <v>44518</v>
          </cell>
          <cell r="L462">
            <v>44517</v>
          </cell>
          <cell r="M462" t="str">
            <v/>
          </cell>
          <cell r="N462" t="str">
            <v>林清河</v>
          </cell>
          <cell r="O462" t="str">
            <v>邱怡婷</v>
          </cell>
          <cell r="T462">
            <v>0</v>
          </cell>
          <cell r="V462">
            <v>0</v>
          </cell>
          <cell r="W462">
            <v>0</v>
          </cell>
          <cell r="X462" t="str">
            <v>放款管理課</v>
          </cell>
          <cell r="Y462">
            <v>0</v>
          </cell>
        </row>
        <row r="463">
          <cell r="E463" t="str">
            <v>L8324</v>
          </cell>
          <cell r="F463" t="str">
            <v>(443)前置調解回報有擔保債權金額資料</v>
          </cell>
          <cell r="G463" t="str">
            <v>新增2021/10/21</v>
          </cell>
          <cell r="H463" t="str">
            <v>張金龍</v>
          </cell>
          <cell r="I463" t="str">
            <v>張嘉榮</v>
          </cell>
          <cell r="J463">
            <v>0</v>
          </cell>
          <cell r="K463">
            <v>44518</v>
          </cell>
          <cell r="L463">
            <v>44517</v>
          </cell>
          <cell r="M463" t="str">
            <v/>
          </cell>
          <cell r="N463" t="str">
            <v>林清河</v>
          </cell>
          <cell r="O463" t="str">
            <v>邱怡婷</v>
          </cell>
          <cell r="T463">
            <v>0</v>
          </cell>
          <cell r="V463">
            <v>0</v>
          </cell>
          <cell r="W463">
            <v>0</v>
          </cell>
          <cell r="X463" t="str">
            <v>放款管理課</v>
          </cell>
          <cell r="Y463">
            <v>0</v>
          </cell>
        </row>
        <row r="464">
          <cell r="E464" t="str">
            <v>L8325</v>
          </cell>
          <cell r="F464" t="str">
            <v>(444)前置調解債務人基本資料</v>
          </cell>
          <cell r="G464" t="str">
            <v>新增2021/10/21</v>
          </cell>
          <cell r="H464" t="str">
            <v>張金龍</v>
          </cell>
          <cell r="I464" t="str">
            <v>張嘉榮</v>
          </cell>
          <cell r="J464">
            <v>0</v>
          </cell>
          <cell r="K464">
            <v>44518</v>
          </cell>
          <cell r="L464">
            <v>44517</v>
          </cell>
          <cell r="M464" t="str">
            <v/>
          </cell>
          <cell r="N464" t="str">
            <v>林清河</v>
          </cell>
          <cell r="O464" t="str">
            <v>邱怡婷</v>
          </cell>
          <cell r="T464">
            <v>0</v>
          </cell>
          <cell r="V464">
            <v>0</v>
          </cell>
          <cell r="W464">
            <v>0</v>
          </cell>
          <cell r="X464" t="str">
            <v>放款管理課</v>
          </cell>
          <cell r="Y464">
            <v>0</v>
          </cell>
        </row>
        <row r="465">
          <cell r="E465" t="str">
            <v>L8326</v>
          </cell>
          <cell r="F465" t="str">
            <v>(446)前置調解結案通知資料</v>
          </cell>
          <cell r="G465" t="str">
            <v>新增2021/10/21</v>
          </cell>
          <cell r="H465" t="str">
            <v>張金龍</v>
          </cell>
          <cell r="I465" t="str">
            <v>張嘉榮</v>
          </cell>
          <cell r="J465">
            <v>0</v>
          </cell>
          <cell r="K465">
            <v>44518</v>
          </cell>
          <cell r="L465">
            <v>44517</v>
          </cell>
          <cell r="M465" t="str">
            <v/>
          </cell>
          <cell r="N465" t="str">
            <v>林清河</v>
          </cell>
          <cell r="O465" t="str">
            <v>邱怡婷</v>
          </cell>
          <cell r="T465">
            <v>0</v>
          </cell>
          <cell r="V465">
            <v>0</v>
          </cell>
          <cell r="W465">
            <v>0</v>
          </cell>
          <cell r="X465" t="str">
            <v>放款管理課</v>
          </cell>
          <cell r="Y465">
            <v>0</v>
          </cell>
        </row>
        <row r="466">
          <cell r="E466" t="str">
            <v>L8327</v>
          </cell>
          <cell r="F466" t="str">
            <v>(447)前置調解金融機構無擔保債務協議資料</v>
          </cell>
          <cell r="G466" t="str">
            <v>新增2021/10/21</v>
          </cell>
          <cell r="H466" t="str">
            <v>張金龍</v>
          </cell>
          <cell r="I466" t="str">
            <v>張嘉榮</v>
          </cell>
          <cell r="J466">
            <v>0</v>
          </cell>
          <cell r="K466">
            <v>44518</v>
          </cell>
          <cell r="L466">
            <v>44517</v>
          </cell>
          <cell r="M466" t="str">
            <v/>
          </cell>
          <cell r="N466" t="str">
            <v>林清河</v>
          </cell>
          <cell r="O466" t="str">
            <v>邱怡婷</v>
          </cell>
          <cell r="T466">
            <v>0</v>
          </cell>
          <cell r="V466">
            <v>0</v>
          </cell>
          <cell r="W466">
            <v>0</v>
          </cell>
          <cell r="X466" t="str">
            <v>放款管理課</v>
          </cell>
          <cell r="Y466">
            <v>0</v>
          </cell>
        </row>
        <row r="467">
          <cell r="E467" t="str">
            <v>L8328</v>
          </cell>
          <cell r="F467" t="str">
            <v>(448)前置調解無擔保債務還款分配資料</v>
          </cell>
          <cell r="G467" t="str">
            <v>新增2021/10/21</v>
          </cell>
          <cell r="H467" t="str">
            <v>張金龍</v>
          </cell>
          <cell r="I467" t="str">
            <v>張嘉榮</v>
          </cell>
          <cell r="J467">
            <v>0</v>
          </cell>
          <cell r="K467">
            <v>44518</v>
          </cell>
          <cell r="L467">
            <v>44517</v>
          </cell>
          <cell r="M467" t="str">
            <v/>
          </cell>
          <cell r="N467" t="str">
            <v>林清河</v>
          </cell>
          <cell r="O467" t="str">
            <v>邱怡婷</v>
          </cell>
          <cell r="T467">
            <v>0</v>
          </cell>
          <cell r="V467">
            <v>0</v>
          </cell>
          <cell r="W467">
            <v>0</v>
          </cell>
          <cell r="X467" t="str">
            <v>放款管理課</v>
          </cell>
          <cell r="Y467">
            <v>0</v>
          </cell>
        </row>
        <row r="468">
          <cell r="E468" t="str">
            <v>L8329</v>
          </cell>
          <cell r="F468" t="str">
            <v>(450)前置調解債務人繳款資料</v>
          </cell>
          <cell r="G468" t="str">
            <v>新增2021/10/21</v>
          </cell>
          <cell r="H468" t="str">
            <v>張金龍</v>
          </cell>
          <cell r="I468" t="str">
            <v>張嘉榮</v>
          </cell>
          <cell r="J468">
            <v>0</v>
          </cell>
          <cell r="K468">
            <v>44518</v>
          </cell>
          <cell r="L468">
            <v>44517</v>
          </cell>
          <cell r="M468" t="str">
            <v/>
          </cell>
          <cell r="N468" t="str">
            <v>林清河</v>
          </cell>
          <cell r="O468" t="str">
            <v>邱怡婷</v>
          </cell>
          <cell r="T468">
            <v>0</v>
          </cell>
          <cell r="V468">
            <v>0</v>
          </cell>
          <cell r="W468">
            <v>0</v>
          </cell>
          <cell r="X468" t="str">
            <v>放款管理課</v>
          </cell>
          <cell r="Y468">
            <v>0</v>
          </cell>
        </row>
        <row r="469">
          <cell r="E469" t="str">
            <v>L8330</v>
          </cell>
          <cell r="F469" t="str">
            <v>(451)前置調解延期繳款資料</v>
          </cell>
          <cell r="G469" t="str">
            <v>新增2021/10/21</v>
          </cell>
          <cell r="H469" t="str">
            <v>張金龍</v>
          </cell>
          <cell r="I469" t="str">
            <v>張嘉榮</v>
          </cell>
          <cell r="J469">
            <v>0</v>
          </cell>
          <cell r="K469">
            <v>44518</v>
          </cell>
          <cell r="L469">
            <v>44517</v>
          </cell>
          <cell r="M469" t="str">
            <v/>
          </cell>
          <cell r="N469" t="str">
            <v>林清河</v>
          </cell>
          <cell r="O469" t="str">
            <v>邱怡婷</v>
          </cell>
          <cell r="T469">
            <v>0</v>
          </cell>
          <cell r="V469">
            <v>0</v>
          </cell>
          <cell r="W469">
            <v>0</v>
          </cell>
          <cell r="X469" t="str">
            <v>放款管理課</v>
          </cell>
          <cell r="Y469">
            <v>0</v>
          </cell>
        </row>
        <row r="470">
          <cell r="E470" t="str">
            <v>L8331</v>
          </cell>
          <cell r="F470" t="str">
            <v>(454)前置調解單獨全數受清償資料</v>
          </cell>
          <cell r="G470" t="str">
            <v>新增2021/10/21</v>
          </cell>
          <cell r="H470" t="str">
            <v>張金龍</v>
          </cell>
          <cell r="I470" t="str">
            <v>張嘉榮</v>
          </cell>
          <cell r="J470">
            <v>0</v>
          </cell>
          <cell r="K470">
            <v>44518</v>
          </cell>
          <cell r="L470">
            <v>44517</v>
          </cell>
          <cell r="M470" t="str">
            <v/>
          </cell>
          <cell r="N470" t="str">
            <v>林清河</v>
          </cell>
          <cell r="O470" t="str">
            <v>邱怡婷</v>
          </cell>
          <cell r="T470">
            <v>0</v>
          </cell>
          <cell r="V470">
            <v>0</v>
          </cell>
          <cell r="W470">
            <v>0</v>
          </cell>
          <cell r="X470" t="str">
            <v>放款管理課</v>
          </cell>
          <cell r="Y470">
            <v>0</v>
          </cell>
        </row>
        <row r="471">
          <cell r="E471" t="str">
            <v>L8332</v>
          </cell>
          <cell r="F471" t="str">
            <v>(570)受理更生款項統一收付通知</v>
          </cell>
          <cell r="G471" t="str">
            <v>新增2021/10/21</v>
          </cell>
          <cell r="H471" t="str">
            <v>張金龍</v>
          </cell>
          <cell r="I471" t="str">
            <v>張嘉榮</v>
          </cell>
          <cell r="J471">
            <v>0</v>
          </cell>
          <cell r="K471">
            <v>44519</v>
          </cell>
          <cell r="L471">
            <v>44517</v>
          </cell>
          <cell r="M471" t="str">
            <v/>
          </cell>
          <cell r="N471" t="str">
            <v>林清河</v>
          </cell>
          <cell r="O471" t="str">
            <v>邱怡婷</v>
          </cell>
          <cell r="T471">
            <v>0</v>
          </cell>
          <cell r="V471">
            <v>0</v>
          </cell>
          <cell r="W471">
            <v>0</v>
          </cell>
          <cell r="X471" t="str">
            <v>放款管理課</v>
          </cell>
          <cell r="Y471">
            <v>0</v>
          </cell>
        </row>
        <row r="472">
          <cell r="E472" t="str">
            <v>L8333</v>
          </cell>
          <cell r="F472" t="str">
            <v>(571)更生款項統一收付回報債權資料</v>
          </cell>
          <cell r="G472" t="str">
            <v>新增2021/10/21</v>
          </cell>
          <cell r="H472" t="str">
            <v>張金龍</v>
          </cell>
          <cell r="I472" t="str">
            <v>張嘉榮</v>
          </cell>
          <cell r="J472">
            <v>0</v>
          </cell>
          <cell r="K472">
            <v>44519</v>
          </cell>
          <cell r="L472">
            <v>44517</v>
          </cell>
          <cell r="M472" t="str">
            <v/>
          </cell>
          <cell r="N472" t="str">
            <v>林清河</v>
          </cell>
          <cell r="O472" t="str">
            <v>邱怡婷</v>
          </cell>
          <cell r="T472">
            <v>0</v>
          </cell>
          <cell r="V472">
            <v>0</v>
          </cell>
          <cell r="W472">
            <v>0</v>
          </cell>
          <cell r="X472" t="str">
            <v>放款管理課</v>
          </cell>
          <cell r="Y472">
            <v>0</v>
          </cell>
        </row>
        <row r="473">
          <cell r="E473" t="str">
            <v>L8334</v>
          </cell>
          <cell r="F473" t="str">
            <v>(572)更生款項統一收款及撥付款項分配表資料</v>
          </cell>
          <cell r="G473" t="str">
            <v>新增2021/10/21</v>
          </cell>
          <cell r="H473" t="str">
            <v>張金龍</v>
          </cell>
          <cell r="I473" t="str">
            <v>張嘉榮</v>
          </cell>
          <cell r="J473">
            <v>0</v>
          </cell>
          <cell r="K473">
            <v>44519</v>
          </cell>
          <cell r="L473">
            <v>44517</v>
          </cell>
          <cell r="M473" t="str">
            <v/>
          </cell>
          <cell r="N473" t="str">
            <v>林清河</v>
          </cell>
          <cell r="O473" t="str">
            <v>邱怡婷</v>
          </cell>
          <cell r="T473">
            <v>0</v>
          </cell>
          <cell r="V473">
            <v>0</v>
          </cell>
          <cell r="W473">
            <v>0</v>
          </cell>
          <cell r="X473" t="str">
            <v>放款管理課</v>
          </cell>
          <cell r="Y473">
            <v>0</v>
          </cell>
        </row>
        <row r="474">
          <cell r="E474" t="str">
            <v>L8335</v>
          </cell>
          <cell r="F474" t="str">
            <v>(573)債務人繳款資料</v>
          </cell>
          <cell r="G474" t="str">
            <v>新增2021/10/21</v>
          </cell>
          <cell r="H474" t="str">
            <v>張金龍</v>
          </cell>
          <cell r="I474" t="str">
            <v>張嘉榮</v>
          </cell>
          <cell r="J474">
            <v>0</v>
          </cell>
          <cell r="K474">
            <v>44519</v>
          </cell>
          <cell r="L474">
            <v>44517</v>
          </cell>
          <cell r="M474" t="str">
            <v/>
          </cell>
          <cell r="N474" t="str">
            <v>林清河</v>
          </cell>
          <cell r="O474" t="str">
            <v>邱怡婷</v>
          </cell>
          <cell r="T474">
            <v>0</v>
          </cell>
          <cell r="V474">
            <v>0</v>
          </cell>
          <cell r="W474">
            <v>0</v>
          </cell>
          <cell r="X474" t="str">
            <v>放款管理課</v>
          </cell>
          <cell r="Y474">
            <v>0</v>
          </cell>
        </row>
        <row r="475">
          <cell r="E475" t="str">
            <v>L8336</v>
          </cell>
          <cell r="F475" t="str">
            <v>(574)更生款項統一收付結案通知資料</v>
          </cell>
          <cell r="G475" t="str">
            <v>新增2021/10/21</v>
          </cell>
          <cell r="H475" t="str">
            <v>張金龍</v>
          </cell>
          <cell r="I475" t="str">
            <v>張嘉榮</v>
          </cell>
          <cell r="J475">
            <v>0</v>
          </cell>
          <cell r="K475">
            <v>44519</v>
          </cell>
          <cell r="L475">
            <v>44517</v>
          </cell>
          <cell r="M475" t="str">
            <v/>
          </cell>
          <cell r="N475" t="str">
            <v>林清河</v>
          </cell>
          <cell r="O475" t="str">
            <v>邱怡婷</v>
          </cell>
          <cell r="T475">
            <v>0</v>
          </cell>
          <cell r="V475">
            <v>0</v>
          </cell>
          <cell r="W475">
            <v>0</v>
          </cell>
          <cell r="X475" t="str">
            <v>放款管理課</v>
          </cell>
          <cell r="Y475">
            <v>0</v>
          </cell>
        </row>
        <row r="476">
          <cell r="E476" t="str">
            <v>L8337</v>
          </cell>
          <cell r="F476" t="str">
            <v>(575)債權金額異動通知資料</v>
          </cell>
          <cell r="G476" t="str">
            <v>新增2021/10/21</v>
          </cell>
          <cell r="H476" t="str">
            <v>張金龍</v>
          </cell>
          <cell r="I476" t="str">
            <v>張嘉榮</v>
          </cell>
          <cell r="J476">
            <v>0</v>
          </cell>
          <cell r="K476">
            <v>44519</v>
          </cell>
          <cell r="L476">
            <v>44517</v>
          </cell>
          <cell r="M476" t="str">
            <v/>
          </cell>
          <cell r="N476" t="str">
            <v>林清河</v>
          </cell>
          <cell r="O476" t="str">
            <v>邱怡婷</v>
          </cell>
          <cell r="T476">
            <v>0</v>
          </cell>
          <cell r="V476">
            <v>0</v>
          </cell>
          <cell r="W476">
            <v>0</v>
          </cell>
          <cell r="X476" t="str">
            <v>放款管理課</v>
          </cell>
          <cell r="Y476">
            <v>0</v>
          </cell>
        </row>
        <row r="477">
          <cell r="E477" t="str">
            <v>L8403</v>
          </cell>
          <cell r="F477" t="str">
            <v>JCIC檔案匯出作業(040)</v>
          </cell>
          <cell r="G477" t="str">
            <v>新增2021/10/21</v>
          </cell>
          <cell r="H477" t="str">
            <v>張金龍</v>
          </cell>
          <cell r="I477" t="str">
            <v>張嘉榮</v>
          </cell>
          <cell r="J477">
            <v>0</v>
          </cell>
          <cell r="K477">
            <v>44515</v>
          </cell>
          <cell r="L477">
            <v>44517</v>
          </cell>
          <cell r="M477" t="str">
            <v/>
          </cell>
          <cell r="N477" t="str">
            <v>林清河</v>
          </cell>
          <cell r="O477" t="str">
            <v>邱怡婷</v>
          </cell>
          <cell r="T477">
            <v>0</v>
          </cell>
          <cell r="V477">
            <v>0</v>
          </cell>
          <cell r="W477">
            <v>0</v>
          </cell>
          <cell r="X477" t="str">
            <v>放款管理課</v>
          </cell>
          <cell r="Y477">
            <v>44533</v>
          </cell>
        </row>
        <row r="478">
          <cell r="E478" t="str">
            <v>L8404</v>
          </cell>
          <cell r="F478" t="str">
            <v>JCIC檔案匯出作業(041)</v>
          </cell>
          <cell r="G478" t="str">
            <v>新增2021/10/21</v>
          </cell>
          <cell r="H478" t="str">
            <v>張金龍</v>
          </cell>
          <cell r="I478" t="str">
            <v>張嘉榮</v>
          </cell>
          <cell r="J478">
            <v>0</v>
          </cell>
          <cell r="K478">
            <v>44515</v>
          </cell>
          <cell r="L478">
            <v>44517</v>
          </cell>
          <cell r="M478" t="str">
            <v/>
          </cell>
          <cell r="N478" t="str">
            <v>林清河</v>
          </cell>
          <cell r="O478" t="str">
            <v>邱怡婷</v>
          </cell>
          <cell r="T478">
            <v>0</v>
          </cell>
          <cell r="V478">
            <v>0</v>
          </cell>
          <cell r="W478">
            <v>0</v>
          </cell>
          <cell r="X478" t="str">
            <v>放款管理課</v>
          </cell>
          <cell r="Y478">
            <v>44533</v>
          </cell>
        </row>
        <row r="479">
          <cell r="E479" t="str">
            <v>L8405</v>
          </cell>
          <cell r="F479" t="str">
            <v>JCIC檔案匯出作業(042)</v>
          </cell>
          <cell r="G479" t="str">
            <v>新增2021/10/21</v>
          </cell>
          <cell r="H479" t="str">
            <v>張金龍</v>
          </cell>
          <cell r="I479" t="str">
            <v>張嘉榮</v>
          </cell>
          <cell r="J479">
            <v>0</v>
          </cell>
          <cell r="K479">
            <v>44515</v>
          </cell>
          <cell r="L479">
            <v>44517</v>
          </cell>
          <cell r="M479" t="str">
            <v/>
          </cell>
          <cell r="N479" t="str">
            <v>林清河</v>
          </cell>
          <cell r="O479" t="str">
            <v>邱怡婷</v>
          </cell>
          <cell r="T479">
            <v>0</v>
          </cell>
          <cell r="V479">
            <v>0</v>
          </cell>
          <cell r="W479">
            <v>0</v>
          </cell>
          <cell r="X479" t="str">
            <v>放款管理課</v>
          </cell>
          <cell r="Y479">
            <v>44533</v>
          </cell>
        </row>
        <row r="480">
          <cell r="E480" t="str">
            <v>L8406</v>
          </cell>
          <cell r="F480" t="str">
            <v>JCIC檔案匯出作業(043)</v>
          </cell>
          <cell r="G480" t="str">
            <v>新增2021/10/21</v>
          </cell>
          <cell r="H480" t="str">
            <v>張金龍</v>
          </cell>
          <cell r="I480" t="str">
            <v>張嘉榮</v>
          </cell>
          <cell r="J480">
            <v>0</v>
          </cell>
          <cell r="K480">
            <v>44515</v>
          </cell>
          <cell r="L480">
            <v>44517</v>
          </cell>
          <cell r="M480" t="str">
            <v/>
          </cell>
          <cell r="N480" t="str">
            <v>林清河</v>
          </cell>
          <cell r="O480" t="str">
            <v>邱怡婷</v>
          </cell>
          <cell r="T480">
            <v>0</v>
          </cell>
          <cell r="V480">
            <v>0</v>
          </cell>
          <cell r="W480">
            <v>0</v>
          </cell>
          <cell r="X480" t="str">
            <v>放款管理課</v>
          </cell>
          <cell r="Y480">
            <v>44533</v>
          </cell>
        </row>
        <row r="481">
          <cell r="E481" t="str">
            <v>L8407</v>
          </cell>
          <cell r="F481" t="str">
            <v>JCIC檔案匯出作業(044)</v>
          </cell>
          <cell r="G481" t="str">
            <v>新增2021/10/21</v>
          </cell>
          <cell r="H481" t="str">
            <v>張金龍</v>
          </cell>
          <cell r="I481" t="str">
            <v>張嘉榮</v>
          </cell>
          <cell r="J481">
            <v>0</v>
          </cell>
          <cell r="K481">
            <v>44515</v>
          </cell>
          <cell r="L481">
            <v>44517</v>
          </cell>
          <cell r="M481" t="str">
            <v/>
          </cell>
          <cell r="N481" t="str">
            <v>林清河</v>
          </cell>
          <cell r="O481" t="str">
            <v>邱怡婷</v>
          </cell>
          <cell r="T481">
            <v>0</v>
          </cell>
          <cell r="V481">
            <v>0</v>
          </cell>
          <cell r="W481">
            <v>0</v>
          </cell>
          <cell r="X481" t="str">
            <v>放款管理課</v>
          </cell>
          <cell r="Y481">
            <v>44533</v>
          </cell>
        </row>
        <row r="482">
          <cell r="E482" t="str">
            <v>L8408</v>
          </cell>
          <cell r="F482" t="str">
            <v>JCIC檔案匯出作業(045)</v>
          </cell>
          <cell r="G482" t="str">
            <v>新增2021/10/21</v>
          </cell>
          <cell r="H482" t="str">
            <v>張金龍</v>
          </cell>
          <cell r="I482" t="str">
            <v>張嘉榮</v>
          </cell>
          <cell r="J482">
            <v>0</v>
          </cell>
          <cell r="K482">
            <v>44515</v>
          </cell>
          <cell r="L482">
            <v>44517</v>
          </cell>
          <cell r="M482" t="str">
            <v/>
          </cell>
          <cell r="N482" t="str">
            <v>林清河</v>
          </cell>
          <cell r="O482" t="str">
            <v>邱怡婷</v>
          </cell>
          <cell r="T482">
            <v>0</v>
          </cell>
          <cell r="V482">
            <v>0</v>
          </cell>
          <cell r="W482">
            <v>0</v>
          </cell>
          <cell r="X482" t="str">
            <v>放款管理課</v>
          </cell>
          <cell r="Y482">
            <v>44533</v>
          </cell>
        </row>
        <row r="483">
          <cell r="E483" t="str">
            <v>L8409</v>
          </cell>
          <cell r="F483" t="str">
            <v>JCIC檔案匯出作業(046)</v>
          </cell>
          <cell r="G483" t="str">
            <v>新增2021/10/21</v>
          </cell>
          <cell r="H483" t="str">
            <v>張金龍</v>
          </cell>
          <cell r="I483" t="str">
            <v>張嘉榮</v>
          </cell>
          <cell r="J483">
            <v>0</v>
          </cell>
          <cell r="K483">
            <v>44515</v>
          </cell>
          <cell r="L483">
            <v>44517</v>
          </cell>
          <cell r="M483" t="str">
            <v/>
          </cell>
          <cell r="N483" t="str">
            <v>林清河</v>
          </cell>
          <cell r="O483" t="str">
            <v>邱怡婷</v>
          </cell>
          <cell r="T483">
            <v>0</v>
          </cell>
          <cell r="V483">
            <v>0</v>
          </cell>
          <cell r="W483">
            <v>0</v>
          </cell>
          <cell r="X483" t="str">
            <v>放款管理課</v>
          </cell>
          <cell r="Y483">
            <v>44533</v>
          </cell>
        </row>
        <row r="484">
          <cell r="E484" t="str">
            <v>L8410</v>
          </cell>
          <cell r="F484" t="str">
            <v>JCIC檔案匯出作業(047)</v>
          </cell>
          <cell r="G484" t="str">
            <v>新增2021/10/21</v>
          </cell>
          <cell r="H484" t="str">
            <v>張金龍</v>
          </cell>
          <cell r="I484" t="str">
            <v>張嘉榮</v>
          </cell>
          <cell r="J484">
            <v>0</v>
          </cell>
          <cell r="K484">
            <v>44515</v>
          </cell>
          <cell r="L484">
            <v>44517</v>
          </cell>
          <cell r="M484" t="str">
            <v/>
          </cell>
          <cell r="N484" t="str">
            <v>林清河</v>
          </cell>
          <cell r="O484" t="str">
            <v>邱怡婷</v>
          </cell>
          <cell r="T484">
            <v>0</v>
          </cell>
          <cell r="V484">
            <v>0</v>
          </cell>
          <cell r="W484">
            <v>0</v>
          </cell>
          <cell r="X484" t="str">
            <v>放款管理課</v>
          </cell>
          <cell r="Y484">
            <v>44533</v>
          </cell>
        </row>
        <row r="485">
          <cell r="E485" t="str">
            <v>L8411</v>
          </cell>
          <cell r="F485" t="str">
            <v>JCIC檔案匯出作業(048)</v>
          </cell>
          <cell r="G485" t="str">
            <v>新增2021/10/21</v>
          </cell>
          <cell r="H485" t="str">
            <v>張金龍</v>
          </cell>
          <cell r="I485" t="str">
            <v>張嘉榮</v>
          </cell>
          <cell r="J485">
            <v>0</v>
          </cell>
          <cell r="K485">
            <v>44515</v>
          </cell>
          <cell r="L485">
            <v>44517</v>
          </cell>
          <cell r="M485" t="str">
            <v/>
          </cell>
          <cell r="N485" t="str">
            <v>林清河</v>
          </cell>
          <cell r="O485" t="str">
            <v>邱怡婷</v>
          </cell>
          <cell r="T485">
            <v>0</v>
          </cell>
          <cell r="V485">
            <v>0</v>
          </cell>
          <cell r="W485">
            <v>0</v>
          </cell>
          <cell r="X485" t="str">
            <v>放款管理課</v>
          </cell>
          <cell r="Y485">
            <v>44533</v>
          </cell>
        </row>
        <row r="486">
          <cell r="E486" t="str">
            <v>L8412</v>
          </cell>
          <cell r="F486" t="str">
            <v>JCIC檔案匯出作業(049)</v>
          </cell>
          <cell r="G486" t="str">
            <v>新增2021/10/21</v>
          </cell>
          <cell r="H486" t="str">
            <v>張金龍</v>
          </cell>
          <cell r="I486" t="str">
            <v>張嘉榮</v>
          </cell>
          <cell r="J486">
            <v>0</v>
          </cell>
          <cell r="K486">
            <v>44515</v>
          </cell>
          <cell r="L486">
            <v>44517</v>
          </cell>
          <cell r="M486" t="str">
            <v/>
          </cell>
          <cell r="N486" t="str">
            <v>林清河</v>
          </cell>
          <cell r="O486" t="str">
            <v>邱怡婷</v>
          </cell>
          <cell r="T486">
            <v>0</v>
          </cell>
          <cell r="V486">
            <v>0</v>
          </cell>
          <cell r="W486">
            <v>0</v>
          </cell>
          <cell r="X486" t="str">
            <v>放款管理課</v>
          </cell>
          <cell r="Y486">
            <v>44533</v>
          </cell>
        </row>
        <row r="487">
          <cell r="E487" t="str">
            <v>L8413</v>
          </cell>
          <cell r="F487" t="str">
            <v>JCIC檔案匯出作業(050)</v>
          </cell>
          <cell r="G487" t="str">
            <v>新增2021/10/21</v>
          </cell>
          <cell r="H487" t="str">
            <v>張金龍</v>
          </cell>
          <cell r="I487" t="str">
            <v>張嘉榮</v>
          </cell>
          <cell r="J487">
            <v>0</v>
          </cell>
          <cell r="K487">
            <v>44516</v>
          </cell>
          <cell r="L487">
            <v>44517</v>
          </cell>
          <cell r="M487" t="str">
            <v/>
          </cell>
          <cell r="N487" t="str">
            <v>林清河</v>
          </cell>
          <cell r="O487" t="str">
            <v>邱怡婷</v>
          </cell>
          <cell r="T487">
            <v>0</v>
          </cell>
          <cell r="V487">
            <v>0</v>
          </cell>
          <cell r="W487">
            <v>0</v>
          </cell>
          <cell r="X487" t="str">
            <v>放款管理課</v>
          </cell>
          <cell r="Y487">
            <v>44533</v>
          </cell>
        </row>
        <row r="488">
          <cell r="E488" t="str">
            <v>L8414</v>
          </cell>
          <cell r="F488" t="str">
            <v>JCIC檔案匯出作業(051)</v>
          </cell>
          <cell r="G488" t="str">
            <v>新增2021/10/21</v>
          </cell>
          <cell r="H488" t="str">
            <v>張金龍</v>
          </cell>
          <cell r="I488" t="str">
            <v>張嘉榮</v>
          </cell>
          <cell r="J488">
            <v>0</v>
          </cell>
          <cell r="K488">
            <v>44516</v>
          </cell>
          <cell r="L488">
            <v>44517</v>
          </cell>
          <cell r="M488" t="str">
            <v/>
          </cell>
          <cell r="N488" t="str">
            <v>林清河</v>
          </cell>
          <cell r="O488" t="str">
            <v>邱怡婷</v>
          </cell>
          <cell r="T488">
            <v>0</v>
          </cell>
          <cell r="V488">
            <v>0</v>
          </cell>
          <cell r="W488">
            <v>0</v>
          </cell>
          <cell r="X488" t="str">
            <v>放款管理課</v>
          </cell>
          <cell r="Y488">
            <v>44533</v>
          </cell>
        </row>
        <row r="489">
          <cell r="E489" t="str">
            <v>L8415</v>
          </cell>
          <cell r="F489" t="str">
            <v>JCIC檔案匯出作業(052)</v>
          </cell>
          <cell r="G489" t="str">
            <v>新增2021/10/21</v>
          </cell>
          <cell r="H489" t="str">
            <v>張金龍</v>
          </cell>
          <cell r="I489" t="str">
            <v>張嘉榮</v>
          </cell>
          <cell r="J489">
            <v>0</v>
          </cell>
          <cell r="K489">
            <v>44516</v>
          </cell>
          <cell r="L489">
            <v>44517</v>
          </cell>
          <cell r="M489" t="str">
            <v/>
          </cell>
          <cell r="N489" t="str">
            <v>林清河</v>
          </cell>
          <cell r="O489" t="str">
            <v>邱怡婷</v>
          </cell>
          <cell r="T489">
            <v>0</v>
          </cell>
          <cell r="V489">
            <v>0</v>
          </cell>
          <cell r="W489">
            <v>0</v>
          </cell>
          <cell r="X489" t="str">
            <v>放款管理課</v>
          </cell>
          <cell r="Y489">
            <v>44533</v>
          </cell>
        </row>
        <row r="490">
          <cell r="E490" t="str">
            <v>L8416</v>
          </cell>
          <cell r="F490" t="str">
            <v>JCIC檔案匯出作業(053)</v>
          </cell>
          <cell r="G490" t="str">
            <v>新增2021/10/21</v>
          </cell>
          <cell r="H490" t="str">
            <v>張金龍</v>
          </cell>
          <cell r="I490" t="str">
            <v>張嘉榮</v>
          </cell>
          <cell r="J490">
            <v>0</v>
          </cell>
          <cell r="K490">
            <v>44516</v>
          </cell>
          <cell r="L490">
            <v>44517</v>
          </cell>
          <cell r="M490" t="str">
            <v/>
          </cell>
          <cell r="N490" t="str">
            <v>林清河</v>
          </cell>
          <cell r="O490" t="str">
            <v>邱怡婷</v>
          </cell>
          <cell r="T490">
            <v>0</v>
          </cell>
          <cell r="V490">
            <v>0</v>
          </cell>
          <cell r="W490">
            <v>0</v>
          </cell>
          <cell r="X490" t="str">
            <v>放款管理課</v>
          </cell>
          <cell r="Y490">
            <v>44533</v>
          </cell>
        </row>
        <row r="491">
          <cell r="E491" t="str">
            <v>L8417</v>
          </cell>
          <cell r="F491" t="str">
            <v>JCIC檔案匯出作業(054)</v>
          </cell>
          <cell r="G491" t="str">
            <v>新增2021/10/21</v>
          </cell>
          <cell r="H491" t="str">
            <v>張金龍</v>
          </cell>
          <cell r="I491" t="str">
            <v>張嘉榮</v>
          </cell>
          <cell r="J491">
            <v>0</v>
          </cell>
          <cell r="K491">
            <v>44516</v>
          </cell>
          <cell r="L491">
            <v>44517</v>
          </cell>
          <cell r="M491" t="str">
            <v/>
          </cell>
          <cell r="N491" t="str">
            <v>林清河</v>
          </cell>
          <cell r="O491" t="str">
            <v>邱怡婷</v>
          </cell>
          <cell r="T491">
            <v>0</v>
          </cell>
          <cell r="V491">
            <v>0</v>
          </cell>
          <cell r="W491">
            <v>0</v>
          </cell>
          <cell r="X491" t="str">
            <v>放款管理課</v>
          </cell>
          <cell r="Y491">
            <v>44533</v>
          </cell>
        </row>
        <row r="492">
          <cell r="E492" t="str">
            <v>L8418</v>
          </cell>
          <cell r="F492" t="str">
            <v>JCIC檔案匯出作業(055)</v>
          </cell>
          <cell r="G492" t="str">
            <v>新增2021/10/21</v>
          </cell>
          <cell r="H492" t="str">
            <v>張金龍</v>
          </cell>
          <cell r="I492" t="str">
            <v>張嘉榮</v>
          </cell>
          <cell r="J492">
            <v>0</v>
          </cell>
          <cell r="K492">
            <v>44516</v>
          </cell>
          <cell r="L492">
            <v>44517</v>
          </cell>
          <cell r="M492" t="str">
            <v/>
          </cell>
          <cell r="N492" t="str">
            <v>林清河</v>
          </cell>
          <cell r="O492" t="str">
            <v>邱怡婷</v>
          </cell>
          <cell r="T492">
            <v>0</v>
          </cell>
          <cell r="V492">
            <v>0</v>
          </cell>
          <cell r="W492">
            <v>0</v>
          </cell>
          <cell r="X492" t="str">
            <v>放款管理課</v>
          </cell>
          <cell r="Y492">
            <v>44533</v>
          </cell>
        </row>
        <row r="493">
          <cell r="E493" t="str">
            <v>L8419</v>
          </cell>
          <cell r="F493" t="str">
            <v>JCIC檔案匯出作業(056)</v>
          </cell>
          <cell r="G493" t="str">
            <v>新增2021/10/21</v>
          </cell>
          <cell r="H493" t="str">
            <v>張金龍</v>
          </cell>
          <cell r="I493" t="str">
            <v>張嘉榮</v>
          </cell>
          <cell r="J493">
            <v>0</v>
          </cell>
          <cell r="K493">
            <v>44516</v>
          </cell>
          <cell r="L493">
            <v>44517</v>
          </cell>
          <cell r="M493" t="str">
            <v/>
          </cell>
          <cell r="N493" t="str">
            <v>林清河</v>
          </cell>
          <cell r="O493" t="str">
            <v>邱怡婷</v>
          </cell>
          <cell r="T493">
            <v>0</v>
          </cell>
          <cell r="V493">
            <v>0</v>
          </cell>
          <cell r="W493">
            <v>0</v>
          </cell>
          <cell r="X493" t="str">
            <v>放款管理課</v>
          </cell>
          <cell r="Y493">
            <v>44533</v>
          </cell>
        </row>
        <row r="494">
          <cell r="E494" t="str">
            <v>L8420</v>
          </cell>
          <cell r="F494" t="str">
            <v>JCIC檔案匯出作業(060)</v>
          </cell>
          <cell r="G494" t="str">
            <v>新增2021/10/21</v>
          </cell>
          <cell r="H494" t="str">
            <v>張金龍</v>
          </cell>
          <cell r="I494" t="str">
            <v>張嘉榮</v>
          </cell>
          <cell r="J494">
            <v>0</v>
          </cell>
          <cell r="K494">
            <v>44517</v>
          </cell>
          <cell r="L494">
            <v>44517</v>
          </cell>
          <cell r="M494" t="str">
            <v/>
          </cell>
          <cell r="N494" t="str">
            <v>林清河</v>
          </cell>
          <cell r="O494" t="str">
            <v>邱怡婷</v>
          </cell>
          <cell r="T494">
            <v>0</v>
          </cell>
          <cell r="V494">
            <v>0</v>
          </cell>
          <cell r="W494">
            <v>0</v>
          </cell>
          <cell r="X494" t="str">
            <v>放款管理課</v>
          </cell>
          <cell r="Y494">
            <v>44533</v>
          </cell>
        </row>
        <row r="495">
          <cell r="E495" t="str">
            <v>L8421</v>
          </cell>
          <cell r="F495" t="str">
            <v>JCIC檔案匯出作業(061)</v>
          </cell>
          <cell r="G495" t="str">
            <v>新增2021/10/21</v>
          </cell>
          <cell r="H495" t="str">
            <v>張金龍</v>
          </cell>
          <cell r="I495" t="str">
            <v>張嘉榮</v>
          </cell>
          <cell r="J495">
            <v>0</v>
          </cell>
          <cell r="K495">
            <v>44517</v>
          </cell>
          <cell r="L495">
            <v>44517</v>
          </cell>
          <cell r="M495" t="str">
            <v/>
          </cell>
          <cell r="N495" t="str">
            <v>林清河</v>
          </cell>
          <cell r="O495" t="str">
            <v>邱怡婷</v>
          </cell>
          <cell r="T495">
            <v>0</v>
          </cell>
          <cell r="V495">
            <v>0</v>
          </cell>
          <cell r="W495">
            <v>0</v>
          </cell>
          <cell r="X495" t="str">
            <v>放款管理課</v>
          </cell>
          <cell r="Y495">
            <v>44533</v>
          </cell>
        </row>
        <row r="496">
          <cell r="E496" t="str">
            <v>L8422</v>
          </cell>
          <cell r="F496" t="str">
            <v>JCIC檔案匯出作業(062)</v>
          </cell>
          <cell r="G496" t="str">
            <v>新增2021/10/21</v>
          </cell>
          <cell r="H496" t="str">
            <v>張金龍</v>
          </cell>
          <cell r="I496" t="str">
            <v>張嘉榮</v>
          </cell>
          <cell r="J496">
            <v>0</v>
          </cell>
          <cell r="K496">
            <v>44517</v>
          </cell>
          <cell r="L496">
            <v>44517</v>
          </cell>
          <cell r="M496" t="str">
            <v/>
          </cell>
          <cell r="N496" t="str">
            <v>林清河</v>
          </cell>
          <cell r="O496" t="str">
            <v>邱怡婷</v>
          </cell>
          <cell r="T496">
            <v>0</v>
          </cell>
          <cell r="V496">
            <v>0</v>
          </cell>
          <cell r="W496">
            <v>0</v>
          </cell>
          <cell r="X496" t="str">
            <v>放款管理課</v>
          </cell>
          <cell r="Y496">
            <v>44533</v>
          </cell>
        </row>
        <row r="497">
          <cell r="E497" t="str">
            <v>L8423</v>
          </cell>
          <cell r="F497" t="str">
            <v>JCIC檔案匯出作業(063)</v>
          </cell>
          <cell r="G497" t="str">
            <v>新增2021/10/21</v>
          </cell>
          <cell r="H497" t="str">
            <v>張金龍</v>
          </cell>
          <cell r="I497" t="str">
            <v>張嘉榮</v>
          </cell>
          <cell r="J497">
            <v>0</v>
          </cell>
          <cell r="K497">
            <v>44517</v>
          </cell>
          <cell r="L497">
            <v>44517</v>
          </cell>
          <cell r="M497" t="str">
            <v/>
          </cell>
          <cell r="N497" t="str">
            <v>林清河</v>
          </cell>
          <cell r="O497" t="str">
            <v>邱怡婷</v>
          </cell>
          <cell r="T497">
            <v>0</v>
          </cell>
          <cell r="V497">
            <v>0</v>
          </cell>
          <cell r="W497">
            <v>0</v>
          </cell>
          <cell r="X497" t="str">
            <v>放款管理課</v>
          </cell>
          <cell r="Y497">
            <v>44533</v>
          </cell>
        </row>
        <row r="498">
          <cell r="E498" t="str">
            <v>L8424</v>
          </cell>
          <cell r="F498" t="str">
            <v>JCIC檔案匯出作業(440)</v>
          </cell>
          <cell r="G498" t="str">
            <v>新增2021/10/21</v>
          </cell>
          <cell r="H498" t="str">
            <v>張金龍</v>
          </cell>
          <cell r="I498" t="str">
            <v>張嘉榮</v>
          </cell>
          <cell r="J498">
            <v>0</v>
          </cell>
          <cell r="K498">
            <v>44518</v>
          </cell>
          <cell r="L498">
            <v>44517</v>
          </cell>
          <cell r="M498" t="str">
            <v/>
          </cell>
          <cell r="N498" t="str">
            <v>林清河</v>
          </cell>
          <cell r="O498" t="str">
            <v>邱怡婷</v>
          </cell>
          <cell r="T498">
            <v>0</v>
          </cell>
          <cell r="V498">
            <v>0</v>
          </cell>
          <cell r="W498">
            <v>0</v>
          </cell>
          <cell r="X498" t="str">
            <v>放款管理課</v>
          </cell>
          <cell r="Y498">
            <v>44533</v>
          </cell>
        </row>
        <row r="499">
          <cell r="E499" t="str">
            <v>L8425</v>
          </cell>
          <cell r="F499" t="str">
            <v>JCIC檔案匯出作業(442)</v>
          </cell>
          <cell r="G499" t="str">
            <v>新增2021/10/21</v>
          </cell>
          <cell r="H499" t="str">
            <v>張金龍</v>
          </cell>
          <cell r="I499" t="str">
            <v>張嘉榮</v>
          </cell>
          <cell r="J499">
            <v>0</v>
          </cell>
          <cell r="K499">
            <v>44518</v>
          </cell>
          <cell r="L499">
            <v>44517</v>
          </cell>
          <cell r="M499" t="str">
            <v/>
          </cell>
          <cell r="N499" t="str">
            <v>林清河</v>
          </cell>
          <cell r="O499" t="str">
            <v>邱怡婷</v>
          </cell>
          <cell r="T499">
            <v>0</v>
          </cell>
          <cell r="V499">
            <v>0</v>
          </cell>
          <cell r="W499">
            <v>0</v>
          </cell>
          <cell r="X499" t="str">
            <v>放款管理課</v>
          </cell>
          <cell r="Y499">
            <v>44533</v>
          </cell>
        </row>
        <row r="500">
          <cell r="E500" t="str">
            <v>L8426</v>
          </cell>
          <cell r="F500" t="str">
            <v>JCIC檔案匯出作業(443)</v>
          </cell>
          <cell r="G500" t="str">
            <v>新增2021/10/21</v>
          </cell>
          <cell r="H500" t="str">
            <v>張金龍</v>
          </cell>
          <cell r="I500" t="str">
            <v>張嘉榮</v>
          </cell>
          <cell r="J500">
            <v>0</v>
          </cell>
          <cell r="K500">
            <v>44518</v>
          </cell>
          <cell r="L500">
            <v>44517</v>
          </cell>
          <cell r="M500" t="str">
            <v/>
          </cell>
          <cell r="N500" t="str">
            <v>林清河</v>
          </cell>
          <cell r="O500" t="str">
            <v>邱怡婷</v>
          </cell>
          <cell r="T500">
            <v>0</v>
          </cell>
          <cell r="V500">
            <v>0</v>
          </cell>
          <cell r="W500">
            <v>0</v>
          </cell>
          <cell r="X500" t="str">
            <v>放款管理課</v>
          </cell>
          <cell r="Y500">
            <v>44533</v>
          </cell>
        </row>
        <row r="501">
          <cell r="E501" t="str">
            <v>L8427</v>
          </cell>
          <cell r="F501" t="str">
            <v>JCIC檔案匯出作業(444)</v>
          </cell>
          <cell r="G501" t="str">
            <v>新增2021/10/21</v>
          </cell>
          <cell r="H501" t="str">
            <v>張金龍</v>
          </cell>
          <cell r="I501" t="str">
            <v>張嘉榮</v>
          </cell>
          <cell r="J501">
            <v>0</v>
          </cell>
          <cell r="K501">
            <v>44518</v>
          </cell>
          <cell r="L501">
            <v>44517</v>
          </cell>
          <cell r="M501" t="str">
            <v/>
          </cell>
          <cell r="N501" t="str">
            <v>林清河</v>
          </cell>
          <cell r="O501" t="str">
            <v>邱怡婷</v>
          </cell>
          <cell r="T501">
            <v>0</v>
          </cell>
          <cell r="V501">
            <v>0</v>
          </cell>
          <cell r="W501">
            <v>0</v>
          </cell>
          <cell r="X501" t="str">
            <v>放款管理課</v>
          </cell>
          <cell r="Y501">
            <v>44533</v>
          </cell>
        </row>
        <row r="502">
          <cell r="E502" t="str">
            <v>L8428</v>
          </cell>
          <cell r="F502" t="str">
            <v>JCIC檔案匯出作業(446)</v>
          </cell>
          <cell r="G502" t="str">
            <v>新增2021/10/21</v>
          </cell>
          <cell r="H502" t="str">
            <v>張金龍</v>
          </cell>
          <cell r="I502" t="str">
            <v>張嘉榮</v>
          </cell>
          <cell r="J502">
            <v>0</v>
          </cell>
          <cell r="K502">
            <v>44518</v>
          </cell>
          <cell r="L502">
            <v>44517</v>
          </cell>
          <cell r="M502" t="str">
            <v/>
          </cell>
          <cell r="N502" t="str">
            <v>林清河</v>
          </cell>
          <cell r="O502" t="str">
            <v>邱怡婷</v>
          </cell>
          <cell r="T502">
            <v>0</v>
          </cell>
          <cell r="V502">
            <v>0</v>
          </cell>
          <cell r="W502">
            <v>0</v>
          </cell>
          <cell r="X502" t="str">
            <v>放款管理課</v>
          </cell>
          <cell r="Y502">
            <v>44533</v>
          </cell>
        </row>
        <row r="503">
          <cell r="E503" t="str">
            <v>L8429</v>
          </cell>
          <cell r="F503" t="str">
            <v>JCIC檔案匯出作業(447)</v>
          </cell>
          <cell r="G503" t="str">
            <v>新增2021/10/21</v>
          </cell>
          <cell r="H503" t="str">
            <v>張金龍</v>
          </cell>
          <cell r="I503" t="str">
            <v>張嘉榮</v>
          </cell>
          <cell r="J503">
            <v>0</v>
          </cell>
          <cell r="K503">
            <v>44518</v>
          </cell>
          <cell r="L503">
            <v>44517</v>
          </cell>
          <cell r="M503" t="str">
            <v/>
          </cell>
          <cell r="N503" t="str">
            <v>林清河</v>
          </cell>
          <cell r="O503" t="str">
            <v>邱怡婷</v>
          </cell>
          <cell r="T503">
            <v>0</v>
          </cell>
          <cell r="V503">
            <v>0</v>
          </cell>
          <cell r="W503">
            <v>0</v>
          </cell>
          <cell r="X503" t="str">
            <v>放款管理課</v>
          </cell>
          <cell r="Y503">
            <v>44533</v>
          </cell>
        </row>
        <row r="504">
          <cell r="E504" t="str">
            <v>L8430</v>
          </cell>
          <cell r="F504" t="str">
            <v>JCIC檔案匯出作業(448)</v>
          </cell>
          <cell r="G504" t="str">
            <v>新增2021/10/21</v>
          </cell>
          <cell r="H504" t="str">
            <v>張金龍</v>
          </cell>
          <cell r="I504" t="str">
            <v>張嘉榮</v>
          </cell>
          <cell r="J504">
            <v>0</v>
          </cell>
          <cell r="K504">
            <v>44518</v>
          </cell>
          <cell r="L504">
            <v>44517</v>
          </cell>
          <cell r="M504" t="str">
            <v/>
          </cell>
          <cell r="N504" t="str">
            <v>林清河</v>
          </cell>
          <cell r="O504" t="str">
            <v>邱怡婷</v>
          </cell>
          <cell r="T504">
            <v>0</v>
          </cell>
          <cell r="V504">
            <v>0</v>
          </cell>
          <cell r="W504">
            <v>0</v>
          </cell>
          <cell r="X504" t="str">
            <v>放款管理課</v>
          </cell>
          <cell r="Y504">
            <v>44533</v>
          </cell>
        </row>
        <row r="505">
          <cell r="E505" t="str">
            <v>L8431</v>
          </cell>
          <cell r="F505" t="str">
            <v>JCIC檔案匯出作業(450)</v>
          </cell>
          <cell r="G505" t="str">
            <v>新增2021/10/21</v>
          </cell>
          <cell r="H505" t="str">
            <v>張金龍</v>
          </cell>
          <cell r="I505" t="str">
            <v>張嘉榮</v>
          </cell>
          <cell r="J505">
            <v>0</v>
          </cell>
          <cell r="K505">
            <v>44518</v>
          </cell>
          <cell r="L505">
            <v>44517</v>
          </cell>
          <cell r="M505" t="str">
            <v/>
          </cell>
          <cell r="N505" t="str">
            <v>林清河</v>
          </cell>
          <cell r="O505" t="str">
            <v>邱怡婷</v>
          </cell>
          <cell r="T505">
            <v>0</v>
          </cell>
          <cell r="V505">
            <v>0</v>
          </cell>
          <cell r="W505">
            <v>0</v>
          </cell>
          <cell r="X505" t="str">
            <v>放款管理課</v>
          </cell>
          <cell r="Y505">
            <v>44533</v>
          </cell>
        </row>
        <row r="506">
          <cell r="E506" t="str">
            <v>L8432</v>
          </cell>
          <cell r="F506" t="str">
            <v>JCIC檔案匯出作業(451)</v>
          </cell>
          <cell r="G506" t="str">
            <v>新增2021/10/21</v>
          </cell>
          <cell r="H506" t="str">
            <v>張金龍</v>
          </cell>
          <cell r="I506" t="str">
            <v>張嘉榮</v>
          </cell>
          <cell r="J506">
            <v>0</v>
          </cell>
          <cell r="K506">
            <v>44518</v>
          </cell>
          <cell r="L506">
            <v>44517</v>
          </cell>
          <cell r="M506" t="str">
            <v/>
          </cell>
          <cell r="N506" t="str">
            <v>林清河</v>
          </cell>
          <cell r="O506" t="str">
            <v>邱怡婷</v>
          </cell>
          <cell r="T506">
            <v>0</v>
          </cell>
          <cell r="V506">
            <v>0</v>
          </cell>
          <cell r="W506">
            <v>0</v>
          </cell>
          <cell r="X506" t="str">
            <v>放款管理課</v>
          </cell>
          <cell r="Y506">
            <v>44533</v>
          </cell>
        </row>
        <row r="507">
          <cell r="E507" t="str">
            <v>L8433</v>
          </cell>
          <cell r="F507" t="str">
            <v>JCIC檔案匯出作業(454)</v>
          </cell>
          <cell r="G507" t="str">
            <v>新增2021/10/21</v>
          </cell>
          <cell r="H507" t="str">
            <v>張金龍</v>
          </cell>
          <cell r="I507" t="str">
            <v>張嘉榮</v>
          </cell>
          <cell r="J507">
            <v>0</v>
          </cell>
          <cell r="K507">
            <v>44518</v>
          </cell>
          <cell r="L507">
            <v>44517</v>
          </cell>
          <cell r="M507" t="str">
            <v/>
          </cell>
          <cell r="N507" t="str">
            <v>林清河</v>
          </cell>
          <cell r="O507" t="str">
            <v>邱怡婷</v>
          </cell>
          <cell r="T507">
            <v>0</v>
          </cell>
          <cell r="V507">
            <v>0</v>
          </cell>
          <cell r="W507">
            <v>0</v>
          </cell>
          <cell r="X507" t="str">
            <v>放款管理課</v>
          </cell>
          <cell r="Y507">
            <v>44533</v>
          </cell>
        </row>
        <row r="508">
          <cell r="E508" t="str">
            <v>L8434</v>
          </cell>
          <cell r="F508" t="str">
            <v>JCIC檔案匯出作業(570)</v>
          </cell>
          <cell r="G508" t="str">
            <v>新增2021/10/21</v>
          </cell>
          <cell r="H508" t="str">
            <v>張金龍</v>
          </cell>
          <cell r="I508" t="str">
            <v>張嘉榮</v>
          </cell>
          <cell r="J508">
            <v>0</v>
          </cell>
          <cell r="K508">
            <v>44519</v>
          </cell>
          <cell r="L508">
            <v>44517</v>
          </cell>
          <cell r="M508" t="str">
            <v/>
          </cell>
          <cell r="N508" t="str">
            <v>林清河</v>
          </cell>
          <cell r="O508" t="str">
            <v>邱怡婷</v>
          </cell>
          <cell r="T508">
            <v>0</v>
          </cell>
          <cell r="V508">
            <v>0</v>
          </cell>
          <cell r="W508">
            <v>0</v>
          </cell>
          <cell r="X508" t="str">
            <v>放款管理課</v>
          </cell>
          <cell r="Y508">
            <v>44533</v>
          </cell>
        </row>
        <row r="509">
          <cell r="E509" t="str">
            <v>L8435</v>
          </cell>
          <cell r="F509" t="str">
            <v>JCIC檔案匯出作業(571)</v>
          </cell>
          <cell r="G509" t="str">
            <v>新增2021/10/21</v>
          </cell>
          <cell r="H509" t="str">
            <v>張金龍</v>
          </cell>
          <cell r="I509" t="str">
            <v>張嘉榮</v>
          </cell>
          <cell r="J509">
            <v>0</v>
          </cell>
          <cell r="K509">
            <v>44519</v>
          </cell>
          <cell r="L509">
            <v>44517</v>
          </cell>
          <cell r="M509" t="str">
            <v/>
          </cell>
          <cell r="N509" t="str">
            <v>林清河</v>
          </cell>
          <cell r="O509" t="str">
            <v>邱怡婷</v>
          </cell>
          <cell r="T509">
            <v>0</v>
          </cell>
          <cell r="V509">
            <v>0</v>
          </cell>
          <cell r="W509">
            <v>0</v>
          </cell>
          <cell r="X509" t="str">
            <v>放款管理課</v>
          </cell>
          <cell r="Y509">
            <v>44533</v>
          </cell>
        </row>
        <row r="510">
          <cell r="E510" t="str">
            <v>L8436</v>
          </cell>
          <cell r="F510" t="str">
            <v>JCIC檔案匯出作業(572)</v>
          </cell>
          <cell r="G510" t="str">
            <v>新增2021/10/21</v>
          </cell>
          <cell r="H510" t="str">
            <v>張金龍</v>
          </cell>
          <cell r="I510" t="str">
            <v>張嘉榮</v>
          </cell>
          <cell r="J510">
            <v>0</v>
          </cell>
          <cell r="K510">
            <v>44519</v>
          </cell>
          <cell r="L510">
            <v>44517</v>
          </cell>
          <cell r="M510" t="str">
            <v/>
          </cell>
          <cell r="N510" t="str">
            <v>林清河</v>
          </cell>
          <cell r="O510" t="str">
            <v>邱怡婷</v>
          </cell>
          <cell r="T510">
            <v>0</v>
          </cell>
          <cell r="V510">
            <v>0</v>
          </cell>
          <cell r="W510">
            <v>0</v>
          </cell>
          <cell r="X510" t="str">
            <v>放款管理課</v>
          </cell>
          <cell r="Y510">
            <v>44533</v>
          </cell>
        </row>
        <row r="511">
          <cell r="E511" t="str">
            <v>L8437</v>
          </cell>
          <cell r="F511" t="str">
            <v>JCIC檔案匯出作業(573)</v>
          </cell>
          <cell r="G511" t="str">
            <v>新增2021/10/21</v>
          </cell>
          <cell r="H511" t="str">
            <v>張金龍</v>
          </cell>
          <cell r="I511" t="str">
            <v>張嘉榮</v>
          </cell>
          <cell r="J511">
            <v>0</v>
          </cell>
          <cell r="K511">
            <v>44519</v>
          </cell>
          <cell r="L511">
            <v>44517</v>
          </cell>
          <cell r="M511" t="str">
            <v/>
          </cell>
          <cell r="N511" t="str">
            <v>林清河</v>
          </cell>
          <cell r="O511" t="str">
            <v>邱怡婷</v>
          </cell>
          <cell r="T511">
            <v>0</v>
          </cell>
          <cell r="V511">
            <v>0</v>
          </cell>
          <cell r="W511">
            <v>0</v>
          </cell>
          <cell r="X511" t="str">
            <v>放款管理課</v>
          </cell>
          <cell r="Y511">
            <v>44533</v>
          </cell>
        </row>
        <row r="512">
          <cell r="E512" t="str">
            <v>L8438</v>
          </cell>
          <cell r="F512" t="str">
            <v>JCIC檔案匯出作業(574)</v>
          </cell>
          <cell r="G512" t="str">
            <v>新增2021/10/21</v>
          </cell>
          <cell r="H512" t="str">
            <v>張金龍</v>
          </cell>
          <cell r="I512" t="str">
            <v>張嘉榮</v>
          </cell>
          <cell r="J512">
            <v>0</v>
          </cell>
          <cell r="K512">
            <v>44519</v>
          </cell>
          <cell r="L512">
            <v>44517</v>
          </cell>
          <cell r="M512" t="str">
            <v/>
          </cell>
          <cell r="N512" t="str">
            <v>林清河</v>
          </cell>
          <cell r="O512" t="str">
            <v>邱怡婷</v>
          </cell>
          <cell r="T512">
            <v>0</v>
          </cell>
          <cell r="V512">
            <v>0</v>
          </cell>
          <cell r="W512">
            <v>0</v>
          </cell>
          <cell r="X512" t="str">
            <v>放款管理課</v>
          </cell>
          <cell r="Y512">
            <v>44533</v>
          </cell>
        </row>
        <row r="513">
          <cell r="E513" t="str">
            <v>L8439</v>
          </cell>
          <cell r="F513" t="str">
            <v>JCIC檔案匯出作業(575)</v>
          </cell>
          <cell r="G513" t="str">
            <v>新增2021/10/21</v>
          </cell>
          <cell r="H513" t="str">
            <v>張金龍</v>
          </cell>
          <cell r="I513" t="str">
            <v>張嘉榮</v>
          </cell>
          <cell r="J513">
            <v>0</v>
          </cell>
          <cell r="K513">
            <v>44519</v>
          </cell>
          <cell r="L513">
            <v>44517</v>
          </cell>
          <cell r="M513" t="str">
            <v/>
          </cell>
          <cell r="N513" t="str">
            <v>林清河</v>
          </cell>
          <cell r="O513" t="str">
            <v>邱怡婷</v>
          </cell>
          <cell r="T513">
            <v>0</v>
          </cell>
          <cell r="V513">
            <v>0</v>
          </cell>
          <cell r="W513">
            <v>0</v>
          </cell>
          <cell r="X513" t="str">
            <v>放款管理課</v>
          </cell>
          <cell r="Y513">
            <v>44533</v>
          </cell>
        </row>
        <row r="514">
          <cell r="E514" t="str">
            <v>L8950</v>
          </cell>
          <cell r="F514" t="str">
            <v>MU1人員名冊查詢</v>
          </cell>
          <cell r="G514" t="str">
            <v>新增2021/10/26</v>
          </cell>
          <cell r="H514" t="str">
            <v>張金龍</v>
          </cell>
          <cell r="I514" t="str">
            <v>張嘉榮</v>
          </cell>
          <cell r="J514" t="str">
            <v>am</v>
          </cell>
          <cell r="K514">
            <v>44524</v>
          </cell>
          <cell r="L514">
            <v>44525</v>
          </cell>
          <cell r="M514" t="str">
            <v/>
          </cell>
          <cell r="N514" t="str">
            <v>林清河</v>
          </cell>
          <cell r="O514" t="str">
            <v>程慧娟</v>
          </cell>
          <cell r="P514">
            <v>0</v>
          </cell>
          <cell r="T514">
            <v>0</v>
          </cell>
          <cell r="V514">
            <v>0</v>
          </cell>
          <cell r="W514">
            <v>0</v>
          </cell>
          <cell r="X514" t="str">
            <v>放款管理課</v>
          </cell>
          <cell r="Y514">
            <v>44533</v>
          </cell>
        </row>
        <row r="515">
          <cell r="E515" t="str">
            <v>L8350</v>
          </cell>
          <cell r="F515" t="str">
            <v>MU1人員名冊報送</v>
          </cell>
          <cell r="G515" t="str">
            <v>新增2021/10/26</v>
          </cell>
          <cell r="H515" t="str">
            <v>張金龍</v>
          </cell>
          <cell r="I515" t="str">
            <v>張嘉榮</v>
          </cell>
          <cell r="J515" t="str">
            <v>am</v>
          </cell>
          <cell r="K515">
            <v>44524</v>
          </cell>
          <cell r="L515">
            <v>44525</v>
          </cell>
          <cell r="M515" t="str">
            <v/>
          </cell>
          <cell r="N515" t="str">
            <v>林清河</v>
          </cell>
          <cell r="O515" t="str">
            <v>程慧娟</v>
          </cell>
          <cell r="P515">
            <v>0</v>
          </cell>
          <cell r="T515">
            <v>0</v>
          </cell>
          <cell r="V515">
            <v>0</v>
          </cell>
          <cell r="W515">
            <v>0</v>
          </cell>
          <cell r="X515" t="str">
            <v>放款管理課</v>
          </cell>
          <cell r="Y515">
            <v>44533</v>
          </cell>
        </row>
        <row r="516">
          <cell r="E516" t="str">
            <v>L8351</v>
          </cell>
          <cell r="F516" t="str">
            <v>聯徵產品檔案匯出作業</v>
          </cell>
          <cell r="G516" t="str">
            <v>新增2021/10/26</v>
          </cell>
          <cell r="H516" t="str">
            <v>張金龍</v>
          </cell>
          <cell r="I516" t="str">
            <v>張嘉榮</v>
          </cell>
          <cell r="J516" t="str">
            <v>am</v>
          </cell>
          <cell r="K516">
            <v>44524</v>
          </cell>
          <cell r="L516">
            <v>44525</v>
          </cell>
          <cell r="M516" t="str">
            <v/>
          </cell>
          <cell r="N516" t="str">
            <v>林清河</v>
          </cell>
          <cell r="O516" t="str">
            <v>邱怡婷</v>
          </cell>
          <cell r="P516" t="str">
            <v>程慧娟</v>
          </cell>
          <cell r="T516">
            <v>0</v>
          </cell>
          <cell r="V516">
            <v>0</v>
          </cell>
          <cell r="W516">
            <v>0</v>
          </cell>
          <cell r="X516" t="str">
            <v>放款管理課</v>
          </cell>
          <cell r="Y516">
            <v>44533</v>
          </cell>
        </row>
        <row r="517">
          <cell r="E517" t="str">
            <v>L8401</v>
          </cell>
          <cell r="F517" t="str">
            <v>產生JCIC日報媒體檔</v>
          </cell>
          <cell r="G517" t="str">
            <v>新增2021/11/17，B204 聯徵授信餘額日報檔、B211 聯徵每日授信餘額變動資料檔</v>
          </cell>
          <cell r="H517" t="str">
            <v>蘇曉玲</v>
          </cell>
          <cell r="I517" t="str">
            <v>蘇曉玲</v>
          </cell>
          <cell r="J517" t="str">
            <v>am</v>
          </cell>
          <cell r="K517">
            <v>44524</v>
          </cell>
          <cell r="L517">
            <v>44525</v>
          </cell>
          <cell r="M517" t="str">
            <v/>
          </cell>
          <cell r="N517" t="str">
            <v>林清河</v>
          </cell>
          <cell r="O517" t="str">
            <v>鄧雪美</v>
          </cell>
          <cell r="T517">
            <v>0</v>
          </cell>
          <cell r="V517">
            <v>0</v>
          </cell>
          <cell r="W517">
            <v>0</v>
          </cell>
          <cell r="X517" t="str">
            <v>放款審查課</v>
          </cell>
          <cell r="Y517">
            <v>44533</v>
          </cell>
        </row>
        <row r="518">
          <cell r="E518" t="str">
            <v>L8402</v>
          </cell>
          <cell r="F518" t="str">
            <v>產生JCIC月報媒體檔</v>
          </cell>
          <cell r="G518" t="str">
            <v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v>
          </cell>
          <cell r="H518" t="str">
            <v>蘇曉玲</v>
          </cell>
          <cell r="I518" t="str">
            <v>蘇曉玲</v>
          </cell>
          <cell r="J518" t="str">
            <v>am</v>
          </cell>
          <cell r="K518">
            <v>44524</v>
          </cell>
          <cell r="L518">
            <v>44525</v>
          </cell>
          <cell r="M518" t="str">
            <v/>
          </cell>
          <cell r="N518" t="str">
            <v>林清河</v>
          </cell>
          <cell r="O518" t="str">
            <v>鄧雪美</v>
          </cell>
          <cell r="T518">
            <v>0</v>
          </cell>
          <cell r="V518">
            <v>0</v>
          </cell>
          <cell r="W518">
            <v>0</v>
          </cell>
          <cell r="X518" t="str">
            <v>放款審查課</v>
          </cell>
          <cell r="Y518">
            <v>44533</v>
          </cell>
        </row>
        <row r="519">
          <cell r="E519" t="str">
            <v>L7022</v>
          </cell>
          <cell r="F519" t="str">
            <v>違約損失率檔查詢</v>
          </cell>
          <cell r="G519" t="str">
            <v>新增2021/11/17</v>
          </cell>
          <cell r="H519" t="str">
            <v>蘇曉玲</v>
          </cell>
          <cell r="I519" t="str">
            <v>蘇曉玲</v>
          </cell>
          <cell r="J519">
            <v>0</v>
          </cell>
          <cell r="K519">
            <v>44530</v>
          </cell>
          <cell r="L519">
            <v>44530</v>
          </cell>
          <cell r="M519" t="str">
            <v/>
          </cell>
          <cell r="N519" t="str">
            <v>林清河</v>
          </cell>
          <cell r="O519" t="str">
            <v>張舜雯</v>
          </cell>
          <cell r="T519">
            <v>0</v>
          </cell>
          <cell r="V519">
            <v>0</v>
          </cell>
          <cell r="W519">
            <v>0</v>
          </cell>
          <cell r="X519" t="str">
            <v>放款管理課</v>
          </cell>
          <cell r="Y519">
            <v>0</v>
          </cell>
        </row>
        <row r="520">
          <cell r="E520" t="str">
            <v>L7202</v>
          </cell>
          <cell r="F520" t="str">
            <v>違約損失率登錄</v>
          </cell>
          <cell r="G520" t="str">
            <v>新增2021/11/17</v>
          </cell>
          <cell r="H520" t="str">
            <v>蘇曉玲</v>
          </cell>
          <cell r="I520" t="str">
            <v>蘇曉玲</v>
          </cell>
          <cell r="J520">
            <v>0</v>
          </cell>
          <cell r="K520">
            <v>44530</v>
          </cell>
          <cell r="L520">
            <v>44530</v>
          </cell>
          <cell r="M520" t="str">
            <v/>
          </cell>
          <cell r="N520" t="str">
            <v>林清河</v>
          </cell>
          <cell r="O520" t="str">
            <v>張舜雯</v>
          </cell>
          <cell r="T520">
            <v>0</v>
          </cell>
          <cell r="V520">
            <v>0</v>
          </cell>
          <cell r="W520">
            <v>0</v>
          </cell>
          <cell r="X520" t="str">
            <v>放款管理課</v>
          </cell>
          <cell r="Y520">
            <v>0</v>
          </cell>
        </row>
        <row r="521">
          <cell r="E521" t="str">
            <v>L7903</v>
          </cell>
          <cell r="F521" t="str">
            <v>商品分類資料查詢</v>
          </cell>
          <cell r="G521" t="str">
            <v>新增2021/11/17</v>
          </cell>
          <cell r="H521" t="str">
            <v>蘇曉玲</v>
          </cell>
          <cell r="I521" t="str">
            <v>蘇曉玲</v>
          </cell>
          <cell r="J521">
            <v>0</v>
          </cell>
          <cell r="K521">
            <v>44530</v>
          </cell>
          <cell r="L521">
            <v>44530</v>
          </cell>
          <cell r="M521" t="str">
            <v/>
          </cell>
          <cell r="N521" t="str">
            <v>林清河</v>
          </cell>
          <cell r="O521" t="str">
            <v>張舜雯</v>
          </cell>
          <cell r="T521">
            <v>0</v>
          </cell>
          <cell r="V521">
            <v>0</v>
          </cell>
          <cell r="W521">
            <v>0</v>
          </cell>
          <cell r="X521" t="str">
            <v>放款管理課</v>
          </cell>
          <cell r="Y521">
            <v>0</v>
          </cell>
        </row>
        <row r="522">
          <cell r="E522" t="str">
            <v>L7210</v>
          </cell>
          <cell r="F522" t="str">
            <v>商品分類資料維護</v>
          </cell>
          <cell r="G522" t="str">
            <v>新增2021/11/17</v>
          </cell>
          <cell r="H522" t="str">
            <v>蘇曉玲</v>
          </cell>
          <cell r="I522" t="str">
            <v>蘇曉玲</v>
          </cell>
          <cell r="J522">
            <v>0</v>
          </cell>
          <cell r="K522">
            <v>44530</v>
          </cell>
          <cell r="L522">
            <v>44530</v>
          </cell>
          <cell r="M522" t="str">
            <v/>
          </cell>
          <cell r="N522" t="str">
            <v>林清河</v>
          </cell>
          <cell r="O522" t="str">
            <v>張舜雯</v>
          </cell>
          <cell r="T522">
            <v>0</v>
          </cell>
          <cell r="V522">
            <v>0</v>
          </cell>
          <cell r="W522">
            <v>0</v>
          </cell>
          <cell r="X522" t="str">
            <v>放款管理課</v>
          </cell>
          <cell r="Y522">
            <v>0</v>
          </cell>
        </row>
        <row r="523">
          <cell r="E523" t="str">
            <v>L7904</v>
          </cell>
          <cell r="F523" t="str">
            <v>特殊客觀減損狀況查詢</v>
          </cell>
          <cell r="G523" t="str">
            <v>新增2021/11/17</v>
          </cell>
          <cell r="H523" t="str">
            <v>蘇曉玲</v>
          </cell>
          <cell r="I523" t="str">
            <v>蘇曉玲</v>
          </cell>
          <cell r="J523">
            <v>0</v>
          </cell>
          <cell r="K523">
            <v>44530</v>
          </cell>
          <cell r="L523">
            <v>44530</v>
          </cell>
          <cell r="M523">
            <v>44533</v>
          </cell>
          <cell r="N523" t="str">
            <v>林清河</v>
          </cell>
          <cell r="O523" t="str">
            <v>張舜雯</v>
          </cell>
          <cell r="T523">
            <v>0</v>
          </cell>
          <cell r="V523">
            <v>0</v>
          </cell>
          <cell r="W523">
            <v>0</v>
          </cell>
          <cell r="X523" t="str">
            <v>放款管理課</v>
          </cell>
          <cell r="Y523">
            <v>44533</v>
          </cell>
        </row>
        <row r="524">
          <cell r="E524" t="str">
            <v>L7204</v>
          </cell>
          <cell r="F524" t="str">
            <v>特殊客觀減損狀況維護</v>
          </cell>
          <cell r="G524" t="str">
            <v>新增2021/11/17</v>
          </cell>
          <cell r="H524" t="str">
            <v>蘇曉玲</v>
          </cell>
          <cell r="I524" t="str">
            <v>蘇曉玲</v>
          </cell>
          <cell r="J524">
            <v>0</v>
          </cell>
          <cell r="K524">
            <v>44530</v>
          </cell>
          <cell r="L524">
            <v>44530</v>
          </cell>
          <cell r="M524" t="str">
            <v/>
          </cell>
          <cell r="N524" t="str">
            <v>林清河</v>
          </cell>
          <cell r="O524" t="str">
            <v>張舜雯</v>
          </cell>
          <cell r="T524">
            <v>0</v>
          </cell>
          <cell r="V524">
            <v>0</v>
          </cell>
          <cell r="W524">
            <v>0</v>
          </cell>
          <cell r="X524" t="str">
            <v>放款管理課</v>
          </cell>
          <cell r="Y524">
            <v>0</v>
          </cell>
        </row>
        <row r="525">
          <cell r="E525" t="str">
            <v>L7203</v>
          </cell>
          <cell r="F525" t="str">
            <v>利息法帳面資料上傳作業</v>
          </cell>
          <cell r="G525" t="str">
            <v>新增2021/11/17</v>
          </cell>
          <cell r="H525" t="str">
            <v>蘇曉玲</v>
          </cell>
          <cell r="I525" t="str">
            <v>蘇曉玲</v>
          </cell>
          <cell r="J525">
            <v>0</v>
          </cell>
          <cell r="K525">
            <v>44530</v>
          </cell>
          <cell r="L525">
            <v>44530</v>
          </cell>
          <cell r="M525">
            <v>44533</v>
          </cell>
          <cell r="N525" t="str">
            <v>林清河</v>
          </cell>
          <cell r="O525" t="str">
            <v>蔡珮瑜</v>
          </cell>
          <cell r="T525">
            <v>0</v>
          </cell>
          <cell r="V525">
            <v>0</v>
          </cell>
          <cell r="W525">
            <v>0</v>
          </cell>
          <cell r="X525" t="str">
            <v>放款服務課</v>
          </cell>
          <cell r="Y525">
            <v>44533</v>
          </cell>
        </row>
        <row r="526">
          <cell r="E526" t="str">
            <v>L7901</v>
          </cell>
          <cell r="F526" t="str">
            <v>３４號公報欄位清單產生作業</v>
          </cell>
          <cell r="G526" t="str">
            <v>新增2021/11/17</v>
          </cell>
          <cell r="H526" t="str">
            <v>蘇曉玲</v>
          </cell>
          <cell r="I526" t="str">
            <v>蘇曉玲</v>
          </cell>
          <cell r="J526">
            <v>0</v>
          </cell>
          <cell r="K526">
            <v>44530</v>
          </cell>
          <cell r="L526">
            <v>44530</v>
          </cell>
          <cell r="M526">
            <v>44533</v>
          </cell>
          <cell r="N526" t="str">
            <v>林清河</v>
          </cell>
          <cell r="O526" t="str">
            <v>張舜雯</v>
          </cell>
          <cell r="T526">
            <v>0</v>
          </cell>
          <cell r="V526">
            <v>0</v>
          </cell>
          <cell r="W526">
            <v>0</v>
          </cell>
          <cell r="X526" t="str">
            <v>放款管理課</v>
          </cell>
          <cell r="Y526">
            <v>44533</v>
          </cell>
        </row>
        <row r="527">
          <cell r="E527" t="str">
            <v>L7902</v>
          </cell>
          <cell r="F527" t="str">
            <v>ＩＦＲＳ９欄位清單產生作業</v>
          </cell>
          <cell r="G527" t="str">
            <v>新增2021/11/17</v>
          </cell>
          <cell r="H527" t="str">
            <v>蘇曉玲</v>
          </cell>
          <cell r="I527" t="str">
            <v>蘇曉玲</v>
          </cell>
          <cell r="J527">
            <v>0</v>
          </cell>
          <cell r="K527">
            <v>44530</v>
          </cell>
          <cell r="L527" t="str">
            <v>2021/11/30
需再審</v>
          </cell>
          <cell r="M527" t="str">
            <v/>
          </cell>
          <cell r="N527" t="str">
            <v>林清河</v>
          </cell>
          <cell r="O527" t="str">
            <v>蔡珮瑜</v>
          </cell>
          <cell r="T527">
            <v>0</v>
          </cell>
          <cell r="V527">
            <v>0</v>
          </cell>
          <cell r="W527">
            <v>0</v>
          </cell>
          <cell r="X527" t="str">
            <v>放款服務課</v>
          </cell>
          <cell r="Y527">
            <v>0</v>
          </cell>
        </row>
        <row r="528">
          <cell r="E528" t="str">
            <v>L7913</v>
          </cell>
          <cell r="F528" t="str">
            <v>(eloan)評級資訊查詢</v>
          </cell>
          <cell r="G528" t="str">
            <v>新增2021/11/18</v>
          </cell>
          <cell r="H528" t="str">
            <v>張金龍</v>
          </cell>
          <cell r="I528" t="str">
            <v>陳昱衡</v>
          </cell>
          <cell r="J528">
            <v>0</v>
          </cell>
          <cell r="K528">
            <v>44524</v>
          </cell>
          <cell r="L528">
            <v>44526</v>
          </cell>
          <cell r="M528" t="str">
            <v/>
          </cell>
          <cell r="N528" t="str">
            <v>吳承憲</v>
          </cell>
          <cell r="O528" t="str">
            <v>施美娟</v>
          </cell>
          <cell r="T528">
            <v>0</v>
          </cell>
          <cell r="V528">
            <v>0</v>
          </cell>
          <cell r="W528">
            <v>0</v>
          </cell>
          <cell r="X528" t="str">
            <v>放款審查課</v>
          </cell>
          <cell r="Y528">
            <v>44533</v>
          </cell>
        </row>
        <row r="529">
          <cell r="E529" t="str">
            <v>LC001</v>
          </cell>
          <cell r="F529" t="str">
            <v>訂正資料查詢</v>
          </cell>
          <cell r="G529" t="str">
            <v>新增2021/11/29(主管、櫃員)</v>
          </cell>
          <cell r="H529" t="str">
            <v>張金龍</v>
          </cell>
          <cell r="I529" t="str">
            <v>張金龍</v>
          </cell>
          <cell r="J529">
            <v>0</v>
          </cell>
          <cell r="K529">
            <v>44533</v>
          </cell>
          <cell r="L529">
            <v>44533</v>
          </cell>
          <cell r="M529" t="str">
            <v/>
          </cell>
          <cell r="N529">
            <v>0</v>
          </cell>
          <cell r="O529">
            <v>0</v>
          </cell>
          <cell r="T529">
            <v>0</v>
          </cell>
          <cell r="V529">
            <v>0</v>
          </cell>
          <cell r="W529">
            <v>0</v>
          </cell>
          <cell r="X529" t="e">
            <v>#N/A</v>
          </cell>
          <cell r="Y529">
            <v>0</v>
          </cell>
        </row>
        <row r="530">
          <cell r="E530" t="str">
            <v>LC002</v>
          </cell>
          <cell r="F530" t="str">
            <v>修正資料查詢</v>
          </cell>
          <cell r="G530" t="str">
            <v>新增2021/11/29(櫃員)</v>
          </cell>
          <cell r="H530" t="str">
            <v>張金龍</v>
          </cell>
          <cell r="I530" t="str">
            <v>張金龍</v>
          </cell>
          <cell r="J530">
            <v>0</v>
          </cell>
          <cell r="K530">
            <v>44533</v>
          </cell>
          <cell r="L530">
            <v>44533</v>
          </cell>
          <cell r="M530" t="str">
            <v/>
          </cell>
          <cell r="N530">
            <v>0</v>
          </cell>
          <cell r="O530">
            <v>0</v>
          </cell>
          <cell r="T530">
            <v>0</v>
          </cell>
          <cell r="V530">
            <v>0</v>
          </cell>
          <cell r="W530">
            <v>0</v>
          </cell>
          <cell r="X530" t="e">
            <v>#N/A</v>
          </cell>
          <cell r="Y530">
            <v>0</v>
          </cell>
        </row>
        <row r="531">
          <cell r="E531" t="str">
            <v>LC003</v>
          </cell>
          <cell r="F531" t="str">
            <v>放行資料查詢</v>
          </cell>
          <cell r="G531" t="str">
            <v>新增2021/11/29(主管)</v>
          </cell>
          <cell r="H531" t="str">
            <v>張金龍</v>
          </cell>
          <cell r="I531" t="str">
            <v>張金龍</v>
          </cell>
          <cell r="J531">
            <v>0</v>
          </cell>
          <cell r="K531">
            <v>44533</v>
          </cell>
          <cell r="L531">
            <v>44533</v>
          </cell>
          <cell r="M531" t="str">
            <v/>
          </cell>
          <cell r="N531">
            <v>0</v>
          </cell>
          <cell r="O531">
            <v>0</v>
          </cell>
          <cell r="T531">
            <v>0</v>
          </cell>
          <cell r="V531">
            <v>0</v>
          </cell>
          <cell r="W531">
            <v>0</v>
          </cell>
          <cell r="X531" t="e">
            <v>#N/A</v>
          </cell>
          <cell r="Y531">
            <v>0</v>
          </cell>
        </row>
        <row r="532">
          <cell r="E532" t="str">
            <v>LC004</v>
          </cell>
          <cell r="F532" t="str">
            <v>審核資料查詢</v>
          </cell>
          <cell r="G532" t="str">
            <v>新增2021/11/29(櫃員)</v>
          </cell>
          <cell r="H532" t="str">
            <v>張金龍</v>
          </cell>
          <cell r="I532" t="str">
            <v>張金龍</v>
          </cell>
          <cell r="J532">
            <v>0</v>
          </cell>
          <cell r="K532">
            <v>44533</v>
          </cell>
          <cell r="L532">
            <v>0</v>
          </cell>
          <cell r="M532" t="str">
            <v/>
          </cell>
          <cell r="N532">
            <v>0</v>
          </cell>
          <cell r="O532">
            <v>0</v>
          </cell>
          <cell r="T532">
            <v>0</v>
          </cell>
          <cell r="V532">
            <v>0</v>
          </cell>
          <cell r="W532">
            <v>0</v>
          </cell>
          <cell r="X532" t="e">
            <v>#N/A</v>
          </cell>
          <cell r="Y532">
            <v>0</v>
          </cell>
        </row>
        <row r="533">
          <cell r="E533" t="str">
            <v>LC005</v>
          </cell>
          <cell r="F533" t="str">
            <v>登錄提交資料查詢</v>
          </cell>
          <cell r="G533" t="str">
            <v>新增2021/11/29(櫃員)</v>
          </cell>
          <cell r="H533" t="str">
            <v>張金龍</v>
          </cell>
          <cell r="I533" t="str">
            <v>張金龍</v>
          </cell>
          <cell r="J533">
            <v>0</v>
          </cell>
          <cell r="K533">
            <v>44533</v>
          </cell>
          <cell r="L533">
            <v>44533</v>
          </cell>
          <cell r="M533" t="str">
            <v/>
          </cell>
          <cell r="N533">
            <v>0</v>
          </cell>
          <cell r="O533">
            <v>0</v>
          </cell>
          <cell r="T533">
            <v>0</v>
          </cell>
          <cell r="V533">
            <v>0</v>
          </cell>
          <cell r="W533">
            <v>0</v>
          </cell>
          <cell r="X533" t="e">
            <v>#N/A</v>
          </cell>
          <cell r="Y533">
            <v>0</v>
          </cell>
        </row>
        <row r="534">
          <cell r="E534" t="str">
            <v>LC009</v>
          </cell>
          <cell r="F534" t="str">
            <v>報表及檔案查詢</v>
          </cell>
          <cell r="G534" t="str">
            <v>新增2021/11/29(主管、櫃員)</v>
          </cell>
          <cell r="H534" t="str">
            <v>張金龍</v>
          </cell>
          <cell r="I534" t="str">
            <v>張金龍</v>
          </cell>
          <cell r="J534">
            <v>0</v>
          </cell>
          <cell r="K534">
            <v>44533</v>
          </cell>
          <cell r="L534">
            <v>44533</v>
          </cell>
          <cell r="M534" t="str">
            <v/>
          </cell>
          <cell r="N534">
            <v>0</v>
          </cell>
          <cell r="O534">
            <v>0</v>
          </cell>
          <cell r="T534">
            <v>0</v>
          </cell>
          <cell r="V534">
            <v>0</v>
          </cell>
          <cell r="W534">
            <v>0</v>
          </cell>
          <cell r="X534" t="e">
            <v>#N/A</v>
          </cell>
          <cell r="Y534">
            <v>0</v>
          </cell>
        </row>
        <row r="535">
          <cell r="E535" t="str">
            <v>LC010</v>
          </cell>
          <cell r="F535" t="str">
            <v>鎖定戶號查詢</v>
          </cell>
          <cell r="G535" t="str">
            <v>新增2021/11/29(主管、櫃員)</v>
          </cell>
          <cell r="H535" t="str">
            <v>張金龍</v>
          </cell>
          <cell r="I535" t="str">
            <v>張金龍</v>
          </cell>
          <cell r="J535">
            <v>0</v>
          </cell>
          <cell r="K535">
            <v>44533</v>
          </cell>
          <cell r="L535">
            <v>0</v>
          </cell>
          <cell r="M535" t="str">
            <v/>
          </cell>
          <cell r="N535">
            <v>0</v>
          </cell>
          <cell r="O535">
            <v>0</v>
          </cell>
          <cell r="T535">
            <v>0</v>
          </cell>
          <cell r="V535">
            <v>0</v>
          </cell>
          <cell r="W535">
            <v>0</v>
          </cell>
          <cell r="X535" t="e">
            <v>#N/A</v>
          </cell>
          <cell r="Y535">
            <v>0</v>
          </cell>
        </row>
        <row r="536">
          <cell r="E536" t="str">
            <v>LC011</v>
          </cell>
          <cell r="F536" t="str">
            <v>交易明細查詢</v>
          </cell>
          <cell r="G536" t="str">
            <v>新增2021/11/29(主管、櫃員)</v>
          </cell>
          <cell r="H536" t="str">
            <v>張金龍</v>
          </cell>
          <cell r="I536" t="str">
            <v>張金龍</v>
          </cell>
          <cell r="J536">
            <v>0</v>
          </cell>
          <cell r="K536">
            <v>44533</v>
          </cell>
          <cell r="L536">
            <v>44533</v>
          </cell>
          <cell r="M536">
            <v>44446</v>
          </cell>
          <cell r="N536">
            <v>0</v>
          </cell>
          <cell r="O536">
            <v>0</v>
          </cell>
          <cell r="T536">
            <v>0</v>
          </cell>
          <cell r="V536">
            <v>0</v>
          </cell>
          <cell r="W536">
            <v>0</v>
          </cell>
          <cell r="X536" t="e">
            <v>#N/A</v>
          </cell>
          <cell r="Y536">
            <v>0</v>
          </cell>
        </row>
        <row r="537">
          <cell r="E537" t="str">
            <v>LC012</v>
          </cell>
          <cell r="F537" t="str">
            <v>表單補印</v>
          </cell>
          <cell r="G537" t="str">
            <v>新增2021/11/29(主管、櫃員)</v>
          </cell>
          <cell r="H537" t="str">
            <v>張金龍</v>
          </cell>
          <cell r="I537" t="str">
            <v>張金龍</v>
          </cell>
          <cell r="J537">
            <v>0</v>
          </cell>
          <cell r="K537">
            <v>44533</v>
          </cell>
          <cell r="L537">
            <v>0</v>
          </cell>
          <cell r="M537" t="str">
            <v/>
          </cell>
          <cell r="N537">
            <v>0</v>
          </cell>
          <cell r="O537">
            <v>0</v>
          </cell>
          <cell r="T537">
            <v>0</v>
          </cell>
          <cell r="V537">
            <v>0</v>
          </cell>
          <cell r="W537">
            <v>0</v>
          </cell>
          <cell r="X537" t="e">
            <v>#N/A</v>
          </cell>
          <cell r="Y537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36.647732291669" createdVersion="7" refreshedVersion="7" minRefreshableVersion="3" recordCount="88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36.647732523146" createdVersion="7" refreshedVersion="7" minRefreshableVersion="3" recordCount="575">
  <cacheSource type="worksheet">
    <worksheetSource ref="A1:G1048576" sheet="討論項目"/>
  </cacheSource>
  <cacheFields count="7">
    <cacheField name="交易" numFmtId="0">
      <sharedItems containsBlank="1" count="214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04"/>
        <s v="L7904"/>
        <s v="L7203"/>
        <s v="L790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6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36.647732638892" createdVersion="7" refreshedVersion="7" minRefreshableVersion="3" recordCount="537">
  <cacheSource type="worksheet">
    <worksheetSource ref="A1:V1048576" sheet="URS確認"/>
  </cacheSource>
  <cacheFields count="22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36.64773287037" createdVersion="7" refreshedVersion="7" minRefreshableVersion="3" recordCount="537">
  <cacheSource type="worksheet">
    <worksheetSource ref="A1:AN1048576" sheet="URS確認"/>
  </cacheSource>
  <cacheFields count="40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8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36.647733101854" createdVersion="7" refreshedVersion="7" minRefreshableVersion="3" recordCount="537">
  <cacheSource type="worksheet">
    <worksheetSource ref="A1:AO1048576" sheet="URS確認"/>
  </cacheSource>
  <cacheFields count="42">
    <cacheField name="欄1" numFmtId="0">
      <sharedItems containsNonDate="0" containsString="0" containsBlank="1"/>
    </cacheField>
    <cacheField name="業務流程" numFmtId="0">
      <sharedItems containsBlank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調整" numFmtId="0">
      <sharedItems containsDate="1" containsBlank="1" containsMixedTypes="1" minDate="2021-06-25T00:00:00" maxDate="2021-12-04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10-01T00:00:00" maxDate="2021-12-08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4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_x000a_5.欄位名稱變數調整,Ifrs開頭變數需改為Ifrs9_x000a_6.IFRS階梯商品別代碼=空白時改以N代替"/>
    <x v="44"/>
    <d v="2021-12-10T00:00:00"/>
    <m/>
  </r>
  <r>
    <x v="210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m/>
  </r>
  <r>
    <x v="211"/>
    <s v="特殊客觀減損狀況查詢"/>
    <m/>
    <s v="中文姓名改為戶名"/>
    <x v="44"/>
    <d v="2021-12-03T00:00:00"/>
    <d v="2021-12-03T00:00:00"/>
  </r>
  <r>
    <x v="212"/>
    <s v="利息法帳面資料上傳作業"/>
    <m/>
    <s v="確認執行完交易畫面最後一行的訊息是否為多餘的:刪除此訊息列"/>
    <x v="44"/>
    <d v="2021-12-01T00:00:00"/>
    <d v="2021-12-01T00:00:00"/>
  </r>
  <r>
    <x v="213"/>
    <s v="３４號公報欄位清單產生作業"/>
    <m/>
    <s v="LC009產檔後的排序確認"/>
    <x v="44"/>
    <d v="2021-11-30T00:00:00"/>
    <d v="2021-11-30T00:00:00"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s v=""/>
    <x v="1"/>
    <s v="2-2案件申請、額度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s v="6-6各類代碼檔維護"/>
    <x v="2"/>
    <s v="6-6各類代碼檔維護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m/>
    <s v=""/>
    <x v="2"/>
    <s v="6-6各類代碼檔維護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s v=""/>
    <x v="1"/>
    <s v="2-4擔保品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m/>
    <s v=""/>
    <x v="1"/>
    <s v="2-4擔保品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m/>
    <s v=""/>
    <x v="1"/>
    <s v="2-4擔保品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s v=""/>
    <x v="1"/>
    <s v="2-4擔保品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s v=""/>
    <x v="1"/>
    <s v="2-4擔保品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s v=""/>
    <x v="1"/>
    <s v="2-4擔保品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s v=""/>
    <x v="2"/>
    <s v="6-8其他作業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m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m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s v="2-5法拍費用"/>
    <x v="1"/>
    <s v="2-5法拍費用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s v=""/>
    <x v="1"/>
    <s v="2-5法拍費用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m/>
    <s v=""/>
    <x v="1"/>
    <s v="2-5法拍費用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m/>
    <s v="2-5法拍費用"/>
    <x v="1"/>
    <s v="2-5法拍費用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5法拍費用"/>
    <x v="1"/>
    <s v="2-5法拍費用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s v="2-5法拍費用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s v="6-8其他作業"/>
    <x v="2"/>
    <s v="6-8其他作業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m/>
    <s v="6-8其他作業"/>
    <x v="2"/>
    <s v="6-8其他作業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s v="2-2案件申請、額度"/>
    <x v="1"/>
    <s v="2-2案件申請、額度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m/>
    <s v=""/>
    <x v="2"/>
    <s v="6-8其他作業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s v="2-3保證人、關係人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3保證人、關係人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s v="2-2案件申請、額度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m/>
    <s v="2-3保證人、關係人"/>
    <x v="1"/>
    <s v="2-3保證人、關係人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s v="2-9其他"/>
    <x v="1"/>
    <s v="2-9其他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m/>
    <s v=""/>
    <x v="6"/>
    <s v="5-4法催紀錄作業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m/>
    <s v=""/>
    <x v="6"/>
    <s v="5-4法催紀錄作業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</r>
  <r>
    <m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m/>
    <s v="5-1一般作業"/>
    <x v="6"/>
    <s v="5-1一般作業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m/>
    <s v=""/>
    <x v="6"/>
    <s v="5-1一般作業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m/>
    <s v=""/>
    <x v="2"/>
    <s v="6-7其他基本資料維護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s v="7-2IFRS9作業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s v="7-2IFRS9作業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m/>
    <s v=""/>
    <x v="9"/>
    <s v="LC共同作業"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s v="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s v="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s v="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s v="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s v="1-1顧客基本資料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s v="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s v="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s v="1-3申請不列印書面通知書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s v="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s v="1-1顧客基本資料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s v="1-2公司戶財務狀況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s v="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s v="2-1商品作業"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s v=""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s v="2-2案件申請、額度"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s v=""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s v=""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s v=""/>
    <x v="1"/>
    <s v="2-2案件申請、額度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s v="2-2案件申請、額度"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s v="2-2案件申請、額度"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s v=""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s v=""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m/>
    <s v="2-3保證人、關係人"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s v=""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s v="2-3保證人、關係人"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s v="6-6各類代碼檔維護"/>
    <x v="2"/>
    <s v="6-6各類代碼檔維護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s v=""/>
    <x v="2"/>
    <s v="6-6各類代碼檔維護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s v="2-2案件申請、額度"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s v=""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s v="2-2案件申請、額度"/>
    <x v="1"/>
    <s v="2-2案件申請、額度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2案件申請、額度"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"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s v="2-3保證人、關係人"/>
    <x v="1"/>
    <s v="2-3保證人、關係人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s v="2-4擔保品"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s v=""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s v=""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s v=""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s v=""/>
    <x v="1"/>
    <s v="2-4擔保品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s v=""/>
    <x v="1"/>
    <s v="2-4擔保品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s v=""/>
    <x v="1"/>
    <s v="2-4擔保品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s v="2-4擔保品"/>
    <x v="1"/>
    <s v="2-4擔保品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s v=""/>
    <x v="1"/>
    <s v="2-4擔保品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s v="2-4擔保品"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s v=""/>
    <x v="1"/>
    <s v="2-4擔保品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s v=""/>
    <x v="1"/>
    <s v="2-4擔保品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s v=""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s v=""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s v=""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s v=""/>
    <x v="1"/>
    <s v="2-4擔保品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s v=""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s v="2-9其他"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s v="3-1試算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s v="9-9其他"/>
    <x v="4"/>
    <s v="9-9其他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</r>
  <r>
    <m/>
    <s v="3-2撥款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3-2撥款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s v="3-2撥款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s v=""/>
    <x v="2"/>
    <s v="6-8其他作業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s v="3-2撥款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s v="3-2撥款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s v="3-2撥款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s v="3-2撥款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s v="2-9其他"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s v=""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2"/>
    <s v="6-6各類代碼檔維護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"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s v="3-3回收、部分償還、暫收款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s v="3-2撥款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s v="3-5變更、延長年期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s v="3-5變更、延長年期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s v="3-5變更、延長年期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s v=""/>
    <x v="2"/>
    <s v="6-8其他作業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</r>
  <r>
    <m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s v="3-3回收、部分償還、暫收款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s v="3-3回收、部分償還、暫收款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6-1控制類"/>
    <x v="2"/>
    <s v="6-1控制類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s v="2021/10/25, 2021/10/18, 2021/9/13"/>
    <m/>
    <m/>
    <s v="L6101"/>
  </r>
  <r>
    <m/>
    <s v="4-7其他作業"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s v="3-3回收、部分償還、暫收款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s v="3-3回收、部分償還、暫收款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s v="3-3回收、部分償還、暫收款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s v="2-9其他"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s v=""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s v="2-9其他"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s v="4-6火險作業"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s v="4-6火險作業"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s v="4-6火險作業"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s v=""/>
    <x v="5"/>
    <s v="4-6火險作業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s v="4-6火險作業"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s v="4-6火險作業"/>
    <x v="5"/>
    <s v="4-6火險作業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s v="4-6火險作業"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s v=""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s v="4-6火險作業"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s v="4-4銀行扣款作業"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s v="4-4銀行扣款作業"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s v=""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s v="4-4銀行扣款作業"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s v="4-4銀行扣款作業"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s v="5-5債務協商作業"/>
    <x v="6"/>
    <s v="5-5債務協商作業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s v=""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s v="5-5債務協商作業"/>
    <x v="6"/>
    <s v="5-5債務協商作業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s v="5-5債務協商作業"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s v="5-5債務協商作業"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s v=""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s v="5-5債務協商作業"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5-5債務協商作業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s v="5-5債務協商作業"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s v="5-5債務協商作業"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s v="6-7其他基本資料維護"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</r>
  <r>
    <m/>
    <s v=""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</r>
  <r>
    <m/>
    <s v="6-7其他基本資料維護"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</r>
  <r>
    <m/>
    <s v="6-3共同資料維護(利率、營業日)"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</r>
  <r>
    <m/>
    <s v=""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</r>
  <r>
    <m/>
    <s v="6-6各類代碼檔維護"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</r>
  <r>
    <m/>
    <s v=""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</r>
  <r>
    <m/>
    <s v="6-6各類代碼檔維護"/>
    <x v="2"/>
    <s v="6-6各類代碼檔維護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"/>
    <x v="2"/>
    <s v="6-6各類代碼檔維護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s v="6-7其他基本資料維護"/>
    <x v="2"/>
    <s v="6-7其他基本資料維護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"/>
    <x v="2"/>
    <s v="6-7其他基本資料維護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s v="6-7其他基本資料維護"/>
    <x v="2"/>
    <s v="6-7其他基本資料維護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"/>
    <x v="2"/>
    <s v="6-7其他基本資料維護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6各類代碼檔維護"/>
    <x v="2"/>
    <s v="6-6各類代碼檔維護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m/>
    <s v=""/>
    <x v="2"/>
    <s v="6-6各類代碼檔維護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</r>
  <r>
    <m/>
    <s v="6-6各類代碼檔維護"/>
    <x v="2"/>
    <s v="6-6各類代碼檔維護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m/>
    <s v=""/>
    <x v="2"/>
    <s v="6-6各類代碼檔維護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</r>
  <r>
    <m/>
    <s v="6-7其他基本資料維護"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</r>
  <r>
    <m/>
    <s v=""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</r>
  <r>
    <m/>
    <s v="6-6各類代碼檔維護"/>
    <x v="2"/>
    <s v="6-6各類代碼檔維護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m/>
    <s v=""/>
    <x v="2"/>
    <s v="6-6各類代碼檔維護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</r>
  <r>
    <m/>
    <s v="6-7其他基本資料維護"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</r>
  <r>
    <m/>
    <s v=""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</r>
  <r>
    <m/>
    <s v="6-6各類代碼檔維護"/>
    <x v="2"/>
    <s v="6-6各類代碼檔維護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s v=""/>
    <x v="2"/>
    <s v="6-6各類代碼檔維護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s v="6-6各類代碼檔維護"/>
    <x v="2"/>
    <s v="6-6各類代碼檔維護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"/>
    <x v="2"/>
    <s v="6-6各類代碼檔維護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s v="6-7其他基本資料維護"/>
    <x v="2"/>
    <s v="6-7其他基本資料維護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"/>
    <x v="2"/>
    <s v="6-7其他基本資料維護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s v="6-7其他基本資料維護"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s v=""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m/>
    <s v="6-7其他基本資料維護"/>
    <x v="2"/>
    <s v="6-7其他基本資料維護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"/>
    <x v="2"/>
    <s v="6-7其他基本資料維護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s v="6-5系統變數維護"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</r>
  <r>
    <m/>
    <s v=""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</r>
  <r>
    <m/>
    <s v="4-5員工作業"/>
    <x v="5"/>
    <s v="4-5員工扣薪作業-1產出媒體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s v="4-5員工作業"/>
    <x v="5"/>
    <s v="4-5員工扣薪作業-1產出媒體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s v="4-5員工作業"/>
    <x v="5"/>
    <s v="4-5員工扣薪作業-1產出媒體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5員工扣薪作業-1產出媒體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4-5員工作業"/>
    <x v="5"/>
    <s v="4-5員工扣薪作業-1產出媒體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s v="4-2整批入帳作業"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m/>
    <s v="4-5員工作業"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s v=""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s v="4-2整批入帳作業"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s v=""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s v="4-2整批入帳作業"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s v=""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s v=""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m/>
    <s v="4-4銀行扣款作業"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s v=""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</r>
  <r>
    <m/>
    <s v="3-3回收、部分償還、暫收款"/>
    <x v="3"/>
    <s v="3-3回收、部分償還、暫收款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s v=""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</r>
  <r>
    <m/>
    <s v="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s v=""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s v="4-2整批入帳作業"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"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m/>
    <s v=""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s v=""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s v="4-7其他作業"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s v="4-7其他作業"/>
    <x v="5"/>
    <s v="4-7其他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s v="3-1試算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s v="3-1試算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s v="3-1試算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s v="3-1試算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s v="3-1試算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s v="3-1試算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s v="3-3回收、部分償還、暫收款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s v="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s v="3-3回收、部分償還、暫收款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s v="3-3回收、部分償還、暫收款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s v=""/>
    <x v="3"/>
    <s v="3-3回收、部分償還、暫收款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</r>
  <r>
    <m/>
    <s v="3-4展期、結案、轉催呆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s v="3-4展期、結案、轉催呆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s v="3-5變更、延長年期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s v="3-5變更、延長年期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s v="3-5變更、延長年期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s v="2-5法拍費用"/>
    <x v="1"/>
    <s v="2-5法拍費用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s v="2-5法拍費用"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s v=""/>
    <x v="1"/>
    <s v="2-5法拍費用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s v=""/>
    <x v="1"/>
    <s v="2-5法拍費用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s v="2-5法拍費用"/>
    <x v="1"/>
    <s v="2-5法拍費用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s v="2-5法拍費用"/>
    <x v="1"/>
    <s v="2-5法拍費用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s v="2-5法拍費用"/>
    <x v="1"/>
    <s v="2-5法拍費用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s v="2-5法拍費用"/>
    <x v="1"/>
    <s v="2-5法拍費用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s v="2-5法拍費用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s v="4-6火險作業"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s v="4-6火險作業"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s v="4-6火險作業"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s v=""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s v=""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</r>
  <r>
    <m/>
    <s v="6-8其他作業"/>
    <x v="2"/>
    <s v="6-8其他作業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6-8其他作業"/>
    <x v="2"/>
    <s v="6-8其他作業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3-4展期、結案、轉催呆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s v="2-2案件申請、額度"/>
    <x v="1"/>
    <s v="2-2案件申請、額度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s v=""/>
    <x v="2"/>
    <s v="6-8其他作業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s v="6-2日結類"/>
    <x v="2"/>
    <s v="6-2日結類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s v="6-2日結類"/>
    <x v="2"/>
    <s v="6-2日結類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m/>
    <s v="6-2日結類"/>
    <x v="2"/>
    <s v="6-2日結類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s v="6-2日結類"/>
    <x v="2"/>
    <s v="6-2日結類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s v="6-2日結類"/>
    <x v="2"/>
    <s v="6-2日結類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</r>
  <r>
    <m/>
    <s v=""/>
    <x v="1"/>
    <s v="2-6清償作業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m/>
    <s v=""/>
    <x v="1"/>
    <s v="2-6清償作業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s v="2-6清償作業"/>
    <x v="1"/>
    <s v="2-6清償作業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s v="2-6清償作業"/>
    <x v="1"/>
    <s v="2-6清償作業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m/>
    <s v="2-6清償作業"/>
    <x v="1"/>
    <s v="2-6清償作業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s v=""/>
    <x v="1"/>
    <s v="2-6清償作業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m/>
    <s v="4-3利率調整作業"/>
    <x v="5"/>
    <s v="4-3利率調整作業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4-3利率調整作業"/>
    <x v="5"/>
    <s v="4-3利率調整作業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s v="4-3利率調整作業"/>
    <x v="5"/>
    <s v="4-3利率調整作業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s v="4-3利率調整作業"/>
    <x v="5"/>
    <s v="4-3利率調整作業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s v=""/>
    <x v="5"/>
    <s v="4-3利率調整作業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s v="4-3利率調整作業"/>
    <x v="5"/>
    <s v="4-3利率調整作業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s v=""/>
    <x v="5"/>
    <s v="4-3利率調整作業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s v="6-3共同資料維護(利率、營業日)"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</r>
  <r>
    <m/>
    <s v="6-3共同資料維護(利率、營業日)"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</r>
  <r>
    <m/>
    <s v=""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</r>
  <r>
    <m/>
    <s v=""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s v="2-3保證人、關係人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s v="2-3保證人、關係人"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s v="2-3保證人、關係人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s v="2-2案件申請、額度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s v=""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s v="2-3保證人、關係人"/>
    <x v="1"/>
    <s v="2-3保證人、關係人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s v="2-9其他"/>
    <x v="1"/>
    <s v="2-9其他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s v=""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s v="2-4擔保品"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s v=""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s v="5-4法催紀錄作業"/>
    <x v="6"/>
    <s v="5-4法催紀錄作業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</r>
  <r>
    <m/>
    <s v=""/>
    <x v="6"/>
    <s v="5-4法催紀錄作業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</r>
  <r>
    <m/>
    <s v=""/>
    <x v="6"/>
    <s v="5-4法催紀錄作業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</r>
  <r>
    <m/>
    <s v=""/>
    <x v="6"/>
    <s v="5-4法催紀錄作業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</r>
  <r>
    <m/>
    <s v=""/>
    <x v="6"/>
    <s v="5-4法催紀錄作業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</r>
  <r>
    <m/>
    <s v=""/>
    <x v="6"/>
    <s v="5-4法催紀錄作業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</r>
  <r>
    <m/>
    <s v=""/>
    <x v="6"/>
    <s v="5-4法催紀錄作業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</r>
  <r>
    <m/>
    <s v=""/>
    <x v="6"/>
    <s v="5-4法催紀錄作業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</r>
  <r>
    <m/>
    <s v=""/>
    <x v="6"/>
    <s v="5-4法催紀錄作業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</r>
  <r>
    <m/>
    <s v=""/>
    <x v="6"/>
    <s v="5-4法催紀錄作業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</r>
  <r>
    <m/>
    <s v=""/>
    <x v="6"/>
    <s v="5-4法催紀錄作業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</r>
  <r>
    <m/>
    <s v=""/>
    <x v="6"/>
    <s v="5-4法催紀錄作業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</r>
  <r>
    <m/>
    <s v="5-4法催紀錄作業"/>
    <x v="6"/>
    <s v="5-4法催紀錄作業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</r>
  <r>
    <m/>
    <s v="5-4法催紀錄作業"/>
    <x v="6"/>
    <s v="5-4法催紀錄作業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</r>
  <r>
    <m/>
    <s v=""/>
    <x v="6"/>
    <s v="5-4法催紀錄作業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</r>
  <r>
    <m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m/>
    <s v=""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"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</r>
  <r>
    <m/>
    <s v=""/>
    <x v="7"/>
    <s v="8-1AML檢核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</r>
  <r>
    <m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</r>
  <r>
    <m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</r>
  <r>
    <m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s v=""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s v="5-1一般作業"/>
    <x v="6"/>
    <s v="5-1一般作業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</r>
  <r>
    <m/>
    <s v="5-7國稅局申報作業"/>
    <x v="6"/>
    <s v="5-7國稅局申報作業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s v=""/>
    <x v="6"/>
    <s v="5-7國稅局申報作業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s v="5-7國稅局申報作業"/>
    <x v="6"/>
    <s v="5-7國稅局申報作業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s v="5-7國稅局申報作業"/>
    <x v="6"/>
    <s v="5-7國稅局申報作業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s v="5-1一般作業"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</r>
  <r>
    <m/>
    <s v=""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</r>
  <r>
    <m/>
    <s v="5-1一般作業"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s v=""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s v="5-1一般作業"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</r>
  <r>
    <m/>
    <s v=""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s v="5-1一般作業"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s v="5-1一般作業"/>
    <x v="6"/>
    <s v="5-1一般作業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</r>
  <r>
    <m/>
    <s v=""/>
    <x v="6"/>
    <s v="5-1一般作業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</r>
  <r>
    <m/>
    <s v="5-1一般作業"/>
    <x v="6"/>
    <s v="5-1一般作業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s v="5-1一般作業"/>
    <x v="6"/>
    <s v="5-1一般作業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"/>
    <x v="6"/>
    <s v="5-1一般作業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s v="5-1一般作業"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</r>
  <r>
    <m/>
    <s v="6-7其他基本資料維護"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</r>
  <r>
    <m/>
    <s v=""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</r>
  <r>
    <m/>
    <s v="5-2房貸專員業績統計作業"/>
    <x v="6"/>
    <s v="5-2房貸專員業績統計作業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</r>
  <r>
    <m/>
    <s v="5-2房貸專員業績統計作業"/>
    <x v="6"/>
    <s v="5-2房貸專員業績統計作業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s v=""/>
    <x v="6"/>
    <s v="5-2房貸專員業績統計作業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s v="5-2房貸專員業績統計作業"/>
    <x v="6"/>
    <s v="5-2房貸專員業績統計作業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s v=""/>
    <x v="6"/>
    <s v="5-2房貸專員業績統計作業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s v="5-2房貸專員業績統計作業"/>
    <x v="6"/>
    <s v="5-2房貸專員業績統計作業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</r>
  <r>
    <m/>
    <s v=""/>
    <x v="6"/>
    <s v="5-2房貸專員業績統計作業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s v="5-2房貸專員業績統計作業"/>
    <x v="6"/>
    <s v="5-2房貸專員業績統計作業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s v="5-2房貸專員業績統計作業"/>
    <x v="6"/>
    <s v="5-2房貸專員業績統計作業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"/>
    <x v="6"/>
    <s v="5-2房貸專員業績統計作業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s v="6-7其他基本資料維護"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</r>
  <r>
    <m/>
    <s v=""/>
    <x v="2"/>
    <s v="6-7其他基本資料維護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s v=""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m/>
    <s v=""/>
    <x v="2"/>
    <s v="6-7其他基本資料維護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s v="6-7其他基本資料維護"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</r>
  <r>
    <m/>
    <s v=""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</r>
  <r>
    <m/>
    <s v="6-7其他基本資料維護"/>
    <x v="2"/>
    <s v="6-7其他基本資料維護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"/>
    <x v="2"/>
    <s v="6-7其他基本資料維護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s v="6-5系統變數維護"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m/>
    <s v="6-5系統變數維護"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6-5系統變數維護"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</r>
  <r>
    <m/>
    <s v="5-3業績調整作業"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</r>
  <r>
    <m/>
    <s v=""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</r>
  <r>
    <m/>
    <s v=""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m/>
    <s v=""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m/>
    <s v=""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"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</r>
  <r>
    <m/>
    <s v="5-3業績調整作業"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m/>
    <s v=""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"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</r>
  <r>
    <m/>
    <s v="5-3業績調整作業"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3業績調整作業"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"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5-2房貸專員業績統計作業"/>
    <x v="6"/>
    <s v="5-2房貸專員業績統計作業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</r>
  <r>
    <m/>
    <s v="6-4作業控管維護"/>
    <x v="2"/>
    <s v="6-4作業控管維護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</r>
  <r>
    <m/>
    <s v=""/>
    <x v="2"/>
    <s v="6-4作業控管維護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</r>
  <r>
    <m/>
    <s v="6-4作業控管維護"/>
    <x v="2"/>
    <s v="6-4作業控管維護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"/>
    <x v="2"/>
    <s v="6-4作業控管維護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6-7其他基本資料維護"/>
    <x v="2"/>
    <s v="6-7其他基本資料維護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m/>
    <s v=""/>
    <x v="2"/>
    <s v="6-7其他基本資料維護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</r>
  <r>
    <m/>
    <s v="6-4作業控管維護"/>
    <x v="2"/>
    <s v="6-4作業控管維護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</r>
  <r>
    <m/>
    <s v=""/>
    <x v="2"/>
    <s v="6-4作業控管維護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</r>
  <r>
    <m/>
    <s v="6-1控制類"/>
    <x v="2"/>
    <s v="6-1控制類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6-4作業控管維護"/>
    <x v="2"/>
    <s v="6-4作業控管維護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6-3共同資料維護(利率、營業日)"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6-6各類代碼檔維護"/>
    <x v="2"/>
    <s v="6-6各類代碼檔維護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</r>
  <r>
    <m/>
    <s v=""/>
    <x v="2"/>
    <s v="6-6各類代碼檔維護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</r>
  <r>
    <m/>
    <s v="6-1控制類"/>
    <x v="2"/>
    <s v="6-1控制類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s v=""/>
    <x v="7"/>
    <s v="8-3債協報送作業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s v=""/>
    <x v="7"/>
    <s v="8-3債協報送作業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s v=""/>
    <x v="7"/>
    <s v="8-3債協報送作業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s v=""/>
    <x v="7"/>
    <s v="8-3債協報送作業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s v=""/>
    <x v="7"/>
    <s v="8-3債協報送作業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3債協報送作業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"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m/>
    <s v=""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</r>
  <r>
    <m/>
    <s v="8-4JCIC放款報送"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8-4JCIC放款報送"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</r>
  <r>
    <m/>
    <s v="7-2IFRS 9 作業"/>
    <x v="8"/>
    <s v="7-2IFRS9作業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"/>
    <x v="8"/>
    <s v="7-2IFRS9作業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s v="7-2IFRS9作業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"/>
    <x v="8"/>
    <s v="7-2IFRS9作業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s v="7-2IFRS9作業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s v="7-1E-Loan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m/>
    <s v=""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m/>
    <s v=""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m/>
    <s v=""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s v=""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m/>
    <s v=""/>
    <x v="9"/>
    <s v="LC共同作業"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s v="1-1顧客基本資料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s v="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s v="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s v="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s v="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s v="1-1顧客基本資料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s v="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s v="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s v="1-3申請不列印書面通知書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s v="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s v="1-1顧客基本資料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s v="1-2公司戶財務狀況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s v="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s v="2-1商品作業"/>
    <x v="1"/>
    <x v="4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s v=""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s v="2-2案件申請、額度"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s v=""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s v=""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s v=""/>
    <x v="1"/>
    <x v="5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s v="2-2案件申請、額度"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s v="2-2案件申請、額度"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s v=""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s v=""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m/>
    <s v="2-3保證人、關係人"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s v=""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s v="2-3保證人、關係人"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s v="6-6各類代碼檔維護"/>
    <x v="2"/>
    <x v="7"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s v=""/>
    <x v="2"/>
    <x v="7"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s v="2-2案件申請、額度"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s v=""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s v="2-2案件申請、額度"/>
    <x v="1"/>
    <x v="5"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2案件申請、額度"/>
    <x v="1"/>
    <x v="5"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"/>
    <x v="1"/>
    <x v="5"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s v="2-3保證人、關係人"/>
    <x v="1"/>
    <x v="6"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s v="2-4擔保品"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s v=""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s v=""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s v=""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s v=""/>
    <x v="1"/>
    <x v="8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s v=""/>
    <x v="1"/>
    <x v="8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s v=""/>
    <x v="1"/>
    <x v="8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s v="2-4擔保品"/>
    <x v="1"/>
    <x v="8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s v=""/>
    <x v="1"/>
    <x v="8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s v="2-4擔保品"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s v=""/>
    <x v="1"/>
    <x v="8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s v=""/>
    <x v="1"/>
    <x v="8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s v=""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s v=""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s v=""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s v=""/>
    <x v="1"/>
    <x v="8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s v=""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s v="2-9其他"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s v="3-1試算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s v="9-9其他"/>
    <x v="4"/>
    <x v="11"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12-03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s v="3-2撥款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3-2撥款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s v="3-2撥款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s v=""/>
    <x v="2"/>
    <x v="13"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s v="3-2撥款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s v="3-2撥款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s v="3-2撥款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s v="3-2撥款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s v="2-9其他"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s v=""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2"/>
    <x v="7"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"/>
    <x v="2"/>
    <x v="7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s v="3-3回收、部分償還、暫收款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s v="3-2撥款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s v="3-5變更、延長年期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s v="3-5變更、延長年期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s v="3-5變更、延長年期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s v="4-1撥款退款作業"/>
    <x v="5"/>
    <x v="15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s v="4-1撥款退款作業"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4-1撥款退款作業"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s v=""/>
    <x v="2"/>
    <x v="13"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m/>
    <s v="需二審"/>
    <d v="2021-11-29T00:00:00"/>
    <d v="2021-11-29T00:00:00"/>
    <m/>
    <m/>
    <m/>
    <m/>
    <s v="蔡珮瑜"/>
    <m/>
    <m/>
    <m/>
    <s v="2021/10/19, 2021/10/18, 2021/9/8"/>
    <m/>
    <m/>
    <s v="L6001"/>
    <x v="7"/>
  </r>
  <r>
    <m/>
    <s v="4-4銀行扣款作業"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s v=""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s v="4-4銀行扣款作業"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4-4銀行扣款作業"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s v=""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s v="4-4銀行扣款作業"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s v=""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s v="4-4銀行扣款作業"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3-3回收、部分償還、暫收款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s v="3-3回收、部分償還、暫收款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x v="15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6-1控制類"/>
    <x v="2"/>
    <x v="19"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s v="2021/10/25, 2021/10/18, 2021/9/13"/>
    <m/>
    <m/>
    <s v="L6101"/>
    <x v="6"/>
  </r>
  <r>
    <m/>
    <s v="4-7其他作業"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s v="3-3回收、部分償還、暫收款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s v="3-3回收、部分償還、暫收款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s v="3-3回收、部分償還、暫收款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s v="2-9其他"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s v=""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s v="2-9其他"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s v="4-6火險作業"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610"/>
    <s v="保險單明細資料登錄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s v="4-6火險作業"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s v="4-6火險作業"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s v=""/>
    <x v="5"/>
    <x v="21"/>
    <s v="L4611"/>
    <s v="續約保單資料維護    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s v="4-6火險作業"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603"/>
    <s v="火險通知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s v="4-6火險作業"/>
    <x v="5"/>
    <x v="21"/>
    <s v="L4962"/>
    <s v="保險單資料檢核作業       "/>
    <m/>
    <s v="賴文育"/>
    <s v="陳昱衡"/>
    <m/>
    <x v="19"/>
    <d v="2021-09-16T00:00:00"/>
    <s v="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s v="4-6火險作業"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s v=""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s v="4-6火險作業"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s v="4-4銀行扣款作業"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s v="4-4銀行扣款作業"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s v=""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s v="4-4銀行扣款作業"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s v="4-4銀行扣款作業"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s v="5-5債務協商作業"/>
    <x v="6"/>
    <x v="23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s v=""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s v="5-5債務協商作業"/>
    <x v="6"/>
    <x v="23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s v="5-5債務協商作業"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s v="5-5債務協商作業"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s v=""/>
    <x v="6"/>
    <x v="23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s v="5-5債務協商作業"/>
    <x v="6"/>
    <x v="23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x v="23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s v="5-5債務協商作業"/>
    <x v="6"/>
    <x v="23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s v="5-5債務協商作業"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s v="6-7其他基本資料維護"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m/>
    <s v=""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m/>
    <s v="6-7其他基本資料維護"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6086"/>
    <x v="4"/>
  </r>
  <r>
    <m/>
    <s v="6-3共同資料維護(利率、營業日)"/>
    <x v="2"/>
    <x v="25"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m/>
    <s v=""/>
    <x v="2"/>
    <x v="25"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m/>
    <s v="6-6各類代碼檔維護"/>
    <x v="2"/>
    <x v="7"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m/>
    <s v=""/>
    <x v="2"/>
    <x v="7"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m/>
    <s v="6-6各類代碼檔維護"/>
    <x v="2"/>
    <x v="7"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"/>
    <x v="2"/>
    <x v="7"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s v="6-7其他基本資料維護"/>
    <x v="2"/>
    <x v="24"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"/>
    <x v="2"/>
    <x v="24"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s v="6-7其他基本資料維護"/>
    <x v="2"/>
    <x v="24"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"/>
    <x v="2"/>
    <x v="24"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6各類代碼檔維護"/>
    <x v="2"/>
    <x v="7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m/>
    <s v=""/>
    <x v="2"/>
    <x v="7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12"/>
    <s v="押品別資料維護"/>
    <e v="#N/A"/>
    <x v="4"/>
  </r>
  <r>
    <m/>
    <s v="6-6各類代碼檔維護"/>
    <x v="2"/>
    <x v="7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m/>
    <s v=""/>
    <x v="2"/>
    <x v="7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36"/>
    <s v="保證人關係維護"/>
    <e v="#N/A"/>
    <x v="4"/>
  </r>
  <r>
    <m/>
    <s v="6-7其他基本資料維護"/>
    <x v="2"/>
    <x v="24"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5"/>
    <x v="4"/>
  </r>
  <r>
    <m/>
    <s v=""/>
    <x v="2"/>
    <x v="24"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5"/>
    <x v="4"/>
  </r>
  <r>
    <m/>
    <s v="6-6各類代碼檔維護"/>
    <x v="2"/>
    <x v="7"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m/>
    <s v=""/>
    <x v="2"/>
    <x v="7"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2-03T00:00:00"/>
    <s v="無調整"/>
    <m/>
    <m/>
    <m/>
    <m/>
    <m/>
    <m/>
    <s v="鄧雪美"/>
    <m/>
    <m/>
    <m/>
    <m/>
    <s v="6-8"/>
    <s v="行業別代號維護"/>
    <e v="#N/A"/>
    <x v="4"/>
  </r>
  <r>
    <m/>
    <s v="6-7其他基本資料維護"/>
    <x v="2"/>
    <x v="24"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074"/>
    <x v="4"/>
  </r>
  <r>
    <m/>
    <s v=""/>
    <x v="2"/>
    <x v="24"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s v="6-35"/>
    <s v="聯徵報送-地區別資料維護"/>
    <s v="L6704"/>
    <x v="4"/>
  </r>
  <r>
    <m/>
    <s v="6-6各類代碼檔維護"/>
    <x v="2"/>
    <x v="7"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s v=""/>
    <x v="2"/>
    <x v="7"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s v="6-6各類代碼檔維護"/>
    <x v="2"/>
    <x v="7"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"/>
    <x v="2"/>
    <x v="7"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s v="6-7其他基本資料維護"/>
    <x v="2"/>
    <x v="24"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"/>
    <x v="2"/>
    <x v="24"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s v="6-7其他基本資料維護"/>
    <x v="2"/>
    <x v="24"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s v=""/>
    <x v="2"/>
    <x v="24"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m/>
    <s v="6-7其他基本資料維護"/>
    <x v="2"/>
    <x v="24"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"/>
    <x v="2"/>
    <x v="24"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s v="6-5系統變數維護"/>
    <x v="2"/>
    <x v="26"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m/>
    <s v=""/>
    <x v="2"/>
    <x v="26"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m/>
    <s v="4-5員工作業"/>
    <x v="5"/>
    <x v="27"/>
    <s v="L4500"/>
    <s v="設定員工扣薪日程表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s v="4-5員工作業"/>
    <x v="5"/>
    <x v="27"/>
    <s v="L4950"/>
    <s v="員工扣薪設定檢核表    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0"/>
    <s v="產出員工扣薪明細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s v="4-5員工作業"/>
    <x v="5"/>
    <x v="27"/>
    <s v="L4951"/>
    <s v="員工扣薪媒體檔查詢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"/>
    <x v="5"/>
    <x v="27"/>
    <s v="L4512"/>
    <s v="員工扣薪媒體檔維護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s v="4-5員工作業"/>
    <x v="5"/>
    <x v="27"/>
    <s v="L4511"/>
    <s v="產出員工扣薪媒體檔"/>
    <m/>
    <s v="賴文育"/>
    <s v="陳昱衡"/>
    <m/>
    <x v="27"/>
    <d v="2021-09-29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s v="4-2整批入帳作業"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m/>
    <s v="4-5員工作業"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s v=""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s v=""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s v="4-2整批入帳作業"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s v=""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s v="4-2整批入帳作業"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s v=""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s v=""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s v=""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m/>
    <s v="4-4銀行扣款作業"/>
    <x v="5"/>
    <x v="22"/>
    <s v="L4454"/>
    <s v="產生銀扣失敗通知"/>
    <m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s v=""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3-3回收、部分償還、暫收款"/>
    <x v="3"/>
    <x v="17"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s v=""/>
    <x v="3"/>
    <x v="17"/>
    <s v="L3917"/>
    <s v="繳息情形明細查詢             "/>
    <s v="審後新增2021/12/3"/>
    <s v="賴文育"/>
    <s v="余家興"/>
    <m/>
    <x v="31"/>
    <d v="2021-10-22T00:00:00"/>
    <s v=""/>
    <s v="李珮琪"/>
    <s v="蔡珮瑜"/>
    <m/>
    <m/>
    <m/>
    <m/>
    <m/>
    <m/>
    <m/>
    <m/>
    <s v="放款服務課"/>
    <m/>
    <d v="2021-11-12T00:00:00"/>
    <d v="2021-10-27T00:00:00"/>
    <d v="2021-10-27T00:00:00"/>
    <m/>
    <s v="預計2021/11/12"/>
    <m/>
    <m/>
    <s v="蔡珮瑜"/>
    <m/>
    <m/>
    <m/>
    <m/>
    <n v="310"/>
    <s v="繳息情形查詢"/>
    <e v="#N/A"/>
    <x v="7"/>
  </r>
  <r>
    <m/>
    <s v="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s v=""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s v="4-2整批入帳作業"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"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m/>
    <s v=""/>
    <x v="5"/>
    <x v="18"/>
    <s v="L4211"/>
    <s v="匯款轉帳報表"/>
    <s v="審後新增2021/12/3"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s v=""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s v="4-7其他作業"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s v="4-7其他作業"/>
    <x v="5"/>
    <x v="20"/>
    <s v="L4703"/>
    <s v="產生滯繳通知單                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s v="3-1試算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s v="3-1試算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s v="3-1試算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s v="3-1試算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s v="3-1試算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s v="3-1試算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s v="3-3回收、部分償還、暫收款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s v="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s v="3-3回收、部分償還、暫收款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s v="3-3回收、部分償還、暫收款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s v=""/>
    <x v="3"/>
    <x v="17"/>
    <s v="L3240"/>
    <s v="回收冲正(轉換前資料)"/>
    <s v="審後新增2021/12/3"/>
    <s v="賴文育"/>
    <s v="余家興"/>
    <m/>
    <x v="33"/>
    <d v="2021-10-13T00:00:00"/>
    <s v=""/>
    <s v="李珮琪"/>
    <s v="邵淑微"/>
    <s v="張舜雯"/>
    <m/>
    <m/>
    <m/>
    <m/>
    <m/>
    <m/>
    <m/>
    <s v="放款服務課"/>
    <m/>
    <d v="2021-11-12T00:00:00"/>
    <d v="2021-10-27T00:00:00"/>
    <d v="2021-10-27T00:00:00"/>
    <m/>
    <s v="預計2021/11/12"/>
    <m/>
    <m/>
    <s v="邵淑微"/>
    <m/>
    <m/>
    <m/>
    <s v="2021/10/19, 2021/10/18, 2021/10/13,2021/9/14"/>
    <s v="新交易"/>
    <m/>
    <e v="#N/A"/>
    <x v="7"/>
  </r>
  <r>
    <m/>
    <s v="3-4展期、結案、轉催呆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s v="3-4展期、結案、轉催呆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s v="3-5變更、延長年期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s v="3-5變更、延長年期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s v="3-5變更、延長年期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s v="2-5法拍費用"/>
    <x v="1"/>
    <x v="30"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s v="2-5法拍費用"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s v=""/>
    <x v="1"/>
    <x v="30"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s v=""/>
    <x v="1"/>
    <x v="30"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s v="2-5法拍費用"/>
    <x v="1"/>
    <x v="30"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s v="2-5法拍費用"/>
    <x v="1"/>
    <x v="30"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s v="2-5法拍費用"/>
    <x v="1"/>
    <x v="30"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s v="2-5法拍費用"/>
    <x v="1"/>
    <x v="30"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x v="30"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s v="4-6火險作業"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s v="4-6火險作業"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s v="4-6火險作業"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s v=""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s v=""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e v="#N/A"/>
    <x v="3"/>
  </r>
  <r>
    <m/>
    <s v="6-8其他作業"/>
    <x v="2"/>
    <x v="13"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6-8其他作業"/>
    <x v="2"/>
    <x v="13"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3-4展期、結案、轉催呆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s v="2-2案件申請、額度"/>
    <x v="1"/>
    <x v="5"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s v=""/>
    <x v="2"/>
    <x v="13"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s v="6-2日結類"/>
    <x v="2"/>
    <x v="31"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s v="6-2日結類"/>
    <x v="2"/>
    <x v="31"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m/>
    <s v="6-2日結類"/>
    <x v="2"/>
    <x v="31"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s v="6-2日結類"/>
    <x v="2"/>
    <x v="31"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s v="6-2日結類"/>
    <x v="2"/>
    <x v="31"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2-03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m/>
    <s v=""/>
    <x v="1"/>
    <x v="32"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2-03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s v=""/>
    <x v="1"/>
    <x v="32"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s v="2-6清償作業"/>
    <x v="1"/>
    <x v="32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s v="2-6清償作業"/>
    <x v="1"/>
    <x v="32"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s v="2-6清償作業"/>
    <x v="1"/>
    <x v="32"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s v=""/>
    <x v="1"/>
    <x v="32"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m/>
    <s v="4-3利率調整作業"/>
    <x v="5"/>
    <x v="33"/>
    <s v="L4322"/>
    <s v="地區別利率調整設定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4-3利率調整作業"/>
    <x v="5"/>
    <x v="33"/>
    <s v="L4320"/>
    <s v="產生利率即將變動資料                 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s v="4-3利率調整作業"/>
    <x v="5"/>
    <x v="33"/>
    <s v="L4031"/>
    <s v="利率調整清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s v="4-3利率調整作業"/>
    <x v="5"/>
    <x v="33"/>
    <s v="L4321"/>
    <s v="利率調整確認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s v=""/>
    <x v="5"/>
    <x v="33"/>
    <s v="L4325"/>
    <s v="個別利率批次輸入"/>
    <s v="由L4105更名"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931"/>
    <s v="個別利率調整作業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s v="4-3利率調整作業"/>
    <x v="5"/>
    <x v="33"/>
    <s v="L4721"/>
    <s v="整批批次產出利率變動對帳單"/>
    <m/>
    <s v="賴文育"/>
    <s v="陳昱衡"/>
    <m/>
    <x v="37"/>
    <d v="2021-10-21T00:00:00"/>
    <s v="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s v=""/>
    <x v="5"/>
    <x v="33"/>
    <s v="L4030"/>
    <s v="調整員工利率作業                     "/>
    <m/>
    <s v="賴文育"/>
    <s v="陳昱衡"/>
    <m/>
    <x v="37"/>
    <d v="2021-10-21T00:00:00"/>
    <s v="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s v="6-3共同資料維護(利率、營業日)"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m/>
    <s v="6-3共同資料維護(利率、營業日)"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m/>
    <s v=""/>
    <x v="2"/>
    <x v="25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m/>
    <s v=""/>
    <x v="2"/>
    <x v="25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x v="6"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s v="2-3保證人、關係人"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x v="6"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x v="5"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s v=""/>
    <x v="1"/>
    <x v="5"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s v="2-3保證人、關係人"/>
    <x v="1"/>
    <x v="6"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s v="2-9其他"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s v="2-9其他"/>
    <x v="1"/>
    <x v="9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s v=""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s v="2-4擔保品"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s v=""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s v="5-4法催紀錄作業"/>
    <x v="6"/>
    <x v="34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m/>
    <s v="需二審"/>
    <m/>
    <m/>
    <m/>
    <m/>
    <m/>
    <m/>
    <s v="張舜雯"/>
    <m/>
    <m/>
    <m/>
    <d v="2021-10-19T00:00:00"/>
    <s v="新交易"/>
    <m/>
    <s v="L5060"/>
    <x v="7"/>
  </r>
  <r>
    <m/>
    <s v=""/>
    <x v="6"/>
    <x v="34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2-03T00:00:00"/>
    <s v="無調整"/>
    <m/>
    <m/>
    <m/>
    <m/>
    <m/>
    <m/>
    <s v="張舜雯"/>
    <m/>
    <m/>
    <m/>
    <m/>
    <s v="新交易"/>
    <m/>
    <e v="#N/A"/>
    <x v="4"/>
  </r>
  <r>
    <m/>
    <s v=""/>
    <x v="6"/>
    <x v="34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1"/>
    <x v="4"/>
  </r>
  <r>
    <m/>
    <s v=""/>
    <x v="6"/>
    <x v="34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1"/>
    <x v="4"/>
  </r>
  <r>
    <m/>
    <s v=""/>
    <x v="6"/>
    <x v="34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2"/>
    <x v="4"/>
  </r>
  <r>
    <m/>
    <s v=""/>
    <x v="6"/>
    <x v="34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2"/>
    <x v="4"/>
  </r>
  <r>
    <m/>
    <s v=""/>
    <x v="6"/>
    <x v="34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3"/>
    <x v="4"/>
  </r>
  <r>
    <m/>
    <s v=""/>
    <x v="6"/>
    <x v="34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3"/>
    <x v="4"/>
  </r>
  <r>
    <m/>
    <s v=""/>
    <x v="6"/>
    <x v="34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4"/>
    <x v="4"/>
  </r>
  <r>
    <m/>
    <s v=""/>
    <x v="6"/>
    <x v="34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4"/>
    <x v="4"/>
  </r>
  <r>
    <m/>
    <s v=""/>
    <x v="6"/>
    <x v="34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965"/>
    <x v="4"/>
  </r>
  <r>
    <m/>
    <s v=""/>
    <x v="6"/>
    <x v="34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5"/>
    <x v="4"/>
  </r>
  <r>
    <m/>
    <s v="5-4法催紀錄作業"/>
    <x v="6"/>
    <x v="34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1"/>
    <x v="4"/>
  </r>
  <r>
    <m/>
    <s v="5-4法催紀錄作業"/>
    <x v="6"/>
    <x v="34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062"/>
    <x v="4"/>
  </r>
  <r>
    <m/>
    <s v=""/>
    <x v="6"/>
    <x v="34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新交易"/>
    <m/>
    <s v="L5606"/>
    <x v="4"/>
  </r>
  <r>
    <m/>
    <s v="8-1AML檢核"/>
    <x v="7"/>
    <x v="35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s v=""/>
    <x v="7"/>
    <x v="35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m/>
    <s v=""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"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s v="新交易"/>
    <m/>
    <e v="#N/A"/>
    <x v="7"/>
  </r>
  <r>
    <m/>
    <s v=""/>
    <x v="7"/>
    <x v="35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m/>
    <m/>
    <s v=""/>
    <m/>
    <m/>
    <m/>
    <m/>
    <m/>
    <s v="施美娟"/>
    <m/>
    <m/>
    <m/>
    <m/>
    <e v="#N/A"/>
    <e v="#N/A"/>
    <e v="#N/A"/>
    <x v="7"/>
  </r>
  <r>
    <m/>
    <s v="8-7公務人員報送"/>
    <x v="7"/>
    <x v="36"/>
    <s v="L8701"/>
    <s v="產製公務人員報送資料"/>
    <m/>
    <s v="賴文育"/>
    <s v="楊智誠"/>
    <s v="PJ201800012_URS_8遵循法令作業_V1.2"/>
    <x v="44"/>
    <d v="2021-11-03T00:00:00"/>
    <d v="2021-12-01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s v="8-2疑似洗錢"/>
    <x v="7"/>
    <x v="37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3T00:00:00"/>
    <s v="無調整"/>
    <m/>
    <m/>
    <m/>
    <m/>
    <m/>
    <m/>
    <s v="邵淑微"/>
    <m/>
    <m/>
    <m/>
    <m/>
    <s v="新交易"/>
    <m/>
    <e v="#N/A"/>
    <x v="6"/>
  </r>
  <r>
    <m/>
    <s v="8-2疑似洗錢"/>
    <x v="7"/>
    <x v="37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s v="8-2疑似洗錢"/>
    <x v="7"/>
    <x v="37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s v="8-2疑似洗錢"/>
    <x v="7"/>
    <x v="37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s v="8-2疑似洗錢"/>
    <x v="7"/>
    <x v="37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5-24-4-1"/>
    <s v="疑似洗錢交易合理性維護"/>
    <e v="#N/A"/>
    <x v="6"/>
  </r>
  <r>
    <m/>
    <s v=""/>
    <x v="7"/>
    <x v="37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s v="8-2疑似洗錢"/>
    <x v="7"/>
    <x v="37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s v=""/>
    <x v="7"/>
    <x v="37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s v=""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s v="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s v="5-1一般作業"/>
    <x v="6"/>
    <x v="38"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e v="#N/A"/>
    <x v="6"/>
  </r>
  <r>
    <m/>
    <s v="5-7國稅局申報作業"/>
    <x v="6"/>
    <x v="39"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s v=""/>
    <x v="6"/>
    <x v="39"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s v="5-7國稅局申報作業"/>
    <x v="6"/>
    <x v="39"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s v="5-7國稅局申報作業"/>
    <x v="6"/>
    <x v="39"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s v="5-1一般作業"/>
    <x v="6"/>
    <x v="38"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2-11 "/>
    <s v="資金運用概況明細資料查詢"/>
    <e v="#N/A"/>
    <x v="4"/>
  </r>
  <r>
    <m/>
    <s v=""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11 "/>
    <s v="資金運用概況明細"/>
    <s v="L5101"/>
    <x v="4"/>
  </r>
  <r>
    <m/>
    <s v="5-1一般作業"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s v=""/>
    <x v="6"/>
    <x v="38"/>
    <s v="L5102"/>
    <s v="授信審議委員會會議紀錄維護"/>
    <m/>
    <s v="賴文育"/>
    <s v="張嘉榮"/>
    <s v="PJ201800012_URS_5管理性作業_V1.3"/>
    <x v="46"/>
    <d v="2021-11-03T00:00:00"/>
    <d v="2021-11-08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s v="5-1一般作業"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s v=""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m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s v="5-1一般作業"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s v="5-1一般作業"/>
    <x v="6"/>
    <x v="38"/>
    <s v="L5905"/>
    <s v="覆審案件明細檔查詢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905"/>
    <x v="4"/>
  </r>
  <r>
    <m/>
    <s v=""/>
    <x v="6"/>
    <x v="38"/>
    <s v="L5105"/>
    <s v="覆審案件明細檔維護"/>
    <m/>
    <s v="賴文育"/>
    <s v="張嘉榮"/>
    <s v="PJ201800012_URS_5管理性作業_V1.3"/>
    <x v="47"/>
    <d v="2021-11-04T00:00:00"/>
    <d v="2021-11-10T00:00:00"/>
    <s v="吳承憲"/>
    <s v="邱怡婷"/>
    <s v="程慧娟"/>
    <m/>
    <m/>
    <m/>
    <m/>
    <m/>
    <m/>
    <m/>
    <s v="放款管理課"/>
    <d v="2021-12-03T00:00:00"/>
    <s v="需二審"/>
    <m/>
    <m/>
    <m/>
    <m/>
    <m/>
    <m/>
    <s v="邱怡婷"/>
    <m/>
    <m/>
    <m/>
    <m/>
    <m/>
    <m/>
    <s v="L5105"/>
    <x v="4"/>
  </r>
  <r>
    <m/>
    <s v="5-1一般作業"/>
    <x v="6"/>
    <x v="38"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s v="5-1一般作業"/>
    <x v="6"/>
    <x v="38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"/>
    <x v="6"/>
    <x v="38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s v="5-1一般作業"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2-03T00:00:00"/>
    <s v="無調整"/>
    <m/>
    <m/>
    <m/>
    <m/>
    <m/>
    <m/>
    <s v="邱怡婷"/>
    <m/>
    <m/>
    <m/>
    <m/>
    <m/>
    <m/>
    <e v="#N/A"/>
    <x v="4"/>
  </r>
  <r>
    <m/>
    <s v="6-7其他基本資料維護"/>
    <x v="2"/>
    <x v="24"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s v=""/>
    <x v="2"/>
    <x v="24"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s v="5-2房貸專員業績統計作業"/>
    <x v="6"/>
    <x v="40"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m/>
    <s v="需二審"/>
    <m/>
    <m/>
    <m/>
    <m/>
    <m/>
    <m/>
    <s v="張淑遠"/>
    <m/>
    <m/>
    <m/>
    <d v="2021-07-19T00:00:00"/>
    <m/>
    <m/>
    <s v="L5402"/>
    <x v="7"/>
  </r>
  <r>
    <m/>
    <s v="5-2房貸專員業績統計作業"/>
    <x v="6"/>
    <x v="40"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s v=""/>
    <x v="6"/>
    <x v="40"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s v="5-2房貸專員業績統計作業"/>
    <x v="6"/>
    <x v="40"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s v=""/>
    <x v="6"/>
    <x v="40"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s v="5-2房貸專員業績統計作業"/>
    <x v="6"/>
    <x v="40"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12-03T00:00:00"/>
    <s v="無調整"/>
    <m/>
    <m/>
    <m/>
    <m/>
    <m/>
    <m/>
    <s v="張淑遠"/>
    <m/>
    <m/>
    <m/>
    <d v="2021-07-19T00:00:00"/>
    <m/>
    <m/>
    <e v="#N/A"/>
    <x v="4"/>
  </r>
  <r>
    <m/>
    <s v=""/>
    <x v="6"/>
    <x v="40"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s v="5-2房貸專員業績統計作業"/>
    <x v="6"/>
    <x v="40"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s v="5-2房貸專員業績統計作業"/>
    <x v="6"/>
    <x v="40"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4"/>
  </r>
  <r>
    <m/>
    <s v=""/>
    <x v="6"/>
    <x v="40"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s v="6-7其他基本資料維護"/>
    <x v="2"/>
    <x v="24"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1T00:00:00"/>
    <s v="新交易"/>
    <m/>
    <e v="#N/A"/>
    <x v="4"/>
  </r>
  <r>
    <m/>
    <s v=""/>
    <x v="2"/>
    <x v="24"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s v=""/>
    <x v="2"/>
    <x v="24"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m/>
    <s v=""/>
    <x v="2"/>
    <x v="24"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s v="6-7其他基本資料維護"/>
    <x v="2"/>
    <x v="24"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s v="新交易"/>
    <m/>
    <e v="#N/A"/>
    <x v="4"/>
  </r>
  <r>
    <m/>
    <s v=""/>
    <x v="2"/>
    <x v="24"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0T00:00:00"/>
    <s v="新交易"/>
    <m/>
    <s v="L6751"/>
    <x v="4"/>
  </r>
  <r>
    <m/>
    <s v="6-7其他基本資料維護"/>
    <x v="2"/>
    <x v="24"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"/>
    <x v="2"/>
    <x v="24"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s v="6-5系統變數維護"/>
    <x v="2"/>
    <x v="26"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m/>
    <s v="6-5系統變數維護"/>
    <x v="2"/>
    <x v="26"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6-5系統變數維護"/>
    <x v="2"/>
    <x v="26"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d v="2021-07-20T00:00:00"/>
    <m/>
    <m/>
    <e v="#N/A"/>
    <x v="4"/>
  </r>
  <r>
    <m/>
    <s v="5-3業績調整作業"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s v="L5051"/>
    <x v="7"/>
  </r>
  <r>
    <m/>
    <s v=""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d v="2021-12-03T00:00:00"/>
    <m/>
    <m/>
    <m/>
    <m/>
    <s v="李珮君"/>
    <m/>
    <m/>
    <m/>
    <m/>
    <m/>
    <m/>
    <e v="#N/A"/>
    <x v="7"/>
  </r>
  <r>
    <m/>
    <s v=""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m/>
    <s v=""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m/>
    <s v=""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"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m/>
    <s v="無調整"/>
    <m/>
    <m/>
    <m/>
    <m/>
    <m/>
    <m/>
    <s v=""/>
    <m/>
    <m/>
    <m/>
    <m/>
    <m/>
    <m/>
    <e v="#N/A"/>
    <x v="7"/>
  </r>
  <r>
    <m/>
    <s v="5-3業績調整作業"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m/>
    <s v=""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"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m/>
    <m/>
    <s v=""/>
    <m/>
    <m/>
    <m/>
    <m/>
    <m/>
    <s v="尹少玄"/>
    <m/>
    <m/>
    <m/>
    <m/>
    <m/>
    <m/>
    <e v="#N/A"/>
    <x v="7"/>
  </r>
  <r>
    <m/>
    <s v="5-3業績調整作業"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3業績調整作業"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"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m/>
    <s v="無調整"/>
    <m/>
    <m/>
    <m/>
    <m/>
    <m/>
    <m/>
    <s v="張淑遠"/>
    <m/>
    <m/>
    <m/>
    <m/>
    <m/>
    <m/>
    <e v="#N/A"/>
    <x v="7"/>
  </r>
  <r>
    <m/>
    <s v="5-2房貸專員業績統計作業"/>
    <x v="6"/>
    <x v="40"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m/>
    <s v="5-2房貸專員業績統計作業"/>
    <x v="6"/>
    <x v="40"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m/>
    <m/>
    <m/>
    <m/>
    <m/>
    <s v="張淑遠"/>
    <m/>
    <m/>
    <m/>
    <m/>
    <m/>
    <m/>
    <e v="#N/A"/>
    <x v="6"/>
  </r>
  <r>
    <m/>
    <s v="6-4作業控管維護"/>
    <x v="2"/>
    <x v="42"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d v="2021-10-22T00:00:00"/>
    <s v="新交易"/>
    <m/>
    <s v="L6042"/>
    <x v="7"/>
  </r>
  <r>
    <m/>
    <s v=""/>
    <x v="2"/>
    <x v="42"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402"/>
    <x v="7"/>
  </r>
  <r>
    <m/>
    <s v="6-4作業控管維護"/>
    <x v="2"/>
    <x v="42"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"/>
    <x v="2"/>
    <x v="42"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6-7其他基本資料維護"/>
    <x v="2"/>
    <x v="24"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m/>
    <s v=""/>
    <x v="2"/>
    <x v="24"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6-4"/>
    <s v="營業單位對照檔維護"/>
    <e v="#N/A"/>
    <x v="7"/>
  </r>
  <r>
    <m/>
    <s v="6-4作業控管維護"/>
    <x v="2"/>
    <x v="42"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041"/>
    <x v="7"/>
  </r>
  <r>
    <m/>
    <s v=""/>
    <x v="2"/>
    <x v="42"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m/>
    <s v="新交易"/>
    <m/>
    <s v="L6401"/>
    <x v="7"/>
  </r>
  <r>
    <m/>
    <s v="6-1控制類"/>
    <x v="2"/>
    <x v="19"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6-4作業控管維護"/>
    <x v="2"/>
    <x v="42"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6-3共同資料維護(利率、營業日)"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6-6各類代碼檔維護"/>
    <x v="2"/>
    <x v="7"/>
    <s v="L6068"/>
    <s v="報表代號對照檔查詢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m/>
    <s v=""/>
    <m/>
    <m/>
    <m/>
    <m/>
    <m/>
    <s v="蔡珮瑜"/>
    <m/>
    <m/>
    <m/>
    <m/>
    <s v="新交易"/>
    <m/>
    <e v="#N/A"/>
    <x v="7"/>
  </r>
  <r>
    <m/>
    <s v=""/>
    <x v="2"/>
    <x v="7"/>
    <s v="L6608"/>
    <s v="報表代號對照檔維護"/>
    <m/>
    <s v="賴文育"/>
    <s v="楊智誠"/>
    <s v="PJ201800012_URS_6共同作業_V1.9"/>
    <x v="55"/>
    <d v="2021-12-03T00:00:00"/>
    <s v=""/>
    <s v="涂宇欣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新交易"/>
    <m/>
    <s v="L6608"/>
    <x v="7"/>
  </r>
  <r>
    <m/>
    <s v="6-1控制類"/>
    <x v="2"/>
    <x v="19"/>
    <s v="L6103"/>
    <s v="報表查詢作業申請    "/>
    <m/>
    <s v="賴文育"/>
    <s v="楊智誠"/>
    <s v="PJ201800012_URS_6共同作業_V1.9"/>
    <x v="55"/>
    <d v="2021-12-03T00:00:00"/>
    <s v=""/>
    <s v="涂宇欣"/>
    <s v="陳政皓"/>
    <m/>
    <m/>
    <m/>
    <m/>
    <m/>
    <m/>
    <m/>
    <m/>
    <s v="放款服務課"/>
    <m/>
    <m/>
    <s v=""/>
    <m/>
    <m/>
    <m/>
    <m/>
    <m/>
    <s v="陳政皓"/>
    <m/>
    <m/>
    <m/>
    <m/>
    <s v="新交易"/>
    <m/>
    <e v="#N/A"/>
    <x v="7"/>
  </r>
  <r>
    <m/>
    <s v="8-3債協報送作業"/>
    <x v="7"/>
    <x v="43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x v="43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x v="43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x v="43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x v="43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x v="43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x v="43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"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m/>
    <s v=""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無調整"/>
    <d v="2021-12-10T00:00:00"/>
    <m/>
    <m/>
    <m/>
    <m/>
    <m/>
    <s v="邱怡婷"/>
    <m/>
    <m/>
    <m/>
    <m/>
    <m/>
    <m/>
    <e v="#N/A"/>
    <x v="7"/>
  </r>
  <r>
    <m/>
    <s v="8-3債協報送作業"/>
    <x v="7"/>
    <x v="43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x v="43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x v="44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x v="44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3T00:00:00"/>
    <m/>
    <m/>
    <m/>
    <m/>
    <m/>
    <m/>
    <m/>
    <s v="程慧娟"/>
    <m/>
    <m/>
    <m/>
    <m/>
    <m/>
    <m/>
    <e v="#N/A"/>
    <x v="4"/>
  </r>
  <r>
    <m/>
    <s v="8-5聯徵產品報送"/>
    <x v="7"/>
    <x v="44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3T00:00:00"/>
    <m/>
    <m/>
    <m/>
    <m/>
    <m/>
    <m/>
    <m/>
    <s v="邱怡婷"/>
    <m/>
    <m/>
    <m/>
    <m/>
    <m/>
    <m/>
    <e v="#N/A"/>
    <x v="4"/>
  </r>
  <r>
    <m/>
    <s v="8-4JCIC放款報送"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8-4JCIC放款報送"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3T00:00:00"/>
    <s v="需二審"/>
    <m/>
    <m/>
    <m/>
    <m/>
    <m/>
    <m/>
    <s v="鄧雪美"/>
    <m/>
    <m/>
    <m/>
    <m/>
    <m/>
    <m/>
    <e v="#N/A"/>
    <x v="4"/>
  </r>
  <r>
    <m/>
    <s v="7-2IFRS 9 作業"/>
    <x v="8"/>
    <x v="46"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"/>
    <x v="8"/>
    <x v="46"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6_x000a_5-16-6"/>
    <s v="違約損失率維護"/>
    <e v="#N/A"/>
    <x v="7"/>
  </r>
  <r>
    <m/>
    <s v="7-2IFRS 9 作業"/>
    <x v="8"/>
    <x v="46"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"/>
    <x v="8"/>
    <x v="46"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2_x000a_5-16-2"/>
    <s v="商品分類資料設定"/>
    <e v="#N/A"/>
    <x v="7"/>
  </r>
  <r>
    <m/>
    <s v="7-2IFRS 9 作業"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x v="46"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m/>
    <m/>
    <m/>
    <m/>
    <m/>
    <m/>
    <m/>
    <m/>
    <s v="張舜雯"/>
    <m/>
    <m/>
    <m/>
    <m/>
    <s v="5-15-3_x000a_5-16-3"/>
    <s v="特殊客觀減損狀況資料維護"/>
    <e v="#N/A"/>
    <x v="7"/>
  </r>
  <r>
    <m/>
    <s v="7-2IFRS 9 作業"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7"/>
  </r>
  <r>
    <m/>
    <s v="7-1E-Loan"/>
    <x v="8"/>
    <x v="47"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m/>
    <s v=""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m/>
    <s v=""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m/>
    <s v=""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s v=""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m/>
    <s v=""/>
    <x v="9"/>
    <x v="48"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m/>
    <m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W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48">
    <i>
      <x/>
      <x/>
    </i>
    <i r="1" i="1">
      <x v="1"/>
    </i>
    <i r="1" i="2">
      <x v="2"/>
    </i>
    <i r="1" i="3">
      <x v="3"/>
    </i>
    <i r="1" i="4">
      <x v="4"/>
    </i>
    <i r="1" i="5">
      <x v="5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5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t="default"/>
      </items>
    </pivotField>
    <pivotField showAll="0"/>
    <pivotField showAll="0"/>
    <pivotField showAll="0"/>
    <pivotField axis="axisCol" dataField="1" showAll="0">
      <items count="47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5"/>
        <item x="40"/>
        <item x="42"/>
        <item x="43"/>
        <item x="44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3" totalsRowShown="0" headerRowDxfId="174" dataDxfId="173" dataCellStyle="百分比">
  <autoFilter ref="A2:K73"/>
  <tableColumns count="11">
    <tableColumn id="1" name="日期" dataDxfId="172"/>
    <tableColumn id="2" name="週" dataDxfId="171">
      <calculatedColumnFormula>表格1[[#This Row],[日期]]</calculatedColumnFormula>
    </tableColumn>
    <tableColumn id="3" name="合計數" dataDxfId="170">
      <calculatedColumnFormula>COUNTA(URS確認!E:E)-1</calculatedColumnFormula>
    </tableColumn>
    <tableColumn id="4" name="累計預估" dataDxfId="169">
      <calculatedColumnFormula>COUNTIF(URS確認!K:K,"&lt;"&amp;A3+1)</calculatedColumnFormula>
    </tableColumn>
    <tableColumn id="5" name="累計完成" dataDxfId="168">
      <calculatedColumnFormula>D7-D2</calculatedColumnFormula>
    </tableColumn>
    <tableColumn id="12" name="本周預計" dataDxfId="167">
      <calculatedColumnFormula>D7-D2</calculatedColumnFormula>
    </tableColumn>
    <tableColumn id="13" name="本周完成" dataDxfId="166">
      <calculatedColumnFormula>E7-E2</calculatedColumnFormula>
    </tableColumn>
    <tableColumn id="14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64" dataCellStyle="百分比">
      <calculatedColumnFormula>表格1[[#This Row],[累計預估]]/表格1[[#This Row],[合計數]]</calculatedColumnFormula>
    </tableColumn>
    <tableColumn id="7" name="累計實際達成率" dataDxfId="163" dataCellStyle="百分比">
      <calculatedColumnFormula>表格1[[#This Row],[累計完成]]/表格1[[#This Row],[合計數]]</calculatedColumnFormula>
    </tableColumn>
    <tableColumn id="10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O537" totalsRowShown="0" headerRowDxfId="161" dataDxfId="160">
  <autoFilter ref="A1:AO537"/>
  <tableColumns count="41">
    <tableColumn id="2" name="URS、程式已完成" dataDxfId="159"/>
    <tableColumn id="1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name="業務大類" dataDxfId="157"/>
    <tableColumn id="26" name="流程" dataDxfId="156"/>
    <tableColumn id="5" name="功能代號" dataDxfId="155"/>
    <tableColumn id="9" name="功能名稱/說明" dataDxfId="154"/>
    <tableColumn id="38" name="刪除整併說明" dataDxfId="153"/>
    <tableColumn id="4" name="SA" dataDxfId="152"/>
    <tableColumn id="11" name="展示協助" dataDxfId="151"/>
    <tableColumn id="37" name="URS版本" dataDxfId="150"/>
    <tableColumn id="3" name="預計展示" dataDxfId="149"/>
    <tableColumn id="18" name="實際展示" dataDxfId="148"/>
    <tableColumn id="24" name="URS完成" dataDxfId="147">
      <calculatedColumnFormula>IFERROR(IF(VLOOKUP(功能_33[[#This Row],[功能代號]],討論項目!A:H,8,FALSE)=0,"",VLOOKUP(功能_33[[#This Row],[功能代號]],討論項目!A:H,8,FALSE)),"")</calculatedColumnFormula>
    </tableColumn>
    <tableColumn id="20" name="IT" dataDxfId="146"/>
    <tableColumn id="21" name="User" dataDxfId="145"/>
    <tableColumn id="7" name="User2" dataDxfId="144"/>
    <tableColumn id="8" name="段式" dataDxfId="143"/>
    <tableColumn id="10" name="經辦等級" dataDxfId="142"/>
    <tableColumn id="12" name="授權" dataDxfId="141"/>
    <tableColumn id="13" name="訂正" dataDxfId="140"/>
    <tableColumn id="14" name="修正" dataDxfId="139"/>
    <tableColumn id="16" name="帳務" dataDxfId="138"/>
    <tableColumn id="17" name="額度" dataDxfId="137"/>
    <tableColumn id="15" name="執行單位" dataDxfId="136">
      <calculatedColumnFormula>VLOOKUP(功能_33[[#This Row],[User]],SKL放款!A:G,7,FALSE)</calculatedColumnFormula>
    </tableColumn>
    <tableColumn id="32" name="程式完成" dataDxfId="135"/>
    <tableColumn id="34" name="URS交二審" dataDxfId="134"/>
    <tableColumn id="31" name="二審預排" dataDxfId="133"/>
    <tableColumn id="36" name="二審實際" dataDxfId="132"/>
    <tableColumn id="27" name="正式_x000a_交付審查" dataDxfId="131"/>
    <tableColumn id="29" name="IT審核人" dataDxfId="130"/>
    <tableColumn id="6" name="收到IT_x000a_審查意見" dataDxfId="129"/>
    <tableColumn id="35" name="回覆IT_x000a_審查意見" dataDxfId="128"/>
    <tableColumn id="33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26"/>
    <tableColumn id="39" name="回覆User審查意見" dataDxfId="125"/>
    <tableColumn id="25" name="送出簽核檢核日" dataDxfId="124"/>
    <tableColumn id="19" name="覆測日" dataDxfId="123"/>
    <tableColumn id="23" name="AS400入口" dataDxfId="122">
      <calculatedColumnFormula>VLOOKUP(功能_33[[#This Row],[功能代號]],'[4]20211001'!$A:$J,8,FALSE)</calculatedColumnFormula>
    </tableColumn>
    <tableColumn id="41" name="AS400名稱" dataDxfId="121">
      <calculatedColumnFormula>VLOOKUP(功能_33[[#This Row],[功能代號]],'[4]20211001'!$A:$J,9,FALSE)</calculatedColumnFormula>
    </tableColumn>
    <tableColumn id="42" name="需二審" dataDxfId="120">
      <calculatedColumnFormula>VLOOKUP(功能_33[[#This Row],[功能代號]],需二審tmp!A:A,1,FALSE)</calculatedColumnFormula>
    </tableColumn>
    <tableColumn id="40" name="2021/11/26OK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4" totalsRowShown="0" headerRowDxfId="42" dataDxfId="41">
  <autoFilter ref="A2:V24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zoomScaleNormal="100" workbookViewId="0">
      <pane ySplit="1" topLeftCell="A2" activePane="bottomLeft" state="frozen"/>
      <selection pane="bottomLeft" activeCell="AB3" sqref="AB3"/>
    </sheetView>
  </sheetViews>
  <sheetFormatPr defaultColWidth="9" defaultRowHeight="15"/>
  <cols>
    <col min="1" max="1" width="4.875" style="291" customWidth="1"/>
    <col min="2" max="2" width="5.125" style="317" customWidth="1"/>
    <col min="3" max="3" width="4.625" style="317" customWidth="1"/>
    <col min="4" max="4" width="5.25" style="428" bestFit="1" customWidth="1"/>
    <col min="5" max="5" width="5.25" style="317" bestFit="1" customWidth="1"/>
    <col min="6" max="6" width="4.875" style="434" bestFit="1" customWidth="1"/>
    <col min="7" max="7" width="4.875" style="317" customWidth="1"/>
    <col min="8" max="8" width="4.875" style="428" bestFit="1" customWidth="1"/>
    <col min="9" max="9" width="5.375" style="317" customWidth="1"/>
    <col min="10" max="10" width="4.875" style="428" customWidth="1"/>
    <col min="11" max="11" width="4.375" style="318" customWidth="1"/>
    <col min="12" max="12" width="4.875" style="428" bestFit="1" customWidth="1"/>
    <col min="13" max="13" width="11.75" style="298" bestFit="1" customWidth="1"/>
    <col min="14" max="14" width="10" style="298" customWidth="1"/>
    <col min="15" max="15" width="9.875" style="298" customWidth="1"/>
    <col min="16" max="16" width="8.125" style="298" hidden="1" customWidth="1"/>
    <col min="17" max="17" width="10.375" style="319" customWidth="1"/>
    <col min="18" max="18" width="5.75" style="320" hidden="1" customWidth="1"/>
    <col min="19" max="19" width="5" style="321" customWidth="1"/>
    <col min="20" max="20" width="9.75" style="321" bestFit="1" customWidth="1"/>
    <col min="21" max="21" width="6.375" style="321" hidden="1" customWidth="1"/>
    <col min="22" max="22" width="10.25" style="321" customWidth="1"/>
    <col min="23" max="23" width="9.75" style="311" customWidth="1"/>
    <col min="24" max="24" width="8.75" style="295" customWidth="1"/>
    <col min="25" max="28" width="9" style="295" customWidth="1"/>
    <col min="29" max="16384" width="9" style="295"/>
  </cols>
  <sheetData>
    <row r="1" spans="1:25">
      <c r="A1" s="211" t="s">
        <v>29</v>
      </c>
    </row>
    <row r="2" spans="1:25" s="213" customFormat="1" ht="38.25" customHeight="1">
      <c r="A2" s="322" t="s">
        <v>30</v>
      </c>
      <c r="B2" s="322" t="s">
        <v>2933</v>
      </c>
      <c r="C2" s="322" t="s">
        <v>31</v>
      </c>
      <c r="D2" s="322"/>
      <c r="E2" s="322" t="s">
        <v>2880</v>
      </c>
      <c r="F2" s="435"/>
      <c r="G2" s="322" t="s">
        <v>2916</v>
      </c>
      <c r="H2" s="322"/>
      <c r="I2" s="324" t="s">
        <v>32</v>
      </c>
      <c r="J2" s="322"/>
      <c r="K2" s="322" t="s">
        <v>2918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5" customHeight="1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>
      <c r="A6" s="236" t="s">
        <v>49</v>
      </c>
      <c r="B6" s="326">
        <f>統計tmp!AR7</f>
        <v>11</v>
      </c>
      <c r="C6" s="326">
        <v>78</v>
      </c>
      <c r="D6" s="429">
        <f>C6/B6</f>
        <v>7.0909090909090908</v>
      </c>
      <c r="E6" s="407">
        <v>78</v>
      </c>
      <c r="F6" s="432">
        <f t="shared" ref="F6:F15" si="0">E6/B6</f>
        <v>7.0909090909090908</v>
      </c>
      <c r="G6" s="426">
        <f>統計tmp!AW7</f>
        <v>11</v>
      </c>
      <c r="H6" s="432">
        <f t="shared" ref="H6:H15" si="1">G6/B6</f>
        <v>1</v>
      </c>
      <c r="I6" s="326">
        <f>統計tmp!AT7</f>
        <v>11</v>
      </c>
      <c r="J6" s="429">
        <f>I6/B6</f>
        <v>1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>
      <c r="A7" s="236" t="s">
        <v>50</v>
      </c>
      <c r="B7" s="326">
        <f>統計tmp!AR8</f>
        <v>2</v>
      </c>
      <c r="C7" s="326">
        <v>38</v>
      </c>
      <c r="D7" s="429">
        <f>C7/B7</f>
        <v>19</v>
      </c>
      <c r="E7" s="407">
        <v>36</v>
      </c>
      <c r="F7" s="432">
        <f t="shared" si="0"/>
        <v>18</v>
      </c>
      <c r="G7" s="426">
        <f>統計tmp!AW8</f>
        <v>2</v>
      </c>
      <c r="H7" s="432">
        <f t="shared" si="1"/>
        <v>1</v>
      </c>
      <c r="I7" s="326">
        <f>統計tmp!AT8</f>
        <v>2</v>
      </c>
      <c r="J7" s="429">
        <f>I7/B7</f>
        <v>1</v>
      </c>
      <c r="K7" s="326">
        <v>36</v>
      </c>
      <c r="L7" s="429">
        <f>K7/B7</f>
        <v>18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>
      <c r="A8" s="236" t="s">
        <v>51</v>
      </c>
      <c r="B8" s="326">
        <f>統計tmp!AR9</f>
        <v>2</v>
      </c>
      <c r="C8" s="326">
        <v>75</v>
      </c>
      <c r="D8" s="429">
        <f>C8/B8</f>
        <v>37.5</v>
      </c>
      <c r="E8" s="407">
        <v>70</v>
      </c>
      <c r="F8" s="432">
        <f t="shared" si="0"/>
        <v>35</v>
      </c>
      <c r="G8" s="426">
        <f>統計tmp!AW9</f>
        <v>2</v>
      </c>
      <c r="H8" s="432">
        <f t="shared" si="1"/>
        <v>1</v>
      </c>
      <c r="I8" s="326">
        <f>統計tmp!AT9</f>
        <v>2</v>
      </c>
      <c r="J8" s="429">
        <f>I8/B8</f>
        <v>1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>
      <c r="A9" s="236" t="s">
        <v>52</v>
      </c>
      <c r="B9" s="326">
        <f>統計tmp!AR10</f>
        <v>1</v>
      </c>
      <c r="C9" s="326">
        <v>87</v>
      </c>
      <c r="D9" s="429">
        <f>C9/B9</f>
        <v>87</v>
      </c>
      <c r="E9" s="407">
        <v>69</v>
      </c>
      <c r="F9" s="432">
        <f t="shared" si="0"/>
        <v>69</v>
      </c>
      <c r="G9" s="426">
        <f>統計tmp!AW10</f>
        <v>1</v>
      </c>
      <c r="H9" s="432">
        <f t="shared" si="1"/>
        <v>1</v>
      </c>
      <c r="I9" s="326">
        <f>統計tmp!AT10</f>
        <v>1</v>
      </c>
      <c r="J9" s="429">
        <f>I9/B9</f>
        <v>1</v>
      </c>
      <c r="K9" s="326">
        <v>26</v>
      </c>
      <c r="L9" s="429">
        <f>K9/B9</f>
        <v>26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>
      <c r="A10" s="236" t="s">
        <v>54</v>
      </c>
      <c r="B10" s="326">
        <f>統計tmp!AR11</f>
        <v>78</v>
      </c>
      <c r="C10" s="326">
        <v>88</v>
      </c>
      <c r="D10" s="429">
        <f>C10/B10</f>
        <v>1.1282051282051282</v>
      </c>
      <c r="E10" s="407">
        <v>73</v>
      </c>
      <c r="F10" s="432">
        <f t="shared" si="0"/>
        <v>0.9358974358974359</v>
      </c>
      <c r="G10" s="426">
        <f>統計tmp!AW11</f>
        <v>78</v>
      </c>
      <c r="H10" s="432">
        <f t="shared" si="1"/>
        <v>1</v>
      </c>
      <c r="I10" s="326">
        <f>統計tmp!AT11</f>
        <v>64</v>
      </c>
      <c r="J10" s="429">
        <f>I10/B10</f>
        <v>0.82051282051282048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>
      <c r="A11" s="236" t="s">
        <v>55</v>
      </c>
      <c r="B11" s="326">
        <f>統計tmp!AR12</f>
        <v>2</v>
      </c>
      <c r="C11" s="326">
        <v>10</v>
      </c>
      <c r="D11" s="429">
        <v>0</v>
      </c>
      <c r="E11" s="407">
        <v>4</v>
      </c>
      <c r="F11" s="432">
        <f t="shared" si="0"/>
        <v>2</v>
      </c>
      <c r="G11" s="426">
        <f>統計tmp!AW12</f>
        <v>2</v>
      </c>
      <c r="H11" s="432">
        <f t="shared" si="1"/>
        <v>1</v>
      </c>
      <c r="I11" s="326">
        <f>統計tmp!AT12</f>
        <v>2</v>
      </c>
      <c r="J11" s="429">
        <f t="shared" ref="J11:J14" si="3">I11/B11</f>
        <v>1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>
      <c r="A12" s="236" t="s">
        <v>56</v>
      </c>
      <c r="B12" s="326">
        <f>統計tmp!AR13</f>
        <v>20</v>
      </c>
      <c r="C12" s="326">
        <v>134</v>
      </c>
      <c r="D12" s="429">
        <f>C12/B12</f>
        <v>6.7</v>
      </c>
      <c r="E12" s="407">
        <v>92</v>
      </c>
      <c r="F12" s="432">
        <f t="shared" si="0"/>
        <v>4.5999999999999996</v>
      </c>
      <c r="G12" s="426">
        <f>統計tmp!AW13</f>
        <v>20</v>
      </c>
      <c r="H12" s="432">
        <f t="shared" si="1"/>
        <v>1</v>
      </c>
      <c r="I12" s="326">
        <f>統計tmp!AT13</f>
        <v>17</v>
      </c>
      <c r="J12" s="429">
        <f t="shared" si="3"/>
        <v>0.85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>
      <c r="A13" s="236" t="s">
        <v>57</v>
      </c>
      <c r="B13" s="326">
        <f>統計tmp!AR14</f>
        <v>10</v>
      </c>
      <c r="C13" s="326">
        <v>1</v>
      </c>
      <c r="D13" s="429">
        <f t="shared" ref="D13:D14" si="4">C13/B13</f>
        <v>0.1</v>
      </c>
      <c r="E13" s="407">
        <v>1</v>
      </c>
      <c r="F13" s="432">
        <f t="shared" si="0"/>
        <v>0.1</v>
      </c>
      <c r="G13" s="426">
        <f>統計tmp!AW14</f>
        <v>10</v>
      </c>
      <c r="H13" s="432">
        <f t="shared" si="1"/>
        <v>1</v>
      </c>
      <c r="I13" s="326">
        <f>統計tmp!AT14</f>
        <v>10</v>
      </c>
      <c r="J13" s="429">
        <f t="shared" si="3"/>
        <v>1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>
      <c r="A14" s="236" t="s">
        <v>2875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19</v>
      </c>
      <c r="F14" s="432">
        <f t="shared" si="0"/>
        <v>2.1111111111111112</v>
      </c>
      <c r="G14" s="426">
        <f>統計tmp!AW15</f>
        <v>19</v>
      </c>
      <c r="H14" s="432">
        <f t="shared" si="1"/>
        <v>2.1111111111111112</v>
      </c>
      <c r="I14" s="326">
        <f>統計tmp!AT15</f>
        <v>10</v>
      </c>
      <c r="J14" s="429">
        <f t="shared" si="3"/>
        <v>1.1111111111111112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>
      <c r="A15" s="249" t="s">
        <v>58</v>
      </c>
      <c r="B15" s="328">
        <f>SUM(B3,B6:B14)</f>
        <v>151</v>
      </c>
      <c r="C15" s="328">
        <f>SUM(C3,C6:C14)</f>
        <v>533</v>
      </c>
      <c r="D15" s="431">
        <f>C15/B15</f>
        <v>3.5298013245033113</v>
      </c>
      <c r="E15" s="328">
        <f>E3+SUM(E6:E14)</f>
        <v>458</v>
      </c>
      <c r="F15" s="433">
        <f t="shared" si="0"/>
        <v>3.0331125827814569</v>
      </c>
      <c r="G15" s="427">
        <f>G3+SUM(G6:G14)</f>
        <v>161</v>
      </c>
      <c r="H15" s="433">
        <f t="shared" si="1"/>
        <v>1.0662251655629138</v>
      </c>
      <c r="I15" s="328">
        <f>SUM(I3,I6:I13)</f>
        <v>125</v>
      </c>
      <c r="J15" s="431">
        <f>I15/B15</f>
        <v>0.82781456953642385</v>
      </c>
      <c r="K15" s="328">
        <f>SUM(K3,K6:K13)</f>
        <v>78</v>
      </c>
      <c r="L15" s="431">
        <f>K15/B15</f>
        <v>0.51655629139072845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11</v>
      </c>
      <c r="C22" s="318"/>
    </row>
    <row r="23" spans="1:9">
      <c r="A23" s="317" t="s">
        <v>50</v>
      </c>
      <c r="B23" s="318">
        <f>B7-C23</f>
        <v>-31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2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Normal="100" workbookViewId="0">
      <pane ySplit="1" topLeftCell="A2" activePane="bottomLeft" state="frozen"/>
      <selection pane="bottomLeft" activeCell="I6" sqref="I6"/>
    </sheetView>
  </sheetViews>
  <sheetFormatPr defaultColWidth="9" defaultRowHeight="15"/>
  <cols>
    <col min="1" max="1" width="5.75" style="291" customWidth="1"/>
    <col min="2" max="2" width="5.125" style="317" customWidth="1"/>
    <col min="3" max="3" width="4.625" style="317" customWidth="1"/>
    <col min="4" max="4" width="6.25" style="317" bestFit="1" customWidth="1"/>
    <col min="5" max="5" width="4.5" style="317" customWidth="1"/>
    <col min="6" max="6" width="5.25" style="317" bestFit="1" customWidth="1"/>
    <col min="7" max="8" width="4.875" style="317" customWidth="1"/>
    <col min="9" max="9" width="5.375" style="317" customWidth="1"/>
    <col min="10" max="10" width="4.875" style="317" customWidth="1"/>
    <col min="11" max="11" width="4.375" style="318" customWidth="1"/>
    <col min="12" max="12" width="6.25" style="317" customWidth="1"/>
    <col min="13" max="13" width="12.875" style="291" customWidth="1"/>
    <col min="14" max="14" width="11.75" style="298" bestFit="1" customWidth="1"/>
    <col min="15" max="15" width="10" style="298" customWidth="1"/>
    <col min="16" max="16" width="9.75" style="298" hidden="1" customWidth="1"/>
    <col min="17" max="17" width="9.75" style="291" bestFit="1" customWidth="1"/>
    <col min="18" max="18" width="10.375" style="319" hidden="1" customWidth="1"/>
    <col min="19" max="19" width="8" style="459" bestFit="1" customWidth="1"/>
    <col min="20" max="20" width="10" style="278" bestFit="1" customWidth="1"/>
    <col min="21" max="21" width="8.625" style="465" bestFit="1" customWidth="1"/>
    <col min="22" max="22" width="6.375" style="321" hidden="1" customWidth="1"/>
    <col min="23" max="23" width="10.25" style="321" customWidth="1"/>
    <col min="24" max="24" width="9.75" style="311" customWidth="1"/>
    <col min="25" max="28" width="9" style="295" customWidth="1"/>
    <col min="29" max="16384" width="9" style="295"/>
  </cols>
  <sheetData>
    <row r="1" spans="1:27">
      <c r="A1" s="211" t="s">
        <v>29</v>
      </c>
    </row>
    <row r="2" spans="1:27" s="213" customFormat="1" ht="38.25" customHeight="1">
      <c r="A2" s="322" t="s">
        <v>30</v>
      </c>
      <c r="B2" s="323" t="s">
        <v>2997</v>
      </c>
      <c r="C2" s="322" t="s">
        <v>31</v>
      </c>
      <c r="D2" s="324"/>
      <c r="E2" s="324" t="s">
        <v>2998</v>
      </c>
      <c r="F2" s="324"/>
      <c r="G2" s="322" t="s">
        <v>2999</v>
      </c>
      <c r="H2" s="322"/>
      <c r="I2" s="324" t="s">
        <v>32</v>
      </c>
      <c r="J2" s="324"/>
      <c r="K2" s="324" t="s">
        <v>3000</v>
      </c>
      <c r="L2" s="322"/>
      <c r="M2" s="457" t="s">
        <v>33</v>
      </c>
      <c r="N2" s="322" t="s">
        <v>34</v>
      </c>
      <c r="O2" s="252" t="s">
        <v>35</v>
      </c>
      <c r="P2" s="252" t="s">
        <v>36</v>
      </c>
      <c r="Q2" s="457" t="s">
        <v>37</v>
      </c>
      <c r="R2" s="252" t="s">
        <v>38</v>
      </c>
      <c r="S2" s="460" t="s">
        <v>39</v>
      </c>
      <c r="T2" s="457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71">
        <v>1</v>
      </c>
      <c r="G3" s="426">
        <v>16</v>
      </c>
      <c r="H3" s="471">
        <v>1</v>
      </c>
      <c r="I3" s="326">
        <v>16</v>
      </c>
      <c r="J3" s="237">
        <v>1</v>
      </c>
      <c r="K3" s="326">
        <v>16</v>
      </c>
      <c r="L3" s="237">
        <v>1</v>
      </c>
      <c r="M3" s="470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61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5" customHeight="1">
      <c r="A4" s="244" t="s">
        <v>47</v>
      </c>
      <c r="B4" s="327">
        <v>16</v>
      </c>
      <c r="C4" s="327"/>
      <c r="D4" s="327"/>
      <c r="E4" s="327"/>
      <c r="F4" s="472"/>
      <c r="G4" s="327"/>
      <c r="H4" s="472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62">
        <v>1</v>
      </c>
      <c r="T4" s="248">
        <v>44509</v>
      </c>
      <c r="U4" s="466">
        <v>7</v>
      </c>
      <c r="V4" s="246">
        <v>44515</v>
      </c>
      <c r="W4" s="245"/>
      <c r="X4" s="248"/>
      <c r="Y4" s="214"/>
    </row>
    <row r="5" spans="1:27" s="215" customFormat="1" ht="15" customHeight="1">
      <c r="A5" s="244" t="s">
        <v>48</v>
      </c>
      <c r="B5" s="327">
        <v>16</v>
      </c>
      <c r="C5" s="327"/>
      <c r="D5" s="327"/>
      <c r="E5" s="327"/>
      <c r="F5" s="472"/>
      <c r="G5" s="327"/>
      <c r="H5" s="472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62">
        <v>1</v>
      </c>
      <c r="T5" s="248"/>
      <c r="U5" s="467"/>
      <c r="V5" s="247">
        <v>44497</v>
      </c>
      <c r="W5" s="245"/>
      <c r="X5" s="248"/>
      <c r="Y5" s="214"/>
      <c r="AA5" s="450"/>
    </row>
    <row r="6" spans="1:27" s="47" customFormat="1" ht="15" customHeight="1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71">
        <v>1</v>
      </c>
      <c r="G6" s="426">
        <v>78</v>
      </c>
      <c r="H6" s="471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61"/>
      <c r="T6" s="241"/>
      <c r="U6" s="407"/>
      <c r="V6" s="237"/>
      <c r="W6" s="236">
        <v>44550</v>
      </c>
      <c r="X6" s="241"/>
      <c r="Y6" s="242"/>
    </row>
    <row r="7" spans="1:27" s="47" customFormat="1" ht="15" customHeight="1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71">
        <v>0.94736842105263153</v>
      </c>
      <c r="G7" s="426">
        <v>36</v>
      </c>
      <c r="H7" s="471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61"/>
      <c r="T7" s="241"/>
      <c r="U7" s="407"/>
      <c r="V7" s="237"/>
      <c r="W7" s="236">
        <v>44515</v>
      </c>
      <c r="X7" s="257"/>
      <c r="Y7" s="242"/>
    </row>
    <row r="8" spans="1:27" s="47" customFormat="1" ht="15" customHeight="1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71">
        <v>0.93333333333333335</v>
      </c>
      <c r="G8" s="426">
        <v>70</v>
      </c>
      <c r="H8" s="471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61"/>
      <c r="T8" s="241"/>
      <c r="U8" s="407"/>
      <c r="V8" s="237"/>
      <c r="W8" s="236">
        <v>44515</v>
      </c>
      <c r="X8" s="257"/>
      <c r="Y8" s="242"/>
    </row>
    <row r="9" spans="1:27" s="47" customFormat="1" ht="15" customHeight="1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71">
        <v>0.7931034482758621</v>
      </c>
      <c r="G9" s="426">
        <v>69</v>
      </c>
      <c r="H9" s="471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61"/>
      <c r="T9" s="241"/>
      <c r="U9" s="407"/>
      <c r="V9" s="237"/>
      <c r="W9" s="236">
        <v>44550</v>
      </c>
      <c r="X9" s="241"/>
      <c r="Y9" s="242"/>
    </row>
    <row r="10" spans="1:27" s="47" customFormat="1" ht="15" customHeight="1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71">
        <v>0.80681818181818177</v>
      </c>
      <c r="G10" s="426">
        <v>71</v>
      </c>
      <c r="H10" s="471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61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71">
        <v>0.4</v>
      </c>
      <c r="G11" s="426">
        <v>4</v>
      </c>
      <c r="H11" s="471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61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71">
        <v>0.68656716417910446</v>
      </c>
      <c r="G12" s="426">
        <v>92</v>
      </c>
      <c r="H12" s="471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61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71">
        <v>1</v>
      </c>
      <c r="G13" s="426">
        <v>1</v>
      </c>
      <c r="H13" s="471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61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>
      <c r="A14" s="236" t="s">
        <v>3001</v>
      </c>
      <c r="B14" s="326">
        <v>9</v>
      </c>
      <c r="C14" s="326">
        <v>0</v>
      </c>
      <c r="D14" s="237">
        <v>0</v>
      </c>
      <c r="E14" s="407">
        <v>0</v>
      </c>
      <c r="F14" s="471">
        <v>0</v>
      </c>
      <c r="G14" s="426">
        <v>0</v>
      </c>
      <c r="H14" s="471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61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73">
        <v>0.81529850746268662</v>
      </c>
      <c r="G15" s="427">
        <v>437</v>
      </c>
      <c r="H15" s="473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69"/>
      <c r="N15" s="328"/>
      <c r="O15" s="328"/>
      <c r="P15" s="328">
        <v>14</v>
      </c>
      <c r="Q15" s="458"/>
      <c r="R15" s="328">
        <v>14</v>
      </c>
      <c r="S15" s="463"/>
      <c r="T15" s="464"/>
      <c r="U15" s="468"/>
      <c r="V15" s="251"/>
      <c r="W15" s="251"/>
      <c r="X15" s="251"/>
    </row>
    <row r="17" spans="1:9">
      <c r="B17" s="318">
        <f>SUM(B3,B6:B10,B12:B14)-117</f>
        <v>409</v>
      </c>
    </row>
    <row r="20" spans="1:9">
      <c r="A20" s="317"/>
      <c r="B20" s="329" t="s">
        <v>59</v>
      </c>
      <c r="C20" s="330" t="s">
        <v>60</v>
      </c>
      <c r="I20" s="330" t="s">
        <v>61</v>
      </c>
    </row>
    <row r="21" spans="1:9">
      <c r="A21" s="317" t="s">
        <v>45</v>
      </c>
      <c r="B21" s="318">
        <f>B3-C21</f>
        <v>3</v>
      </c>
      <c r="C21" s="318">
        <v>13</v>
      </c>
    </row>
    <row r="22" spans="1:9">
      <c r="A22" s="317" t="s">
        <v>49</v>
      </c>
      <c r="B22" s="318">
        <f>B6-C22</f>
        <v>78</v>
      </c>
      <c r="C22" s="318"/>
    </row>
    <row r="23" spans="1:9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8"/>
  <sheetViews>
    <sheetView workbookViewId="0">
      <selection activeCell="E10" sqref="E10:M10"/>
    </sheetView>
  </sheetViews>
  <sheetFormatPr defaultColWidth="8.75" defaultRowHeight="16.2"/>
  <cols>
    <col min="1" max="2" width="8.75" style="415"/>
    <col min="3" max="3" width="14.625" style="415" customWidth="1"/>
    <col min="4" max="16384" width="8.75" style="415"/>
  </cols>
  <sheetData>
    <row r="1" spans="2:14" ht="16.8" thickBot="1">
      <c r="B1" s="438"/>
      <c r="C1" s="438"/>
      <c r="D1" s="438"/>
      <c r="E1" s="438"/>
      <c r="F1" s="438"/>
    </row>
    <row r="2" spans="2:14" ht="33" thickBot="1">
      <c r="B2" s="438"/>
      <c r="C2" s="439"/>
      <c r="D2" s="440" t="s">
        <v>45</v>
      </c>
      <c r="E2" s="440" t="s">
        <v>49</v>
      </c>
      <c r="F2" s="440" t="s">
        <v>50</v>
      </c>
      <c r="G2" s="440" t="s">
        <v>51</v>
      </c>
      <c r="H2" s="440" t="s">
        <v>52</v>
      </c>
      <c r="I2" s="440" t="s">
        <v>54</v>
      </c>
      <c r="J2" s="440" t="s">
        <v>55</v>
      </c>
      <c r="K2" s="440" t="s">
        <v>56</v>
      </c>
      <c r="L2" s="440" t="s">
        <v>57</v>
      </c>
      <c r="M2" s="440" t="s">
        <v>2945</v>
      </c>
      <c r="N2" s="440" t="s">
        <v>2934</v>
      </c>
    </row>
    <row r="3" spans="2:14" ht="17.399999999999999" thickTop="1" thickBot="1">
      <c r="B3" s="438"/>
      <c r="C3" s="442" t="s">
        <v>2935</v>
      </c>
      <c r="D3" s="441"/>
      <c r="E3" s="441"/>
      <c r="F3" s="441"/>
      <c r="G3" s="441"/>
      <c r="H3" s="442">
        <v>7</v>
      </c>
      <c r="I3" s="442">
        <v>2</v>
      </c>
      <c r="J3" s="442">
        <v>2</v>
      </c>
      <c r="K3" s="442">
        <v>1</v>
      </c>
      <c r="L3" s="441"/>
      <c r="M3" s="441"/>
      <c r="N3" s="441"/>
    </row>
    <row r="4" spans="2:14" ht="16.8" thickBot="1">
      <c r="B4" s="438"/>
      <c r="C4" s="444" t="s">
        <v>2936</v>
      </c>
      <c r="D4" s="443"/>
      <c r="E4" s="443"/>
      <c r="F4" s="443"/>
      <c r="G4" s="443"/>
      <c r="H4" s="444">
        <v>1</v>
      </c>
      <c r="I4" s="443"/>
      <c r="J4" s="444">
        <v>2</v>
      </c>
      <c r="K4" s="444">
        <v>5</v>
      </c>
      <c r="L4" s="443"/>
      <c r="M4" s="443"/>
      <c r="N4" s="443"/>
    </row>
    <row r="5" spans="2:14" ht="16.8" thickBot="1">
      <c r="B5" s="438"/>
      <c r="C5" s="446" t="s">
        <v>2937</v>
      </c>
      <c r="D5" s="445"/>
      <c r="E5" s="445"/>
      <c r="F5" s="445"/>
      <c r="G5" s="446">
        <v>2</v>
      </c>
      <c r="H5" s="445"/>
      <c r="I5" s="446">
        <v>4</v>
      </c>
      <c r="J5" s="445"/>
      <c r="K5" s="445"/>
      <c r="L5" s="446">
        <v>1</v>
      </c>
      <c r="M5" s="445"/>
      <c r="N5" s="445"/>
    </row>
    <row r="6" spans="2:14" ht="16.8" thickBot="1">
      <c r="B6" s="438"/>
      <c r="C6" s="444" t="s">
        <v>2938</v>
      </c>
      <c r="D6" s="443"/>
      <c r="E6" s="443"/>
      <c r="F6" s="443"/>
      <c r="G6" s="444">
        <v>8</v>
      </c>
      <c r="H6" s="443"/>
      <c r="I6" s="443"/>
      <c r="J6" s="443"/>
      <c r="K6" s="443"/>
      <c r="L6" s="443"/>
      <c r="M6" s="443"/>
      <c r="N6" s="443"/>
    </row>
    <row r="7" spans="2:14" ht="16.8" thickBot="1">
      <c r="B7" s="438"/>
      <c r="C7" s="446" t="s">
        <v>2939</v>
      </c>
      <c r="D7" s="445"/>
      <c r="E7" s="446">
        <v>1</v>
      </c>
      <c r="F7" s="445"/>
      <c r="G7" s="445"/>
      <c r="H7" s="446">
        <v>3</v>
      </c>
      <c r="I7" s="445"/>
      <c r="J7" s="445"/>
      <c r="K7" s="445"/>
      <c r="L7" s="445"/>
      <c r="M7" s="445"/>
      <c r="N7" s="445"/>
    </row>
    <row r="8" spans="2:14" ht="16.8" thickBot="1">
      <c r="B8" s="438"/>
      <c r="C8" s="444" t="s">
        <v>1513</v>
      </c>
      <c r="D8" s="443"/>
      <c r="E8" s="444">
        <v>2</v>
      </c>
      <c r="F8" s="443"/>
      <c r="G8" s="443"/>
      <c r="H8" s="444">
        <v>1</v>
      </c>
      <c r="I8" s="444">
        <v>1</v>
      </c>
      <c r="J8" s="443"/>
      <c r="K8" s="443"/>
      <c r="L8" s="443"/>
      <c r="M8" s="443"/>
      <c r="N8" s="444">
        <v>4</v>
      </c>
    </row>
    <row r="9" spans="2:14" ht="16.8" thickBot="1">
      <c r="B9" s="438"/>
      <c r="C9" s="446" t="s">
        <v>2940</v>
      </c>
      <c r="D9" s="446">
        <v>0</v>
      </c>
      <c r="E9" s="446">
        <v>3</v>
      </c>
      <c r="F9" s="446">
        <v>0</v>
      </c>
      <c r="G9" s="446">
        <v>10</v>
      </c>
      <c r="H9" s="446">
        <v>12</v>
      </c>
      <c r="I9" s="446">
        <v>7</v>
      </c>
      <c r="J9" s="446">
        <v>4</v>
      </c>
      <c r="K9" s="446">
        <v>6</v>
      </c>
      <c r="L9" s="446">
        <v>1</v>
      </c>
      <c r="M9" s="445"/>
      <c r="N9" s="446">
        <v>43</v>
      </c>
    </row>
    <row r="10" spans="2:14" ht="16.8" thickBot="1">
      <c r="B10" s="438"/>
      <c r="C10" s="444" t="s">
        <v>2917</v>
      </c>
      <c r="D10" s="449">
        <v>16</v>
      </c>
      <c r="E10" s="326">
        <v>78</v>
      </c>
      <c r="F10" s="326">
        <v>38</v>
      </c>
      <c r="G10" s="326">
        <v>75</v>
      </c>
      <c r="H10" s="326">
        <v>87</v>
      </c>
      <c r="I10" s="326">
        <v>88</v>
      </c>
      <c r="J10" s="326">
        <v>10</v>
      </c>
      <c r="K10" s="326">
        <v>134</v>
      </c>
      <c r="L10" s="326">
        <v>1</v>
      </c>
      <c r="M10" s="326">
        <v>9</v>
      </c>
      <c r="N10" s="443">
        <f>SUM(D10:M10)</f>
        <v>536</v>
      </c>
    </row>
    <row r="11" spans="2:14" ht="16.8" thickBot="1">
      <c r="B11" s="438"/>
      <c r="C11" s="446" t="s">
        <v>2941</v>
      </c>
      <c r="D11" s="449">
        <v>16</v>
      </c>
      <c r="E11" s="449">
        <v>77</v>
      </c>
      <c r="F11" s="449">
        <v>36</v>
      </c>
      <c r="G11" s="449">
        <v>18</v>
      </c>
      <c r="H11" s="449">
        <v>64</v>
      </c>
      <c r="I11" s="449">
        <v>68</v>
      </c>
      <c r="J11" s="449">
        <v>3</v>
      </c>
      <c r="K11" s="449">
        <v>89</v>
      </c>
      <c r="L11" s="449">
        <v>1</v>
      </c>
      <c r="M11" s="449"/>
      <c r="N11" s="443">
        <f t="shared" ref="N11:N14" si="0">SUM(D11:M11)</f>
        <v>372</v>
      </c>
    </row>
    <row r="12" spans="2:14" ht="16.8" thickBot="1">
      <c r="B12" s="438"/>
      <c r="C12" s="444" t="s">
        <v>2942</v>
      </c>
      <c r="D12" s="449">
        <v>16</v>
      </c>
      <c r="E12" s="449">
        <v>77</v>
      </c>
      <c r="F12" s="449">
        <v>36</v>
      </c>
      <c r="G12" s="449">
        <v>70</v>
      </c>
      <c r="H12" s="449">
        <v>69</v>
      </c>
      <c r="I12" s="449">
        <v>74</v>
      </c>
      <c r="J12" s="449">
        <v>3</v>
      </c>
      <c r="K12" s="449">
        <v>91</v>
      </c>
      <c r="L12" s="449">
        <v>1</v>
      </c>
      <c r="M12" s="449"/>
      <c r="N12" s="443">
        <f t="shared" si="0"/>
        <v>437</v>
      </c>
    </row>
    <row r="13" spans="2:14" ht="16.8" thickBot="1">
      <c r="B13" s="438"/>
      <c r="C13" s="446" t="s">
        <v>2943</v>
      </c>
      <c r="D13" s="449">
        <v>16</v>
      </c>
      <c r="E13" s="449"/>
      <c r="F13" s="449">
        <v>36</v>
      </c>
      <c r="G13" s="449"/>
      <c r="H13" s="449">
        <v>26</v>
      </c>
      <c r="I13" s="449"/>
      <c r="J13" s="449"/>
      <c r="K13" s="449"/>
      <c r="L13" s="449"/>
      <c r="M13" s="449"/>
      <c r="N13" s="443">
        <f t="shared" si="0"/>
        <v>78</v>
      </c>
    </row>
    <row r="14" spans="2:14" ht="16.8" thickBot="1">
      <c r="B14" s="438"/>
      <c r="C14" s="444" t="s">
        <v>2944</v>
      </c>
      <c r="D14" s="449">
        <v>16</v>
      </c>
      <c r="E14" s="449"/>
      <c r="F14" s="449">
        <v>36</v>
      </c>
      <c r="G14" s="449"/>
      <c r="H14" s="449">
        <v>26</v>
      </c>
      <c r="I14" s="449"/>
      <c r="J14" s="449"/>
      <c r="K14" s="449"/>
      <c r="L14" s="449"/>
      <c r="M14" s="449"/>
      <c r="N14" s="443">
        <f t="shared" si="0"/>
        <v>78</v>
      </c>
    </row>
    <row r="15" spans="2:14">
      <c r="B15" s="438"/>
      <c r="C15" s="438"/>
      <c r="D15" s="438"/>
      <c r="E15" s="438"/>
      <c r="F15" s="438"/>
    </row>
    <row r="16" spans="2:14">
      <c r="B16" s="438"/>
      <c r="C16" s="438"/>
      <c r="D16" s="438"/>
      <c r="E16" s="438"/>
      <c r="F16" s="438"/>
    </row>
    <row r="17" spans="2:6">
      <c r="B17" s="438"/>
      <c r="C17" s="438"/>
      <c r="D17" s="438"/>
      <c r="E17" s="438"/>
      <c r="F17" s="438"/>
    </row>
    <row r="18" spans="2:6">
      <c r="B18" s="438"/>
      <c r="C18" s="438"/>
      <c r="D18" s="438"/>
      <c r="E18" s="438"/>
      <c r="F18" s="438"/>
    </row>
    <row r="19" spans="2:6">
      <c r="B19" s="438"/>
      <c r="C19" s="438"/>
      <c r="D19" s="438"/>
      <c r="E19" s="438"/>
      <c r="F19" s="438"/>
    </row>
    <row r="20" spans="2:6">
      <c r="B20" s="438"/>
      <c r="C20" s="438"/>
      <c r="D20" s="438"/>
      <c r="E20" s="438"/>
      <c r="F20" s="438"/>
    </row>
    <row r="21" spans="2:6">
      <c r="B21" s="438"/>
      <c r="C21" s="438"/>
      <c r="D21" s="438"/>
      <c r="E21" s="438"/>
      <c r="F21" s="438"/>
    </row>
    <row r="22" spans="2:6">
      <c r="B22" s="438"/>
      <c r="C22" s="438"/>
      <c r="D22" s="438"/>
      <c r="E22" s="438"/>
      <c r="F22" s="438"/>
    </row>
    <row r="23" spans="2:6">
      <c r="B23" s="438"/>
      <c r="C23" s="438"/>
      <c r="D23" s="438"/>
      <c r="E23" s="438"/>
      <c r="F23" s="438"/>
    </row>
    <row r="24" spans="2:6">
      <c r="B24" s="438"/>
      <c r="C24" s="438"/>
      <c r="D24" s="438"/>
      <c r="E24" s="438"/>
      <c r="F24" s="438"/>
    </row>
    <row r="25" spans="2:6">
      <c r="B25" s="438"/>
      <c r="C25" s="438"/>
      <c r="D25" s="438"/>
      <c r="E25" s="438"/>
      <c r="F25" s="438"/>
    </row>
    <row r="26" spans="2:6">
      <c r="B26" s="438"/>
      <c r="C26" s="438"/>
      <c r="D26" s="438"/>
      <c r="E26" s="438"/>
      <c r="F26" s="438"/>
    </row>
    <row r="27" spans="2:6">
      <c r="B27" s="438"/>
      <c r="C27" s="438"/>
      <c r="D27" s="438"/>
      <c r="E27" s="438"/>
      <c r="F27" s="438"/>
    </row>
    <row r="28" spans="2:6">
      <c r="B28" s="438"/>
      <c r="C28" s="438"/>
      <c r="D28" s="438"/>
      <c r="E28" s="438"/>
      <c r="F28" s="438"/>
    </row>
    <row r="29" spans="2:6">
      <c r="B29" s="438"/>
      <c r="C29" s="438"/>
      <c r="D29" s="438"/>
      <c r="E29" s="438"/>
      <c r="F29" s="438"/>
    </row>
    <row r="30" spans="2:6">
      <c r="B30" s="438"/>
      <c r="C30" s="438"/>
      <c r="D30" s="438"/>
      <c r="E30" s="438"/>
      <c r="F30" s="438"/>
    </row>
    <row r="31" spans="2:6">
      <c r="B31" s="438"/>
      <c r="C31" s="438"/>
      <c r="D31" s="438"/>
      <c r="E31" s="438"/>
      <c r="F31" s="438"/>
    </row>
    <row r="32" spans="2:6">
      <c r="B32" s="438"/>
      <c r="C32" s="438"/>
      <c r="D32" s="438"/>
      <c r="E32" s="438"/>
      <c r="F32" s="438"/>
    </row>
    <row r="33" spans="2:6">
      <c r="B33" s="438"/>
      <c r="C33" s="438"/>
      <c r="D33" s="438"/>
      <c r="E33" s="438"/>
      <c r="F33" s="438"/>
    </row>
    <row r="34" spans="2:6">
      <c r="B34" s="438"/>
      <c r="C34" s="438"/>
      <c r="D34" s="438"/>
      <c r="E34" s="438"/>
      <c r="F34" s="438"/>
    </row>
    <row r="35" spans="2:6">
      <c r="B35" s="438"/>
      <c r="C35" s="438"/>
      <c r="D35" s="438"/>
      <c r="E35" s="438"/>
      <c r="F35" s="438"/>
    </row>
    <row r="36" spans="2:6">
      <c r="B36" s="438"/>
      <c r="C36" s="438"/>
      <c r="D36" s="447"/>
      <c r="E36" s="438"/>
      <c r="F36" s="438"/>
    </row>
    <row r="37" spans="2:6">
      <c r="B37" s="438"/>
      <c r="C37" s="438"/>
      <c r="D37" s="447"/>
      <c r="E37" s="438"/>
      <c r="F37" s="438"/>
    </row>
    <row r="38" spans="2:6">
      <c r="B38" s="438"/>
      <c r="C38" s="438"/>
      <c r="D38" s="447"/>
      <c r="E38" s="438"/>
      <c r="F38" s="438"/>
    </row>
    <row r="39" spans="2:6">
      <c r="B39" s="438"/>
      <c r="D39" s="447"/>
      <c r="E39" s="438"/>
      <c r="F39" s="438"/>
    </row>
    <row r="40" spans="2:6">
      <c r="B40" s="438"/>
      <c r="D40" s="447"/>
      <c r="E40" s="438"/>
      <c r="F40" s="438"/>
    </row>
    <row r="41" spans="2:6">
      <c r="B41" s="438"/>
      <c r="D41" s="447"/>
      <c r="E41" s="438"/>
      <c r="F41" s="438"/>
    </row>
    <row r="42" spans="2:6">
      <c r="B42" s="438"/>
      <c r="D42" s="438"/>
      <c r="E42" s="438"/>
      <c r="F42" s="438"/>
    </row>
    <row r="43" spans="2:6">
      <c r="B43" s="438"/>
      <c r="D43" s="447"/>
      <c r="E43" s="438"/>
      <c r="F43" s="438"/>
    </row>
    <row r="44" spans="2:6">
      <c r="B44" s="438"/>
      <c r="D44" s="438"/>
      <c r="E44" s="438"/>
      <c r="F44" s="438"/>
    </row>
    <row r="45" spans="2:6">
      <c r="B45" s="438"/>
      <c r="D45" s="438"/>
      <c r="E45" s="438"/>
      <c r="F45" s="438"/>
    </row>
    <row r="46" spans="2:6">
      <c r="B46" s="438"/>
      <c r="D46" s="438"/>
      <c r="E46" s="438"/>
      <c r="F46" s="438"/>
    </row>
    <row r="47" spans="2:6">
      <c r="B47" s="438"/>
      <c r="D47" s="438"/>
      <c r="E47" s="438"/>
      <c r="F47" s="438"/>
    </row>
    <row r="48" spans="2:6">
      <c r="B48" s="438"/>
      <c r="D48" s="438"/>
      <c r="E48" s="438"/>
      <c r="F48" s="438"/>
    </row>
    <row r="49" spans="2:6">
      <c r="B49" s="438"/>
      <c r="D49" s="438"/>
      <c r="E49" s="438"/>
      <c r="F49" s="438"/>
    </row>
    <row r="50" spans="2:6">
      <c r="B50" s="438"/>
      <c r="D50" s="438"/>
      <c r="E50" s="438"/>
      <c r="F50" s="438"/>
    </row>
    <row r="51" spans="2:6">
      <c r="B51" s="438"/>
      <c r="D51" s="438"/>
      <c r="E51" s="438"/>
      <c r="F51" s="438"/>
    </row>
    <row r="52" spans="2:6">
      <c r="B52" s="438"/>
      <c r="D52" s="438"/>
      <c r="E52" s="438"/>
      <c r="F52" s="438"/>
    </row>
    <row r="53" spans="2:6">
      <c r="B53" s="438"/>
      <c r="D53" s="438"/>
      <c r="E53" s="438"/>
      <c r="F53" s="438"/>
    </row>
    <row r="54" spans="2:6">
      <c r="B54" s="438"/>
      <c r="D54" s="438"/>
      <c r="E54" s="438"/>
      <c r="F54" s="438"/>
    </row>
    <row r="55" spans="2:6">
      <c r="B55" s="438"/>
      <c r="D55" s="438"/>
      <c r="E55" s="438"/>
      <c r="F55" s="438"/>
    </row>
    <row r="56" spans="2:6">
      <c r="B56" s="438"/>
      <c r="D56" s="438"/>
      <c r="E56" s="438"/>
      <c r="F56" s="438"/>
    </row>
    <row r="57" spans="2:6">
      <c r="B57" s="438"/>
      <c r="D57" s="438"/>
      <c r="E57" s="438"/>
      <c r="F57" s="438"/>
    </row>
    <row r="58" spans="2:6">
      <c r="B58" s="438"/>
      <c r="D58" s="438"/>
      <c r="E58" s="438"/>
      <c r="F58" s="438"/>
    </row>
    <row r="59" spans="2:6">
      <c r="B59" s="438"/>
      <c r="D59" s="438"/>
      <c r="E59" s="438"/>
      <c r="F59" s="438"/>
    </row>
    <row r="60" spans="2:6">
      <c r="B60" s="438"/>
      <c r="D60" s="438"/>
      <c r="E60" s="438"/>
      <c r="F60" s="438"/>
    </row>
    <row r="61" spans="2:6">
      <c r="B61" s="438"/>
      <c r="D61" s="438"/>
      <c r="E61" s="438"/>
      <c r="F61" s="438"/>
    </row>
    <row r="62" spans="2:6">
      <c r="B62" s="438"/>
      <c r="D62" s="438"/>
      <c r="E62" s="438"/>
      <c r="F62" s="438"/>
    </row>
    <row r="63" spans="2:6">
      <c r="B63" s="438"/>
      <c r="D63" s="438"/>
      <c r="E63" s="438"/>
      <c r="F63" s="438"/>
    </row>
    <row r="64" spans="2:6">
      <c r="B64" s="438"/>
      <c r="D64" s="438"/>
      <c r="E64" s="438"/>
      <c r="F64" s="438"/>
    </row>
    <row r="65" spans="2:6">
      <c r="B65" s="438"/>
      <c r="D65" s="438"/>
      <c r="E65" s="438"/>
      <c r="F65" s="438"/>
    </row>
    <row r="66" spans="2:6">
      <c r="B66" s="438"/>
      <c r="D66" s="438"/>
      <c r="E66" s="438"/>
      <c r="F66" s="438"/>
    </row>
    <row r="67" spans="2:6">
      <c r="B67" s="438"/>
      <c r="D67" s="438"/>
      <c r="E67" s="438"/>
      <c r="F67" s="438"/>
    </row>
    <row r="68" spans="2:6">
      <c r="B68" s="438"/>
      <c r="D68" s="438"/>
      <c r="E68" s="438"/>
      <c r="F68" s="438"/>
    </row>
    <row r="69" spans="2:6">
      <c r="B69" s="438"/>
      <c r="D69" s="438"/>
      <c r="E69" s="438"/>
      <c r="F69" s="438"/>
    </row>
    <row r="70" spans="2:6">
      <c r="B70" s="438"/>
      <c r="D70" s="438"/>
      <c r="E70" s="438"/>
      <c r="F70" s="438"/>
    </row>
    <row r="71" spans="2:6">
      <c r="B71" s="438"/>
      <c r="D71" s="438"/>
      <c r="E71" s="438"/>
      <c r="F71" s="438"/>
    </row>
    <row r="72" spans="2:6">
      <c r="B72" s="438"/>
      <c r="D72" s="438"/>
      <c r="E72" s="438"/>
      <c r="F72" s="438"/>
    </row>
    <row r="73" spans="2:6">
      <c r="B73" s="438"/>
      <c r="D73" s="438"/>
      <c r="E73" s="438"/>
      <c r="F73" s="438"/>
    </row>
    <row r="74" spans="2:6">
      <c r="B74" s="438"/>
      <c r="D74" s="438"/>
      <c r="E74" s="438"/>
      <c r="F74" s="438"/>
    </row>
    <row r="75" spans="2:6">
      <c r="B75" s="438"/>
      <c r="D75" s="438"/>
      <c r="E75" s="438"/>
      <c r="F75" s="438"/>
    </row>
    <row r="76" spans="2:6">
      <c r="B76" s="438"/>
      <c r="E76" s="438"/>
      <c r="F76" s="438"/>
    </row>
    <row r="77" spans="2:6">
      <c r="B77" s="438"/>
      <c r="E77" s="438"/>
      <c r="F77" s="438"/>
    </row>
    <row r="78" spans="2:6">
      <c r="B78" s="438"/>
      <c r="E78" s="438"/>
      <c r="F78" s="438"/>
    </row>
    <row r="79" spans="2:6">
      <c r="E79" s="438"/>
      <c r="F79" s="438"/>
    </row>
    <row r="80" spans="2:6">
      <c r="E80" s="438"/>
      <c r="F80" s="438"/>
    </row>
    <row r="81" spans="5:6">
      <c r="E81" s="438"/>
      <c r="F81" s="438"/>
    </row>
    <row r="82" spans="5:6">
      <c r="E82" s="438"/>
      <c r="F82" s="438"/>
    </row>
    <row r="83" spans="5:6">
      <c r="E83" s="438"/>
      <c r="F83" s="438"/>
    </row>
    <row r="84" spans="5:6">
      <c r="E84" s="438"/>
      <c r="F84" s="438"/>
    </row>
    <row r="85" spans="5:6">
      <c r="E85" s="438"/>
      <c r="F85" s="438"/>
    </row>
    <row r="86" spans="5:6">
      <c r="E86" s="448"/>
      <c r="F86" s="438"/>
    </row>
    <row r="87" spans="5:6">
      <c r="E87" s="438"/>
      <c r="F87" s="438"/>
    </row>
    <row r="88" spans="5:6">
      <c r="E88" s="438"/>
      <c r="F88" s="43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zoomScale="120" zoomScaleNormal="120" workbookViewId="0">
      <pane ySplit="1" topLeftCell="A2" activePane="bottomLeft" state="frozen"/>
      <selection pane="bottomLeft" activeCell="O12" sqref="O12"/>
    </sheetView>
  </sheetViews>
  <sheetFormatPr defaultColWidth="8.75" defaultRowHeight="15"/>
  <cols>
    <col min="1" max="1" width="8.75" style="166"/>
    <col min="2" max="2" width="28.75" style="166" customWidth="1"/>
    <col min="3" max="3" width="5.75" style="478" customWidth="1"/>
    <col min="4" max="5" width="8" style="478" customWidth="1"/>
    <col min="6" max="6" width="5.75" style="478" customWidth="1"/>
    <col min="7" max="7" width="9.75" style="478" customWidth="1"/>
    <col min="8" max="8" width="10.25" style="478" customWidth="1"/>
    <col min="9" max="9" width="10.25" style="478" bestFit="1" customWidth="1"/>
    <col min="10" max="10" width="4.75" style="478" bestFit="1" customWidth="1"/>
    <col min="11" max="11" width="14.75" style="478" bestFit="1" customWidth="1"/>
    <col min="12" max="12" width="4.75" style="478" bestFit="1" customWidth="1"/>
    <col min="13" max="13" width="8" style="478" bestFit="1" customWidth="1"/>
    <col min="14" max="14" width="6.125" style="166" bestFit="1" customWidth="1"/>
    <col min="15" max="16" width="12.625" style="166" bestFit="1" customWidth="1"/>
    <col min="17" max="16384" width="8.75" style="166"/>
  </cols>
  <sheetData>
    <row r="1" spans="1:16" s="479" customFormat="1" ht="28.5" customHeight="1">
      <c r="A1" s="481"/>
      <c r="B1" s="481"/>
      <c r="C1" s="482" t="s">
        <v>3028</v>
      </c>
      <c r="D1" s="482" t="s">
        <v>3030</v>
      </c>
      <c r="E1" s="482" t="s">
        <v>3029</v>
      </c>
      <c r="F1" s="482" t="s">
        <v>3031</v>
      </c>
      <c r="G1" s="482" t="s">
        <v>2880</v>
      </c>
      <c r="H1" s="483" t="s">
        <v>3032</v>
      </c>
      <c r="I1" s="483" t="s">
        <v>3033</v>
      </c>
      <c r="J1" s="482"/>
      <c r="K1" s="483" t="s">
        <v>3036</v>
      </c>
      <c r="L1" s="483"/>
      <c r="M1" s="483" t="s">
        <v>3034</v>
      </c>
      <c r="N1" s="481"/>
      <c r="O1" s="479" t="s">
        <v>3037</v>
      </c>
      <c r="P1" s="479" t="s">
        <v>3039</v>
      </c>
    </row>
    <row r="3" spans="1:16">
      <c r="A3" s="477" t="s">
        <v>98</v>
      </c>
      <c r="B3" s="477"/>
      <c r="C3" s="480">
        <f>統計tmp!AR6</f>
        <v>16</v>
      </c>
      <c r="D3" s="480">
        <f>統計tmp!AS6</f>
        <v>16</v>
      </c>
      <c r="E3" s="480">
        <f>統計tmp!AT6</f>
        <v>16</v>
      </c>
      <c r="F3" s="480">
        <f>統計tmp!AU6</f>
        <v>16</v>
      </c>
      <c r="G3" s="480">
        <f>統計tmp!AV6</f>
        <v>16</v>
      </c>
      <c r="H3" s="480">
        <f>統計tmp!AW6</f>
        <v>16</v>
      </c>
      <c r="I3" s="480"/>
      <c r="J3" s="480" t="str">
        <f t="shared" ref="J3:J8" si="0">IF(I3="V",H3,"")</f>
        <v/>
      </c>
      <c r="K3" s="480"/>
      <c r="L3" s="480" t="str">
        <f t="shared" ref="L3:L34" si="1">IF(K3="V",C3,"")</f>
        <v/>
      </c>
      <c r="M3" s="480"/>
      <c r="N3" s="477" t="str">
        <f t="shared" ref="N3:N19" si="2">IF(M3="V",C3,"")</f>
        <v/>
      </c>
    </row>
    <row r="4" spans="1:16">
      <c r="B4" s="166" t="s">
        <v>2950</v>
      </c>
      <c r="C4" s="478">
        <f>統計tmp!AR7</f>
        <v>11</v>
      </c>
      <c r="D4" s="478">
        <f>統計tmp!AS7</f>
        <v>11</v>
      </c>
      <c r="E4" s="478">
        <f>統計tmp!AT7</f>
        <v>11</v>
      </c>
      <c r="F4" s="478">
        <f>統計tmp!AU7</f>
        <v>11</v>
      </c>
      <c r="G4" s="478">
        <f>統計tmp!AV7</f>
        <v>11</v>
      </c>
      <c r="H4" s="478">
        <f>統計tmp!AW7</f>
        <v>11</v>
      </c>
      <c r="J4" s="478" t="str">
        <f t="shared" si="0"/>
        <v/>
      </c>
      <c r="L4" s="478" t="str">
        <f t="shared" si="1"/>
        <v/>
      </c>
      <c r="N4" s="166" t="str">
        <f t="shared" si="2"/>
        <v/>
      </c>
    </row>
    <row r="5" spans="1:16">
      <c r="B5" s="166" t="s">
        <v>2952</v>
      </c>
      <c r="C5" s="478">
        <f>統計tmp!AR8</f>
        <v>2</v>
      </c>
      <c r="D5" s="478">
        <f>統計tmp!AS8</f>
        <v>2</v>
      </c>
      <c r="E5" s="478">
        <f>統計tmp!AT8</f>
        <v>2</v>
      </c>
      <c r="F5" s="478">
        <f>統計tmp!AU8</f>
        <v>2</v>
      </c>
      <c r="G5" s="478">
        <f>統計tmp!AV8</f>
        <v>2</v>
      </c>
      <c r="H5" s="478">
        <f>統計tmp!AW8</f>
        <v>2</v>
      </c>
      <c r="J5" s="478" t="str">
        <f t="shared" si="0"/>
        <v/>
      </c>
      <c r="L5" s="478" t="str">
        <f t="shared" si="1"/>
        <v/>
      </c>
      <c r="N5" s="166" t="str">
        <f t="shared" si="2"/>
        <v/>
      </c>
    </row>
    <row r="6" spans="1:16">
      <c r="B6" s="166" t="s">
        <v>2951</v>
      </c>
      <c r="C6" s="478">
        <f>統計tmp!AR9</f>
        <v>2</v>
      </c>
      <c r="D6" s="478">
        <f>統計tmp!AS9</f>
        <v>2</v>
      </c>
      <c r="E6" s="478">
        <f>統計tmp!AT9</f>
        <v>2</v>
      </c>
      <c r="F6" s="478">
        <f>統計tmp!AU9</f>
        <v>2</v>
      </c>
      <c r="G6" s="478">
        <f>統計tmp!AV9</f>
        <v>2</v>
      </c>
      <c r="H6" s="478">
        <f>統計tmp!AW9</f>
        <v>2</v>
      </c>
      <c r="J6" s="478" t="str">
        <f t="shared" si="0"/>
        <v/>
      </c>
      <c r="L6" s="478" t="str">
        <f t="shared" si="1"/>
        <v/>
      </c>
      <c r="N6" s="166" t="str">
        <f t="shared" si="2"/>
        <v/>
      </c>
    </row>
    <row r="7" spans="1:16">
      <c r="B7" s="166" t="s">
        <v>3027</v>
      </c>
      <c r="C7" s="478">
        <f>統計tmp!AR10</f>
        <v>1</v>
      </c>
      <c r="D7" s="478">
        <f>統計tmp!AS10</f>
        <v>1</v>
      </c>
      <c r="E7" s="478">
        <f>統計tmp!AT10</f>
        <v>1</v>
      </c>
      <c r="F7" s="478">
        <f>統計tmp!AU10</f>
        <v>1</v>
      </c>
      <c r="G7" s="478">
        <f>統計tmp!AV10</f>
        <v>1</v>
      </c>
      <c r="H7" s="478">
        <f>統計tmp!AW10</f>
        <v>1</v>
      </c>
      <c r="J7" s="478" t="str">
        <f t="shared" si="0"/>
        <v/>
      </c>
      <c r="L7" s="478" t="str">
        <f t="shared" si="1"/>
        <v/>
      </c>
      <c r="N7" s="166" t="str">
        <f t="shared" si="2"/>
        <v/>
      </c>
    </row>
    <row r="8" spans="1:16">
      <c r="A8" s="477" t="s">
        <v>99</v>
      </c>
      <c r="B8" s="477"/>
      <c r="C8" s="480">
        <f>統計tmp!AR11</f>
        <v>78</v>
      </c>
      <c r="D8" s="480">
        <f>統計tmp!AS11</f>
        <v>78</v>
      </c>
      <c r="E8" s="480">
        <f>統計tmp!AT11</f>
        <v>64</v>
      </c>
      <c r="F8" s="480">
        <f>統計tmp!AU11</f>
        <v>0</v>
      </c>
      <c r="G8" s="480">
        <f>統計tmp!AV11</f>
        <v>78</v>
      </c>
      <c r="H8" s="480">
        <f>統計tmp!AW11</f>
        <v>78</v>
      </c>
      <c r="I8" s="480"/>
      <c r="J8" s="480" t="str">
        <f t="shared" si="0"/>
        <v/>
      </c>
      <c r="K8" s="480"/>
      <c r="L8" s="480" t="str">
        <f t="shared" si="1"/>
        <v/>
      </c>
      <c r="M8" s="480"/>
      <c r="N8" s="477" t="str">
        <f t="shared" si="2"/>
        <v/>
      </c>
    </row>
    <row r="9" spans="1:16">
      <c r="B9" s="166" t="s">
        <v>2948</v>
      </c>
      <c r="C9" s="478">
        <f>統計tmp!AR12</f>
        <v>2</v>
      </c>
      <c r="D9" s="478">
        <f>統計tmp!AS12</f>
        <v>2</v>
      </c>
      <c r="E9" s="478">
        <f>統計tmp!AT12</f>
        <v>2</v>
      </c>
      <c r="F9" s="478">
        <f>統計tmp!AU12</f>
        <v>0</v>
      </c>
      <c r="G9" s="478">
        <f>統計tmp!AV12</f>
        <v>2</v>
      </c>
      <c r="H9" s="478">
        <f>統計tmp!AW12</f>
        <v>2</v>
      </c>
      <c r="I9" s="478" t="s">
        <v>2861</v>
      </c>
      <c r="J9" s="478">
        <f>IF(I9="V",H9,"")</f>
        <v>2</v>
      </c>
      <c r="L9" s="478" t="str">
        <f t="shared" si="1"/>
        <v/>
      </c>
      <c r="N9" s="166" t="str">
        <f t="shared" si="2"/>
        <v/>
      </c>
    </row>
    <row r="10" spans="1:16">
      <c r="B10" s="166" t="s">
        <v>2949</v>
      </c>
      <c r="C10" s="478">
        <f>統計tmp!AR13</f>
        <v>20</v>
      </c>
      <c r="D10" s="478">
        <f>統計tmp!AS13</f>
        <v>20</v>
      </c>
      <c r="E10" s="485">
        <f>統計tmp!AT13</f>
        <v>17</v>
      </c>
      <c r="F10" s="478">
        <f>統計tmp!AU13</f>
        <v>0</v>
      </c>
      <c r="G10" s="478">
        <f>統計tmp!AV13</f>
        <v>20</v>
      </c>
      <c r="H10" s="478">
        <f>統計tmp!AW13</f>
        <v>20</v>
      </c>
      <c r="J10" s="478" t="str">
        <f t="shared" ref="J10:J64" si="3">IF(I10="V",H10,"")</f>
        <v/>
      </c>
      <c r="K10" s="478" t="s">
        <v>2861</v>
      </c>
      <c r="L10" s="478">
        <f t="shared" si="1"/>
        <v>20</v>
      </c>
      <c r="N10" s="166" t="str">
        <f t="shared" si="2"/>
        <v/>
      </c>
    </row>
    <row r="11" spans="1:16">
      <c r="B11" s="166" t="s">
        <v>3002</v>
      </c>
      <c r="C11" s="478">
        <f>統計tmp!AR14</f>
        <v>10</v>
      </c>
      <c r="D11" s="478">
        <f>統計tmp!AS14</f>
        <v>10</v>
      </c>
      <c r="E11" s="478">
        <f>統計tmp!AT14</f>
        <v>10</v>
      </c>
      <c r="F11" s="478">
        <f>統計tmp!AU14</f>
        <v>0</v>
      </c>
      <c r="G11" s="478">
        <f>統計tmp!AV14</f>
        <v>10</v>
      </c>
      <c r="H11" s="478">
        <f>統計tmp!AW14</f>
        <v>10</v>
      </c>
      <c r="I11" s="478" t="s">
        <v>2861</v>
      </c>
      <c r="J11" s="478">
        <f t="shared" si="3"/>
        <v>10</v>
      </c>
      <c r="L11" s="478" t="str">
        <f t="shared" si="1"/>
        <v/>
      </c>
      <c r="N11" s="166" t="str">
        <f t="shared" si="2"/>
        <v/>
      </c>
    </row>
    <row r="12" spans="1:16">
      <c r="B12" s="166" t="s">
        <v>3003</v>
      </c>
      <c r="C12" s="478">
        <f>統計tmp!AR15</f>
        <v>19</v>
      </c>
      <c r="D12" s="478">
        <f>統計tmp!AS15</f>
        <v>19</v>
      </c>
      <c r="E12" s="485">
        <f>統計tmp!AT15</f>
        <v>10</v>
      </c>
      <c r="F12" s="478">
        <f>統計tmp!AU15</f>
        <v>0</v>
      </c>
      <c r="G12" s="478">
        <f>統計tmp!AV15</f>
        <v>19</v>
      </c>
      <c r="H12" s="478">
        <f>統計tmp!AW15</f>
        <v>19</v>
      </c>
      <c r="J12" s="478" t="str">
        <f t="shared" si="3"/>
        <v/>
      </c>
      <c r="K12" s="478" t="s">
        <v>2861</v>
      </c>
      <c r="L12" s="478">
        <f t="shared" si="1"/>
        <v>19</v>
      </c>
      <c r="N12" s="166" t="str">
        <f t="shared" si="2"/>
        <v/>
      </c>
    </row>
    <row r="13" spans="1:16">
      <c r="B13" s="166" t="s">
        <v>3004</v>
      </c>
      <c r="C13" s="478">
        <f>統計tmp!AR16</f>
        <v>9</v>
      </c>
      <c r="D13" s="478">
        <f>統計tmp!AS16</f>
        <v>9</v>
      </c>
      <c r="E13" s="478">
        <f>統計tmp!AT16</f>
        <v>9</v>
      </c>
      <c r="F13" s="478">
        <f>統計tmp!AU16</f>
        <v>0</v>
      </c>
      <c r="G13" s="478">
        <f>統計tmp!AV16</f>
        <v>9</v>
      </c>
      <c r="H13" s="478">
        <f>統計tmp!AW16</f>
        <v>9</v>
      </c>
      <c r="I13" s="478" t="s">
        <v>2861</v>
      </c>
      <c r="J13" s="478">
        <f t="shared" si="3"/>
        <v>9</v>
      </c>
      <c r="L13" s="478" t="str">
        <f t="shared" si="1"/>
        <v/>
      </c>
      <c r="N13" s="166" t="str">
        <f t="shared" si="2"/>
        <v/>
      </c>
    </row>
    <row r="14" spans="1:16">
      <c r="B14" s="166" t="s">
        <v>3005</v>
      </c>
      <c r="C14" s="478">
        <f>統計tmp!AR17</f>
        <v>6</v>
      </c>
      <c r="D14" s="478">
        <f>統計tmp!AS17</f>
        <v>6</v>
      </c>
      <c r="E14" s="478">
        <f>統計tmp!AT17</f>
        <v>6</v>
      </c>
      <c r="F14" s="478">
        <f>統計tmp!AU17</f>
        <v>0</v>
      </c>
      <c r="G14" s="478">
        <f>統計tmp!AV17</f>
        <v>6</v>
      </c>
      <c r="H14" s="478">
        <f>統計tmp!AW17</f>
        <v>6</v>
      </c>
      <c r="I14" s="478" t="s">
        <v>2861</v>
      </c>
      <c r="J14" s="478">
        <f t="shared" si="3"/>
        <v>6</v>
      </c>
      <c r="L14" s="478" t="str">
        <f t="shared" si="1"/>
        <v/>
      </c>
      <c r="N14" s="166" t="str">
        <f t="shared" si="2"/>
        <v/>
      </c>
    </row>
    <row r="15" spans="1:16">
      <c r="B15" s="166" t="s">
        <v>3006</v>
      </c>
      <c r="C15" s="478">
        <f>統計tmp!AR18</f>
        <v>11</v>
      </c>
      <c r="D15" s="478">
        <f>統計tmp!AS18</f>
        <v>11</v>
      </c>
      <c r="E15" s="485">
        <f>統計tmp!AT18</f>
        <v>9</v>
      </c>
      <c r="F15" s="478">
        <f>統計tmp!AU18</f>
        <v>0</v>
      </c>
      <c r="G15" s="478">
        <f>統計tmp!AV18</f>
        <v>11</v>
      </c>
      <c r="H15" s="478">
        <f>統計tmp!AW18</f>
        <v>11</v>
      </c>
      <c r="J15" s="478" t="str">
        <f t="shared" si="3"/>
        <v/>
      </c>
      <c r="K15" s="478" t="s">
        <v>2861</v>
      </c>
      <c r="L15" s="478">
        <f t="shared" si="1"/>
        <v>11</v>
      </c>
      <c r="N15" s="166" t="str">
        <f t="shared" si="2"/>
        <v/>
      </c>
    </row>
    <row r="16" spans="1:16">
      <c r="B16" s="166" t="s">
        <v>838</v>
      </c>
      <c r="C16" s="478">
        <f>統計tmp!AR19</f>
        <v>1</v>
      </c>
      <c r="D16" s="478">
        <f>統計tmp!AS19</f>
        <v>1</v>
      </c>
      <c r="E16" s="478">
        <f>統計tmp!AT19</f>
        <v>1</v>
      </c>
      <c r="F16" s="478">
        <f>統計tmp!AU19</f>
        <v>0</v>
      </c>
      <c r="G16" s="478">
        <f>統計tmp!AV19</f>
        <v>1</v>
      </c>
      <c r="H16" s="478">
        <f>統計tmp!AW19</f>
        <v>1</v>
      </c>
      <c r="I16" s="478" t="s">
        <v>2861</v>
      </c>
      <c r="J16" s="478">
        <f t="shared" si="3"/>
        <v>1</v>
      </c>
      <c r="L16" s="478" t="str">
        <f t="shared" si="1"/>
        <v/>
      </c>
      <c r="N16" s="166" t="str">
        <f t="shared" si="2"/>
        <v/>
      </c>
    </row>
    <row r="17" spans="1:16">
      <c r="A17" s="477" t="s">
        <v>100</v>
      </c>
      <c r="B17" s="477"/>
      <c r="C17" s="480">
        <f>統計tmp!AR20</f>
        <v>38</v>
      </c>
      <c r="D17" s="480">
        <f>統計tmp!AS20</f>
        <v>38</v>
      </c>
      <c r="E17" s="480">
        <f>統計tmp!AT20</f>
        <v>38</v>
      </c>
      <c r="F17" s="480">
        <f>統計tmp!AU20</f>
        <v>36</v>
      </c>
      <c r="G17" s="480">
        <f>統計tmp!AV20</f>
        <v>36</v>
      </c>
      <c r="H17" s="480">
        <f>統計tmp!AW20</f>
        <v>36</v>
      </c>
      <c r="I17" s="480"/>
      <c r="J17" s="480" t="str">
        <f t="shared" si="3"/>
        <v/>
      </c>
      <c r="K17" s="480"/>
      <c r="L17" s="480" t="str">
        <f t="shared" si="1"/>
        <v/>
      </c>
      <c r="M17" s="480"/>
      <c r="N17" s="477" t="str">
        <f t="shared" si="2"/>
        <v/>
      </c>
    </row>
    <row r="18" spans="1:16">
      <c r="B18" s="166" t="s">
        <v>3007</v>
      </c>
      <c r="C18" s="478">
        <f>統計tmp!AR21</f>
        <v>7</v>
      </c>
      <c r="D18" s="478">
        <f>統計tmp!AS21</f>
        <v>7</v>
      </c>
      <c r="E18" s="478">
        <f>統計tmp!AT21</f>
        <v>7</v>
      </c>
      <c r="F18" s="478">
        <f>統計tmp!AU21</f>
        <v>7</v>
      </c>
      <c r="G18" s="478">
        <f>統計tmp!AV21</f>
        <v>7</v>
      </c>
      <c r="H18" s="478">
        <f>統計tmp!AW21</f>
        <v>7</v>
      </c>
      <c r="J18" s="478" t="str">
        <f t="shared" si="3"/>
        <v/>
      </c>
      <c r="L18" s="478" t="str">
        <f t="shared" si="1"/>
        <v/>
      </c>
      <c r="N18" s="166" t="str">
        <f t="shared" si="2"/>
        <v/>
      </c>
    </row>
    <row r="19" spans="1:16">
      <c r="B19" s="166" t="s">
        <v>3008</v>
      </c>
      <c r="C19" s="478">
        <f>統計tmp!AR22</f>
        <v>9</v>
      </c>
      <c r="D19" s="478">
        <f>統計tmp!AS22</f>
        <v>9</v>
      </c>
      <c r="E19" s="478">
        <f>統計tmp!AT22</f>
        <v>9</v>
      </c>
      <c r="F19" s="478">
        <f>統計tmp!AU22</f>
        <v>9</v>
      </c>
      <c r="G19" s="478">
        <f>統計tmp!AV22</f>
        <v>9</v>
      </c>
      <c r="H19" s="478">
        <f>統計tmp!AW22</f>
        <v>9</v>
      </c>
      <c r="J19" s="478" t="str">
        <f t="shared" si="3"/>
        <v/>
      </c>
      <c r="L19" s="478" t="str">
        <f t="shared" si="1"/>
        <v/>
      </c>
      <c r="N19" s="166" t="str">
        <f t="shared" si="2"/>
        <v/>
      </c>
    </row>
    <row r="20" spans="1:16">
      <c r="B20" s="166" t="s">
        <v>1446</v>
      </c>
      <c r="C20" s="478">
        <f>統計tmp!AR23</f>
        <v>16</v>
      </c>
      <c r="D20" s="478">
        <f>統計tmp!AS23</f>
        <v>16</v>
      </c>
      <c r="E20" s="478">
        <f>統計tmp!AT23</f>
        <v>16</v>
      </c>
      <c r="F20" s="478">
        <f>統計tmp!AU23</f>
        <v>14</v>
      </c>
      <c r="G20" s="478">
        <f>統計tmp!AV23</f>
        <v>14</v>
      </c>
      <c r="H20" s="478">
        <f>統計tmp!AW23</f>
        <v>14</v>
      </c>
      <c r="I20" s="478" t="s">
        <v>2861</v>
      </c>
      <c r="J20" s="478">
        <v>2</v>
      </c>
      <c r="L20" s="478" t="str">
        <f t="shared" si="1"/>
        <v/>
      </c>
      <c r="O20" s="166" t="str">
        <f>IF(M20="V",C20-G20,"")</f>
        <v/>
      </c>
    </row>
    <row r="21" spans="1:16">
      <c r="B21" s="166" t="s">
        <v>3009</v>
      </c>
      <c r="C21" s="478">
        <f>統計tmp!AR24</f>
        <v>3</v>
      </c>
      <c r="D21" s="478">
        <f>統計tmp!AS24</f>
        <v>3</v>
      </c>
      <c r="E21" s="478">
        <f>統計tmp!AT24</f>
        <v>3</v>
      </c>
      <c r="F21" s="478">
        <f>統計tmp!AU24</f>
        <v>3</v>
      </c>
      <c r="G21" s="478">
        <f>統計tmp!AV24</f>
        <v>3</v>
      </c>
      <c r="H21" s="478">
        <f>統計tmp!AW24</f>
        <v>3</v>
      </c>
      <c r="J21" s="478" t="str">
        <f t="shared" si="3"/>
        <v/>
      </c>
      <c r="L21" s="478" t="str">
        <f t="shared" si="1"/>
        <v/>
      </c>
      <c r="N21" s="166" t="str">
        <f t="shared" ref="N21:N64" si="4">IF(M21="V",C21,"")</f>
        <v/>
      </c>
    </row>
    <row r="22" spans="1:16">
      <c r="B22" s="166" t="s">
        <v>3010</v>
      </c>
      <c r="C22" s="478">
        <f>統計tmp!AR25</f>
        <v>3</v>
      </c>
      <c r="D22" s="478">
        <f>統計tmp!AS25</f>
        <v>3</v>
      </c>
      <c r="E22" s="478">
        <f>統計tmp!AT25</f>
        <v>3</v>
      </c>
      <c r="F22" s="478">
        <f>統計tmp!AU25</f>
        <v>3</v>
      </c>
      <c r="G22" s="478">
        <f>統計tmp!AV25</f>
        <v>3</v>
      </c>
      <c r="H22" s="478">
        <f>統計tmp!AW25</f>
        <v>3</v>
      </c>
      <c r="J22" s="478" t="str">
        <f t="shared" si="3"/>
        <v/>
      </c>
      <c r="L22" s="478" t="str">
        <f t="shared" si="1"/>
        <v/>
      </c>
      <c r="N22" s="166" t="str">
        <f t="shared" si="4"/>
        <v/>
      </c>
    </row>
    <row r="23" spans="1:16">
      <c r="A23" s="477" t="s">
        <v>101</v>
      </c>
      <c r="B23" s="477"/>
      <c r="C23" s="480">
        <f>統計tmp!AR26</f>
        <v>75</v>
      </c>
      <c r="D23" s="480">
        <f>統計tmp!AS26</f>
        <v>75</v>
      </c>
      <c r="E23" s="480">
        <f>統計tmp!AT26</f>
        <v>75</v>
      </c>
      <c r="F23" s="480">
        <f>統計tmp!AU26</f>
        <v>0</v>
      </c>
      <c r="G23" s="480">
        <f>統計tmp!AV26</f>
        <v>70</v>
      </c>
      <c r="H23" s="480">
        <f>統計tmp!AW26</f>
        <v>70</v>
      </c>
      <c r="I23" s="480"/>
      <c r="J23" s="480" t="str">
        <f t="shared" si="3"/>
        <v/>
      </c>
      <c r="K23" s="480"/>
      <c r="L23" s="480" t="str">
        <f t="shared" si="1"/>
        <v/>
      </c>
      <c r="M23" s="480"/>
      <c r="N23" s="477" t="str">
        <f t="shared" si="4"/>
        <v/>
      </c>
    </row>
    <row r="24" spans="1:16">
      <c r="B24" s="166" t="s">
        <v>380</v>
      </c>
      <c r="C24" s="478">
        <f>統計tmp!AR27</f>
        <v>5</v>
      </c>
      <c r="D24" s="478">
        <f>統計tmp!AS27</f>
        <v>5</v>
      </c>
      <c r="E24" s="478">
        <f>統計tmp!AT27</f>
        <v>5</v>
      </c>
      <c r="F24" s="478">
        <f>統計tmp!AU27</f>
        <v>0</v>
      </c>
      <c r="G24" s="478">
        <f>統計tmp!AV27</f>
        <v>5</v>
      </c>
      <c r="H24" s="478">
        <f>統計tmp!AW27</f>
        <v>5</v>
      </c>
      <c r="I24" s="478" t="s">
        <v>2861</v>
      </c>
      <c r="J24" s="478">
        <f t="shared" si="3"/>
        <v>5</v>
      </c>
      <c r="L24" s="478" t="str">
        <f t="shared" si="1"/>
        <v/>
      </c>
      <c r="N24" s="166" t="str">
        <f t="shared" si="4"/>
        <v/>
      </c>
    </row>
    <row r="25" spans="1:16">
      <c r="B25" s="166" t="s">
        <v>423</v>
      </c>
      <c r="C25" s="478">
        <f>統計tmp!AR28</f>
        <v>17</v>
      </c>
      <c r="D25" s="478">
        <f>統計tmp!AS28</f>
        <v>17</v>
      </c>
      <c r="E25" s="478">
        <f>統計tmp!AT28</f>
        <v>17</v>
      </c>
      <c r="F25" s="478">
        <f>統計tmp!AU28</f>
        <v>0</v>
      </c>
      <c r="G25" s="478">
        <v>16</v>
      </c>
      <c r="H25" s="478">
        <f>統計tmp!AW28</f>
        <v>16</v>
      </c>
      <c r="J25" s="478" t="str">
        <f t="shared" si="3"/>
        <v/>
      </c>
      <c r="L25" s="478" t="str">
        <f t="shared" si="1"/>
        <v/>
      </c>
      <c r="M25" s="478" t="s">
        <v>2861</v>
      </c>
      <c r="N25" s="166">
        <f t="shared" si="4"/>
        <v>17</v>
      </c>
      <c r="O25" s="166">
        <f>IF(M25="V",C25-G25,"")</f>
        <v>1</v>
      </c>
      <c r="P25" s="166" t="s">
        <v>3038</v>
      </c>
    </row>
    <row r="26" spans="1:16">
      <c r="B26" s="166" t="s">
        <v>838</v>
      </c>
      <c r="C26" s="478">
        <f>統計tmp!AR29</f>
        <v>8</v>
      </c>
      <c r="D26" s="478">
        <f>統計tmp!AS29</f>
        <v>8</v>
      </c>
      <c r="E26" s="478">
        <f>統計tmp!AT29</f>
        <v>8</v>
      </c>
      <c r="F26" s="478">
        <f>統計tmp!AU29</f>
        <v>0</v>
      </c>
      <c r="G26" s="478">
        <f>統計tmp!AV29</f>
        <v>8</v>
      </c>
      <c r="H26" s="478">
        <f>統計tmp!AW29</f>
        <v>8</v>
      </c>
      <c r="I26" s="478" t="s">
        <v>2861</v>
      </c>
      <c r="J26" s="478">
        <f t="shared" si="3"/>
        <v>8</v>
      </c>
      <c r="L26" s="478" t="str">
        <f t="shared" si="1"/>
        <v/>
      </c>
      <c r="N26" s="166" t="str">
        <f t="shared" si="4"/>
        <v/>
      </c>
      <c r="O26" s="166" t="str">
        <f t="shared" ref="O26:O64" si="5">IF(M26="V",C26-G26,"")</f>
        <v/>
      </c>
    </row>
    <row r="27" spans="1:16">
      <c r="B27" s="166" t="s">
        <v>479</v>
      </c>
      <c r="C27" s="478">
        <f>統計tmp!AR30</f>
        <v>7</v>
      </c>
      <c r="D27" s="478">
        <f>統計tmp!AS30</f>
        <v>7</v>
      </c>
      <c r="E27" s="478">
        <f>統計tmp!AT30</f>
        <v>7</v>
      </c>
      <c r="F27" s="478">
        <f>統計tmp!AU30</f>
        <v>0</v>
      </c>
      <c r="G27" s="478">
        <f>統計tmp!AV30</f>
        <v>6</v>
      </c>
      <c r="H27" s="478">
        <f>統計tmp!AW30</f>
        <v>6</v>
      </c>
      <c r="J27" s="478" t="str">
        <f t="shared" si="3"/>
        <v/>
      </c>
      <c r="L27" s="478" t="str">
        <f t="shared" si="1"/>
        <v/>
      </c>
      <c r="M27" s="478" t="s">
        <v>2861</v>
      </c>
      <c r="N27" s="166">
        <f t="shared" si="4"/>
        <v>7</v>
      </c>
      <c r="O27" s="166">
        <f t="shared" si="5"/>
        <v>1</v>
      </c>
      <c r="P27" s="166" t="s">
        <v>3038</v>
      </c>
    </row>
    <row r="28" spans="1:16">
      <c r="B28" s="166" t="s">
        <v>391</v>
      </c>
      <c r="C28" s="478">
        <f>統計tmp!AR31</f>
        <v>10</v>
      </c>
      <c r="D28" s="478">
        <f>統計tmp!AS31</f>
        <v>10</v>
      </c>
      <c r="E28" s="478">
        <f>統計tmp!AT31</f>
        <v>10</v>
      </c>
      <c r="F28" s="478">
        <f>統計tmp!AU31</f>
        <v>0</v>
      </c>
      <c r="G28" s="478">
        <f>統計tmp!AV31</f>
        <v>10</v>
      </c>
      <c r="H28" s="478">
        <f>統計tmp!AW31</f>
        <v>10</v>
      </c>
      <c r="I28" s="478" t="s">
        <v>2861</v>
      </c>
      <c r="J28" s="478">
        <f t="shared" si="3"/>
        <v>10</v>
      </c>
      <c r="L28" s="478" t="str">
        <f t="shared" si="1"/>
        <v/>
      </c>
      <c r="N28" s="166" t="str">
        <f t="shared" si="4"/>
        <v/>
      </c>
      <c r="O28" s="166" t="str">
        <f t="shared" si="5"/>
        <v/>
      </c>
    </row>
    <row r="29" spans="1:16">
      <c r="B29" s="166" t="s">
        <v>638</v>
      </c>
      <c r="C29" s="478">
        <f>統計tmp!AR32</f>
        <v>7</v>
      </c>
      <c r="D29" s="478">
        <f>統計tmp!AS32</f>
        <v>7</v>
      </c>
      <c r="E29" s="478">
        <f>統計tmp!AT32</f>
        <v>7</v>
      </c>
      <c r="F29" s="478">
        <f>統計tmp!AU32</f>
        <v>0</v>
      </c>
      <c r="G29" s="478">
        <f>統計tmp!AV32</f>
        <v>6</v>
      </c>
      <c r="H29" s="478">
        <f>統計tmp!AW32</f>
        <v>6</v>
      </c>
      <c r="J29" s="478" t="str">
        <f t="shared" si="3"/>
        <v/>
      </c>
      <c r="L29" s="478" t="str">
        <f t="shared" si="1"/>
        <v/>
      </c>
      <c r="M29" s="478" t="s">
        <v>2861</v>
      </c>
      <c r="N29" s="166">
        <f t="shared" si="4"/>
        <v>7</v>
      </c>
      <c r="O29" s="166">
        <f t="shared" si="5"/>
        <v>1</v>
      </c>
      <c r="P29" s="166" t="s">
        <v>3038</v>
      </c>
    </row>
    <row r="30" spans="1:16">
      <c r="B30" s="166" t="s">
        <v>656</v>
      </c>
      <c r="C30" s="478">
        <f>統計tmp!AR33</f>
        <v>1</v>
      </c>
      <c r="D30" s="478">
        <f>統計tmp!AS33</f>
        <v>1</v>
      </c>
      <c r="E30" s="478">
        <f>統計tmp!AT33</f>
        <v>1</v>
      </c>
      <c r="F30" s="478">
        <f>統計tmp!AU33</f>
        <v>0</v>
      </c>
      <c r="G30" s="478">
        <f>統計tmp!AV33</f>
        <v>1</v>
      </c>
      <c r="H30" s="478">
        <f>統計tmp!AW33</f>
        <v>1</v>
      </c>
      <c r="I30" s="478" t="s">
        <v>2861</v>
      </c>
      <c r="J30" s="478">
        <f t="shared" si="3"/>
        <v>1</v>
      </c>
      <c r="L30" s="478" t="str">
        <f t="shared" si="1"/>
        <v/>
      </c>
      <c r="N30" s="166" t="str">
        <f t="shared" si="4"/>
        <v/>
      </c>
      <c r="O30" s="166" t="str">
        <f t="shared" si="5"/>
        <v/>
      </c>
    </row>
    <row r="31" spans="1:16">
      <c r="B31" s="166" t="s">
        <v>453</v>
      </c>
      <c r="C31" s="478">
        <f>統計tmp!AR34</f>
        <v>17</v>
      </c>
      <c r="D31" s="478">
        <f>統計tmp!AS34</f>
        <v>17</v>
      </c>
      <c r="E31" s="478">
        <f>統計tmp!AT34</f>
        <v>17</v>
      </c>
      <c r="F31" s="478">
        <f>統計tmp!AU34</f>
        <v>0</v>
      </c>
      <c r="G31" s="478">
        <f>統計tmp!AV34</f>
        <v>16</v>
      </c>
      <c r="H31" s="478">
        <f>統計tmp!AW34</f>
        <v>16</v>
      </c>
      <c r="J31" s="478" t="str">
        <f t="shared" si="3"/>
        <v/>
      </c>
      <c r="L31" s="478" t="str">
        <f t="shared" si="1"/>
        <v/>
      </c>
      <c r="M31" s="478" t="s">
        <v>2861</v>
      </c>
      <c r="N31" s="166">
        <f t="shared" si="4"/>
        <v>17</v>
      </c>
      <c r="O31" s="166">
        <f t="shared" si="5"/>
        <v>1</v>
      </c>
      <c r="P31" s="166" t="s">
        <v>3038</v>
      </c>
    </row>
    <row r="32" spans="1:16">
      <c r="B32" s="166" t="s">
        <v>432</v>
      </c>
      <c r="C32" s="478">
        <f>統計tmp!AR35</f>
        <v>3</v>
      </c>
      <c r="D32" s="478">
        <f>統計tmp!AS35</f>
        <v>3</v>
      </c>
      <c r="E32" s="478">
        <f>統計tmp!AT35</f>
        <v>3</v>
      </c>
      <c r="F32" s="478">
        <f>統計tmp!AU35</f>
        <v>0</v>
      </c>
      <c r="G32" s="478">
        <f>統計tmp!AV35</f>
        <v>2</v>
      </c>
      <c r="H32" s="478">
        <f>統計tmp!AW35</f>
        <v>2</v>
      </c>
      <c r="J32" s="478" t="str">
        <f t="shared" si="3"/>
        <v/>
      </c>
      <c r="L32" s="478" t="str">
        <f t="shared" si="1"/>
        <v/>
      </c>
      <c r="M32" s="478" t="s">
        <v>2861</v>
      </c>
      <c r="N32" s="166">
        <f t="shared" si="4"/>
        <v>3</v>
      </c>
      <c r="O32" s="166">
        <f t="shared" si="5"/>
        <v>1</v>
      </c>
      <c r="P32" s="166" t="s">
        <v>3038</v>
      </c>
    </row>
    <row r="33" spans="1:15">
      <c r="A33" s="477" t="s">
        <v>102</v>
      </c>
      <c r="B33" s="477"/>
      <c r="C33" s="480">
        <f>統計tmp!AR36</f>
        <v>87</v>
      </c>
      <c r="D33" s="480">
        <f>統計tmp!AS36</f>
        <v>87</v>
      </c>
      <c r="E33" s="480">
        <f>統計tmp!AT36</f>
        <v>35</v>
      </c>
      <c r="F33" s="480">
        <f>統計tmp!AU36</f>
        <v>26</v>
      </c>
      <c r="G33" s="480">
        <f>統計tmp!AV36</f>
        <v>69</v>
      </c>
      <c r="H33" s="480">
        <f>統計tmp!AW36</f>
        <v>69</v>
      </c>
      <c r="I33" s="480"/>
      <c r="J33" s="480" t="str">
        <f t="shared" si="3"/>
        <v/>
      </c>
      <c r="K33" s="480"/>
      <c r="L33" s="480" t="str">
        <f t="shared" si="1"/>
        <v/>
      </c>
      <c r="M33" s="480"/>
      <c r="N33" s="477" t="str">
        <f t="shared" si="4"/>
        <v/>
      </c>
      <c r="O33" s="166" t="str">
        <f t="shared" si="5"/>
        <v/>
      </c>
    </row>
    <row r="34" spans="1:15">
      <c r="B34" s="166" t="s">
        <v>1021</v>
      </c>
      <c r="C34" s="478">
        <f>統計tmp!AR37</f>
        <v>15</v>
      </c>
      <c r="D34" s="478">
        <f>統計tmp!AS37</f>
        <v>15</v>
      </c>
      <c r="E34" s="485">
        <f>統計tmp!AT37</f>
        <v>5</v>
      </c>
      <c r="F34" s="478">
        <f>統計tmp!AU37</f>
        <v>0</v>
      </c>
      <c r="G34" s="478">
        <f>統計tmp!AV37</f>
        <v>14</v>
      </c>
      <c r="H34" s="478">
        <f>統計tmp!AW37</f>
        <v>14</v>
      </c>
      <c r="J34" s="478" t="str">
        <f t="shared" si="3"/>
        <v/>
      </c>
      <c r="L34" s="478" t="str">
        <f t="shared" si="1"/>
        <v/>
      </c>
      <c r="M34" s="478" t="s">
        <v>2861</v>
      </c>
      <c r="N34" s="166">
        <f t="shared" si="4"/>
        <v>15</v>
      </c>
      <c r="O34" s="166">
        <f t="shared" si="5"/>
        <v>1</v>
      </c>
    </row>
    <row r="35" spans="1:15">
      <c r="B35" s="166" t="s">
        <v>1482</v>
      </c>
      <c r="C35" s="478">
        <f>統計tmp!AR38</f>
        <v>12</v>
      </c>
      <c r="D35" s="478">
        <f>統計tmp!AS38</f>
        <v>12</v>
      </c>
      <c r="E35" s="485">
        <f>統計tmp!AT38</f>
        <v>2</v>
      </c>
      <c r="F35" s="478">
        <f>統計tmp!AU38</f>
        <v>0</v>
      </c>
      <c r="G35" s="478">
        <f>統計tmp!AV38</f>
        <v>11</v>
      </c>
      <c r="H35" s="478">
        <f>統計tmp!AW38</f>
        <v>11</v>
      </c>
      <c r="J35" s="478" t="str">
        <f t="shared" si="3"/>
        <v/>
      </c>
      <c r="L35" s="478" t="str">
        <f t="shared" ref="L35:L64" si="6">IF(K35="V",C35,"")</f>
        <v/>
      </c>
      <c r="M35" s="478" t="s">
        <v>2861</v>
      </c>
      <c r="N35" s="166">
        <f t="shared" si="4"/>
        <v>12</v>
      </c>
      <c r="O35" s="166">
        <f t="shared" si="5"/>
        <v>1</v>
      </c>
    </row>
    <row r="36" spans="1:15">
      <c r="B36" s="166" t="s">
        <v>2946</v>
      </c>
      <c r="C36" s="478">
        <f>統計tmp!AR39</f>
        <v>15</v>
      </c>
      <c r="D36" s="478">
        <f>統計tmp!AS39</f>
        <v>15</v>
      </c>
      <c r="E36" s="485">
        <f>統計tmp!AT39</f>
        <v>2</v>
      </c>
      <c r="F36" s="478">
        <f>統計tmp!AU39</f>
        <v>0</v>
      </c>
      <c r="G36" s="478">
        <f>統計tmp!AV39</f>
        <v>0</v>
      </c>
      <c r="H36" s="478">
        <f>統計tmp!AW39</f>
        <v>0</v>
      </c>
      <c r="J36" s="478" t="str">
        <f t="shared" si="3"/>
        <v/>
      </c>
      <c r="L36" s="478" t="str">
        <f t="shared" si="6"/>
        <v/>
      </c>
      <c r="M36" s="478" t="s">
        <v>2861</v>
      </c>
      <c r="N36" s="166">
        <f t="shared" si="4"/>
        <v>15</v>
      </c>
      <c r="O36" s="166">
        <f t="shared" si="5"/>
        <v>15</v>
      </c>
    </row>
    <row r="37" spans="1:15">
      <c r="B37" s="166" t="s">
        <v>3011</v>
      </c>
      <c r="C37" s="478">
        <f>統計tmp!AR40</f>
        <v>15</v>
      </c>
      <c r="D37" s="478">
        <f>統計tmp!AS40</f>
        <v>15</v>
      </c>
      <c r="E37" s="485">
        <f>統計tmp!AT40</f>
        <v>0</v>
      </c>
      <c r="F37" s="478">
        <f>統計tmp!AU40</f>
        <v>0</v>
      </c>
      <c r="G37" s="478">
        <f>統計tmp!AV40</f>
        <v>14</v>
      </c>
      <c r="H37" s="478">
        <f>統計tmp!AW40</f>
        <v>14</v>
      </c>
      <c r="J37" s="478" t="str">
        <f t="shared" si="3"/>
        <v/>
      </c>
      <c r="L37" s="478" t="str">
        <f t="shared" si="6"/>
        <v/>
      </c>
      <c r="M37" s="478" t="s">
        <v>2861</v>
      </c>
      <c r="N37" s="166">
        <f t="shared" si="4"/>
        <v>15</v>
      </c>
      <c r="O37" s="166">
        <f t="shared" si="5"/>
        <v>1</v>
      </c>
    </row>
    <row r="38" spans="1:15">
      <c r="B38" s="166" t="s">
        <v>2966</v>
      </c>
      <c r="C38" s="478">
        <f>統計tmp!AR41</f>
        <v>26</v>
      </c>
      <c r="D38" s="478">
        <f>統計tmp!AS41</f>
        <v>26</v>
      </c>
      <c r="E38" s="478">
        <f>統計tmp!AT41</f>
        <v>26</v>
      </c>
      <c r="F38" s="478">
        <f>統計tmp!AU41</f>
        <v>26</v>
      </c>
      <c r="G38" s="478">
        <f>統計tmp!AV41</f>
        <v>26</v>
      </c>
      <c r="H38" s="478">
        <f>統計tmp!AW41</f>
        <v>26</v>
      </c>
      <c r="L38" s="478" t="str">
        <f t="shared" si="6"/>
        <v/>
      </c>
      <c r="N38" s="166" t="str">
        <f t="shared" si="4"/>
        <v/>
      </c>
      <c r="O38" s="166" t="str">
        <f t="shared" si="5"/>
        <v/>
      </c>
    </row>
    <row r="39" spans="1:15">
      <c r="B39" s="166" t="s">
        <v>3012</v>
      </c>
      <c r="C39" s="478">
        <f>統計tmp!AR42</f>
        <v>4</v>
      </c>
      <c r="D39" s="478">
        <f>統計tmp!AS42</f>
        <v>4</v>
      </c>
      <c r="E39" s="478">
        <f>統計tmp!AT42</f>
        <v>0</v>
      </c>
      <c r="F39" s="478">
        <f>統計tmp!AU42</f>
        <v>0</v>
      </c>
      <c r="G39" s="478">
        <f>統計tmp!AV42</f>
        <v>4</v>
      </c>
      <c r="H39" s="478">
        <f>統計tmp!AW42</f>
        <v>4</v>
      </c>
      <c r="J39" s="478" t="str">
        <f t="shared" si="3"/>
        <v/>
      </c>
      <c r="K39" s="478" t="s">
        <v>2861</v>
      </c>
      <c r="L39" s="478">
        <f t="shared" si="6"/>
        <v>4</v>
      </c>
      <c r="N39" s="166" t="str">
        <f t="shared" si="4"/>
        <v/>
      </c>
      <c r="O39" s="166" t="str">
        <f t="shared" si="5"/>
        <v/>
      </c>
    </row>
    <row r="40" spans="1:15">
      <c r="A40" s="477" t="s">
        <v>103</v>
      </c>
      <c r="B40" s="477"/>
      <c r="C40" s="480">
        <f>統計tmp!AR43</f>
        <v>88</v>
      </c>
      <c r="D40" s="480">
        <f>統計tmp!AS43</f>
        <v>88</v>
      </c>
      <c r="E40" s="480">
        <f>統計tmp!AT43</f>
        <v>43</v>
      </c>
      <c r="F40" s="480">
        <f>統計tmp!AU43</f>
        <v>0</v>
      </c>
      <c r="G40" s="480">
        <f>統計tmp!AV43</f>
        <v>73</v>
      </c>
      <c r="H40" s="480">
        <f>統計tmp!AW43</f>
        <v>73</v>
      </c>
      <c r="I40" s="480"/>
      <c r="J40" s="480" t="str">
        <f t="shared" si="3"/>
        <v/>
      </c>
      <c r="K40" s="480"/>
      <c r="L40" s="480" t="str">
        <f t="shared" si="6"/>
        <v/>
      </c>
      <c r="M40" s="480"/>
      <c r="N40" s="477" t="str">
        <f t="shared" si="4"/>
        <v/>
      </c>
      <c r="O40" s="166" t="str">
        <f t="shared" si="5"/>
        <v/>
      </c>
    </row>
    <row r="41" spans="1:15">
      <c r="B41" s="166" t="s">
        <v>3013</v>
      </c>
      <c r="C41" s="478">
        <f>統計tmp!AR44</f>
        <v>4</v>
      </c>
      <c r="D41" s="478">
        <f>統計tmp!AS44</f>
        <v>4</v>
      </c>
      <c r="E41" s="485">
        <f>統計tmp!AT44</f>
        <v>1</v>
      </c>
      <c r="F41" s="478">
        <f>統計tmp!AU44</f>
        <v>0</v>
      </c>
      <c r="G41" s="478">
        <f>統計tmp!AV44</f>
        <v>2</v>
      </c>
      <c r="H41" s="478">
        <f>統計tmp!AW44</f>
        <v>2</v>
      </c>
      <c r="J41" s="478" t="str">
        <f t="shared" si="3"/>
        <v/>
      </c>
      <c r="L41" s="478" t="str">
        <f t="shared" si="6"/>
        <v/>
      </c>
      <c r="M41" s="478" t="s">
        <v>2861</v>
      </c>
      <c r="N41" s="166">
        <f t="shared" si="4"/>
        <v>4</v>
      </c>
      <c r="O41" s="166">
        <f t="shared" si="5"/>
        <v>2</v>
      </c>
    </row>
    <row r="42" spans="1:15">
      <c r="B42" s="166" t="s">
        <v>3014</v>
      </c>
      <c r="C42" s="478">
        <f>統計tmp!AR45</f>
        <v>9</v>
      </c>
      <c r="D42" s="478">
        <f>統計tmp!AS45</f>
        <v>9</v>
      </c>
      <c r="E42" s="478">
        <f>統計tmp!AT45</f>
        <v>9</v>
      </c>
      <c r="F42" s="478">
        <f>統計tmp!AU45</f>
        <v>0</v>
      </c>
      <c r="G42" s="478">
        <f>統計tmp!AV45</f>
        <v>9</v>
      </c>
      <c r="H42" s="478">
        <f>統計tmp!AW45</f>
        <v>9</v>
      </c>
      <c r="I42" s="478" t="s">
        <v>2861</v>
      </c>
      <c r="J42" s="478">
        <f t="shared" si="3"/>
        <v>9</v>
      </c>
      <c r="L42" s="478" t="str">
        <f t="shared" si="6"/>
        <v/>
      </c>
      <c r="N42" s="166" t="str">
        <f t="shared" si="4"/>
        <v/>
      </c>
      <c r="O42" s="166" t="str">
        <f t="shared" si="5"/>
        <v/>
      </c>
    </row>
    <row r="43" spans="1:15">
      <c r="B43" s="166" t="s">
        <v>3015</v>
      </c>
      <c r="C43" s="478">
        <f>統計tmp!AR46</f>
        <v>6</v>
      </c>
      <c r="D43" s="478">
        <f>統計tmp!AS46</f>
        <v>6</v>
      </c>
      <c r="E43" s="478">
        <f>統計tmp!AT46</f>
        <v>6</v>
      </c>
      <c r="F43" s="478">
        <f>統計tmp!AU46</f>
        <v>0</v>
      </c>
      <c r="G43" s="478">
        <f>統計tmp!AV46</f>
        <v>6</v>
      </c>
      <c r="H43" s="478">
        <f>統計tmp!AW46</f>
        <v>6</v>
      </c>
      <c r="I43" s="478" t="s">
        <v>2861</v>
      </c>
      <c r="J43" s="478">
        <f t="shared" si="3"/>
        <v>6</v>
      </c>
      <c r="L43" s="478" t="str">
        <f t="shared" si="6"/>
        <v/>
      </c>
      <c r="N43" s="166" t="str">
        <f t="shared" si="4"/>
        <v/>
      </c>
      <c r="O43" s="166" t="str">
        <f t="shared" si="5"/>
        <v/>
      </c>
    </row>
    <row r="44" spans="1:15">
      <c r="B44" s="166" t="s">
        <v>3016</v>
      </c>
      <c r="C44" s="478">
        <f>統計tmp!AR47</f>
        <v>8</v>
      </c>
      <c r="D44" s="478">
        <f>統計tmp!AS47</f>
        <v>8</v>
      </c>
      <c r="E44" s="485">
        <f>統計tmp!AT47</f>
        <v>0</v>
      </c>
      <c r="F44" s="478">
        <f>統計tmp!AU47</f>
        <v>0</v>
      </c>
      <c r="G44" s="478">
        <f>統計tmp!AV47</f>
        <v>0</v>
      </c>
      <c r="H44" s="478">
        <f>統計tmp!AW47</f>
        <v>0</v>
      </c>
      <c r="J44" s="478" t="str">
        <f t="shared" si="3"/>
        <v/>
      </c>
      <c r="L44" s="478" t="str">
        <f t="shared" si="6"/>
        <v/>
      </c>
      <c r="M44" s="478" t="s">
        <v>2861</v>
      </c>
      <c r="N44" s="166">
        <f t="shared" si="4"/>
        <v>8</v>
      </c>
      <c r="O44" s="166">
        <f t="shared" si="5"/>
        <v>8</v>
      </c>
    </row>
    <row r="45" spans="1:15">
      <c r="B45" s="166" t="s">
        <v>3017</v>
      </c>
      <c r="C45" s="478">
        <f>統計tmp!AR48</f>
        <v>7</v>
      </c>
      <c r="D45" s="478">
        <f>統計tmp!AS48</f>
        <v>7</v>
      </c>
      <c r="E45" s="485">
        <f>統計tmp!AT48</f>
        <v>3</v>
      </c>
      <c r="F45" s="478">
        <f>統計tmp!AU48</f>
        <v>0</v>
      </c>
      <c r="G45" s="478">
        <f>統計tmp!AV48</f>
        <v>7</v>
      </c>
      <c r="H45" s="478">
        <f>統計tmp!AW48</f>
        <v>7</v>
      </c>
      <c r="J45" s="478" t="str">
        <f t="shared" si="3"/>
        <v/>
      </c>
      <c r="K45" s="478" t="s">
        <v>2861</v>
      </c>
      <c r="L45" s="478">
        <f t="shared" si="6"/>
        <v>7</v>
      </c>
      <c r="N45" s="166" t="str">
        <f t="shared" si="4"/>
        <v/>
      </c>
      <c r="O45" s="166" t="str">
        <f t="shared" si="5"/>
        <v/>
      </c>
    </row>
    <row r="46" spans="1:15">
      <c r="B46" s="166" t="s">
        <v>3018</v>
      </c>
      <c r="C46" s="478">
        <f>統計tmp!AR49</f>
        <v>20</v>
      </c>
      <c r="D46" s="478">
        <f>統計tmp!AS49</f>
        <v>20</v>
      </c>
      <c r="E46" s="485">
        <f>統計tmp!AT49</f>
        <v>8</v>
      </c>
      <c r="F46" s="478">
        <f>統計tmp!AU49</f>
        <v>0</v>
      </c>
      <c r="G46" s="478">
        <f>統計tmp!AV49</f>
        <v>18</v>
      </c>
      <c r="H46" s="478">
        <f>統計tmp!AW49</f>
        <v>18</v>
      </c>
      <c r="J46" s="478" t="str">
        <f t="shared" si="3"/>
        <v/>
      </c>
      <c r="L46" s="478" t="str">
        <f t="shared" si="6"/>
        <v/>
      </c>
      <c r="M46" s="478" t="s">
        <v>2861</v>
      </c>
      <c r="N46" s="166">
        <f t="shared" si="4"/>
        <v>20</v>
      </c>
      <c r="O46" s="166">
        <f t="shared" si="5"/>
        <v>2</v>
      </c>
    </row>
    <row r="47" spans="1:15">
      <c r="B47" s="166" t="s">
        <v>3019</v>
      </c>
      <c r="C47" s="478">
        <f>統計tmp!AR50</f>
        <v>29</v>
      </c>
      <c r="D47" s="478">
        <f>統計tmp!AS50</f>
        <v>29</v>
      </c>
      <c r="E47" s="485">
        <f>統計tmp!AT50</f>
        <v>11</v>
      </c>
      <c r="F47" s="478">
        <f>統計tmp!AU50</f>
        <v>0</v>
      </c>
      <c r="G47" s="478">
        <f>統計tmp!AV50</f>
        <v>27</v>
      </c>
      <c r="H47" s="478">
        <f>統計tmp!AW50</f>
        <v>27</v>
      </c>
      <c r="J47" s="478" t="str">
        <f t="shared" si="3"/>
        <v/>
      </c>
      <c r="L47" s="478" t="str">
        <f t="shared" si="6"/>
        <v/>
      </c>
      <c r="M47" s="478" t="s">
        <v>2861</v>
      </c>
      <c r="N47" s="166">
        <f t="shared" si="4"/>
        <v>29</v>
      </c>
      <c r="O47" s="166">
        <f t="shared" si="5"/>
        <v>2</v>
      </c>
    </row>
    <row r="48" spans="1:15">
      <c r="B48" s="166" t="s">
        <v>3020</v>
      </c>
      <c r="C48" s="478">
        <f>統計tmp!AR51</f>
        <v>5</v>
      </c>
      <c r="D48" s="478">
        <f>統計tmp!AS51</f>
        <v>5</v>
      </c>
      <c r="E48" s="478">
        <f>統計tmp!AT51</f>
        <v>5</v>
      </c>
      <c r="F48" s="478">
        <f>統計tmp!AU51</f>
        <v>0</v>
      </c>
      <c r="G48" s="478">
        <f>統計tmp!AV51</f>
        <v>4</v>
      </c>
      <c r="H48" s="478">
        <f>統計tmp!AW51</f>
        <v>4</v>
      </c>
      <c r="J48" s="478" t="str">
        <f t="shared" si="3"/>
        <v/>
      </c>
      <c r="L48" s="478" t="str">
        <f t="shared" si="6"/>
        <v/>
      </c>
      <c r="M48" s="478" t="s">
        <v>2861</v>
      </c>
      <c r="N48" s="166">
        <f t="shared" si="4"/>
        <v>5</v>
      </c>
      <c r="O48" s="166">
        <f t="shared" si="5"/>
        <v>1</v>
      </c>
    </row>
    <row r="49" spans="1:15">
      <c r="A49" s="477" t="s">
        <v>104</v>
      </c>
      <c r="B49" s="477"/>
      <c r="C49" s="480">
        <f>統計tmp!AR52</f>
        <v>10</v>
      </c>
      <c r="D49" s="480">
        <f>統計tmp!AS52</f>
        <v>10</v>
      </c>
      <c r="E49" s="480">
        <f>統計tmp!AT52</f>
        <v>0</v>
      </c>
      <c r="F49" s="480">
        <f>統計tmp!AU52</f>
        <v>0</v>
      </c>
      <c r="G49" s="480">
        <f>統計tmp!AV52</f>
        <v>4</v>
      </c>
      <c r="H49" s="480">
        <f>統計tmp!AW52</f>
        <v>4</v>
      </c>
      <c r="I49" s="480"/>
      <c r="J49" s="480" t="str">
        <f t="shared" si="3"/>
        <v/>
      </c>
      <c r="K49" s="480"/>
      <c r="L49" s="480" t="str">
        <f t="shared" si="6"/>
        <v/>
      </c>
      <c r="M49" s="480"/>
      <c r="N49" s="477" t="str">
        <f t="shared" si="4"/>
        <v/>
      </c>
      <c r="O49" s="166" t="str">
        <f t="shared" si="5"/>
        <v/>
      </c>
    </row>
    <row r="50" spans="1:15">
      <c r="B50" s="166" t="s">
        <v>3021</v>
      </c>
      <c r="C50" s="478">
        <f>統計tmp!AR53</f>
        <v>1</v>
      </c>
      <c r="D50" s="478">
        <f>統計tmp!AS53</f>
        <v>1</v>
      </c>
      <c r="E50" s="485">
        <f>統計tmp!AT53</f>
        <v>0</v>
      </c>
      <c r="F50" s="478">
        <f>統計tmp!AU53</f>
        <v>0</v>
      </c>
      <c r="G50" s="478">
        <f>統計tmp!AV53</f>
        <v>1</v>
      </c>
      <c r="H50" s="478">
        <f>統計tmp!AW53</f>
        <v>1</v>
      </c>
      <c r="J50" s="478" t="str">
        <f t="shared" si="3"/>
        <v/>
      </c>
      <c r="K50" s="478" t="s">
        <v>2861</v>
      </c>
      <c r="L50" s="478">
        <f t="shared" si="6"/>
        <v>1</v>
      </c>
      <c r="N50" s="166" t="str">
        <f t="shared" si="4"/>
        <v/>
      </c>
      <c r="O50" s="166" t="str">
        <f t="shared" si="5"/>
        <v/>
      </c>
    </row>
    <row r="51" spans="1:15">
      <c r="B51" s="166" t="s">
        <v>2965</v>
      </c>
      <c r="C51" s="478">
        <f>統計tmp!AR54</f>
        <v>9</v>
      </c>
      <c r="D51" s="478">
        <f>統計tmp!AS54</f>
        <v>9</v>
      </c>
      <c r="E51" s="485">
        <f>統計tmp!AT54</f>
        <v>0</v>
      </c>
      <c r="F51" s="478">
        <f>統計tmp!AU54</f>
        <v>0</v>
      </c>
      <c r="G51" s="478">
        <f>統計tmp!AV54</f>
        <v>3</v>
      </c>
      <c r="H51" s="478">
        <f>統計tmp!AW54</f>
        <v>3</v>
      </c>
      <c r="J51" s="478" t="str">
        <f t="shared" si="3"/>
        <v/>
      </c>
      <c r="L51" s="478" t="str">
        <f t="shared" si="6"/>
        <v/>
      </c>
      <c r="M51" s="478" t="s">
        <v>2861</v>
      </c>
      <c r="N51" s="166">
        <f t="shared" si="4"/>
        <v>9</v>
      </c>
      <c r="O51" s="166">
        <f t="shared" si="5"/>
        <v>6</v>
      </c>
    </row>
    <row r="52" spans="1:15">
      <c r="A52" s="477" t="s">
        <v>105</v>
      </c>
      <c r="B52" s="477"/>
      <c r="C52" s="480">
        <f>統計tmp!AR55</f>
        <v>134</v>
      </c>
      <c r="D52" s="480">
        <f>統計tmp!AS55</f>
        <v>134</v>
      </c>
      <c r="E52" s="480">
        <f>統計tmp!AT55</f>
        <v>2</v>
      </c>
      <c r="F52" s="480">
        <f>統計tmp!AU55</f>
        <v>0</v>
      </c>
      <c r="G52" s="480">
        <f>統計tmp!AV55</f>
        <v>92</v>
      </c>
      <c r="H52" s="480">
        <f>統計tmp!AW55</f>
        <v>92</v>
      </c>
      <c r="I52" s="480"/>
      <c r="J52" s="480" t="str">
        <f t="shared" si="3"/>
        <v/>
      </c>
      <c r="K52" s="480"/>
      <c r="L52" s="480" t="str">
        <f t="shared" si="6"/>
        <v/>
      </c>
      <c r="M52" s="480"/>
      <c r="N52" s="477" t="str">
        <f t="shared" si="4"/>
        <v/>
      </c>
      <c r="O52" s="166" t="str">
        <f t="shared" si="5"/>
        <v/>
      </c>
    </row>
    <row r="53" spans="1:15">
      <c r="B53" s="166" t="s">
        <v>932</v>
      </c>
      <c r="C53" s="478">
        <f>統計tmp!AR56</f>
        <v>7</v>
      </c>
      <c r="D53" s="478">
        <f>統計tmp!AS56</f>
        <v>7</v>
      </c>
      <c r="E53" s="485">
        <f>統計tmp!AT56</f>
        <v>2</v>
      </c>
      <c r="F53" s="478">
        <f>統計tmp!AU56</f>
        <v>0</v>
      </c>
      <c r="G53" s="478">
        <f>統計tmp!AV56</f>
        <v>2</v>
      </c>
      <c r="H53" s="478">
        <f>統計tmp!AW56</f>
        <v>2</v>
      </c>
      <c r="J53" s="478" t="str">
        <f t="shared" si="3"/>
        <v/>
      </c>
      <c r="L53" s="478" t="str">
        <f t="shared" si="6"/>
        <v/>
      </c>
      <c r="M53" s="478" t="s">
        <v>2861</v>
      </c>
      <c r="N53" s="166">
        <f t="shared" si="4"/>
        <v>7</v>
      </c>
      <c r="O53" s="166">
        <f t="shared" si="5"/>
        <v>5</v>
      </c>
    </row>
    <row r="54" spans="1:15">
      <c r="B54" s="166" t="s">
        <v>954</v>
      </c>
      <c r="C54" s="478">
        <f>統計tmp!AR57</f>
        <v>9</v>
      </c>
      <c r="D54" s="478">
        <f>統計tmp!AS57</f>
        <v>9</v>
      </c>
      <c r="E54" s="485">
        <f>統計tmp!AT57</f>
        <v>0</v>
      </c>
      <c r="F54" s="478">
        <f>統計tmp!AU57</f>
        <v>0</v>
      </c>
      <c r="G54" s="478">
        <f>統計tmp!AV57</f>
        <v>9</v>
      </c>
      <c r="H54" s="478">
        <f>統計tmp!AW57</f>
        <v>9</v>
      </c>
      <c r="J54" s="478" t="str">
        <f t="shared" si="3"/>
        <v/>
      </c>
      <c r="K54" s="478" t="s">
        <v>2861</v>
      </c>
      <c r="L54" s="478">
        <f t="shared" si="6"/>
        <v>9</v>
      </c>
      <c r="N54" s="166" t="str">
        <f t="shared" si="4"/>
        <v/>
      </c>
      <c r="O54" s="166" t="str">
        <f t="shared" si="5"/>
        <v/>
      </c>
    </row>
    <row r="55" spans="1:15">
      <c r="B55" s="166" t="s">
        <v>3022</v>
      </c>
      <c r="C55" s="478">
        <f>統計tmp!AR58</f>
        <v>112</v>
      </c>
      <c r="D55" s="478">
        <f>統計tmp!AS58</f>
        <v>112</v>
      </c>
      <c r="E55" s="485">
        <f>統計tmp!AT58</f>
        <v>0</v>
      </c>
      <c r="F55" s="478">
        <f>統計tmp!AU58</f>
        <v>0</v>
      </c>
      <c r="G55" s="478">
        <f>統計tmp!AV58</f>
        <v>75</v>
      </c>
      <c r="H55" s="478">
        <f>統計tmp!AW58</f>
        <v>75</v>
      </c>
      <c r="J55" s="478" t="str">
        <f t="shared" si="3"/>
        <v/>
      </c>
      <c r="L55" s="478" t="str">
        <f t="shared" si="6"/>
        <v/>
      </c>
      <c r="M55" s="478" t="s">
        <v>2861</v>
      </c>
      <c r="N55" s="166">
        <f t="shared" si="4"/>
        <v>112</v>
      </c>
      <c r="O55" s="166">
        <f t="shared" si="5"/>
        <v>37</v>
      </c>
    </row>
    <row r="56" spans="1:15">
      <c r="B56" s="166" t="s">
        <v>3023</v>
      </c>
      <c r="C56" s="478">
        <f>統計tmp!AR59</f>
        <v>2</v>
      </c>
      <c r="D56" s="478">
        <f>統計tmp!AS59</f>
        <v>2</v>
      </c>
      <c r="E56" s="485">
        <f>統計tmp!AT59</f>
        <v>0</v>
      </c>
      <c r="F56" s="478">
        <f>統計tmp!AU59</f>
        <v>0</v>
      </c>
      <c r="G56" s="478">
        <f>統計tmp!AV59</f>
        <v>2</v>
      </c>
      <c r="H56" s="478">
        <f>統計tmp!AW59</f>
        <v>2</v>
      </c>
      <c r="J56" s="478" t="str">
        <f t="shared" si="3"/>
        <v/>
      </c>
      <c r="K56" s="478" t="s">
        <v>2861</v>
      </c>
      <c r="L56" s="478">
        <f t="shared" si="6"/>
        <v>2</v>
      </c>
      <c r="N56" s="166" t="str">
        <f t="shared" si="4"/>
        <v/>
      </c>
      <c r="O56" s="166" t="str">
        <f t="shared" si="5"/>
        <v/>
      </c>
    </row>
    <row r="57" spans="1:15">
      <c r="B57" s="166" t="s">
        <v>3024</v>
      </c>
      <c r="C57" s="478">
        <f>統計tmp!AR60</f>
        <v>3</v>
      </c>
      <c r="D57" s="478">
        <f>統計tmp!AS60</f>
        <v>3</v>
      </c>
      <c r="E57" s="485">
        <f>統計tmp!AT60</f>
        <v>0</v>
      </c>
      <c r="F57" s="478">
        <f>統計tmp!AU60</f>
        <v>0</v>
      </c>
      <c r="G57" s="478">
        <f>統計tmp!AV60</f>
        <v>3</v>
      </c>
      <c r="H57" s="478">
        <f>統計tmp!AW60</f>
        <v>3</v>
      </c>
      <c r="J57" s="478" t="str">
        <f t="shared" si="3"/>
        <v/>
      </c>
      <c r="K57" s="478" t="s">
        <v>2861</v>
      </c>
      <c r="L57" s="478">
        <f t="shared" si="6"/>
        <v>3</v>
      </c>
      <c r="N57" s="166" t="str">
        <f t="shared" si="4"/>
        <v/>
      </c>
      <c r="O57" s="166" t="str">
        <f t="shared" si="5"/>
        <v/>
      </c>
    </row>
    <row r="58" spans="1:15">
      <c r="B58" s="166" t="s">
        <v>950</v>
      </c>
      <c r="C58" s="478">
        <f>統計tmp!AR61</f>
        <v>1</v>
      </c>
      <c r="D58" s="478">
        <f>統計tmp!AS61</f>
        <v>1</v>
      </c>
      <c r="E58" s="485">
        <f>統計tmp!AT61</f>
        <v>0</v>
      </c>
      <c r="F58" s="478">
        <f>統計tmp!AU61</f>
        <v>0</v>
      </c>
      <c r="G58" s="478">
        <f>統計tmp!AV61</f>
        <v>1</v>
      </c>
      <c r="H58" s="478">
        <f>統計tmp!AW61</f>
        <v>1</v>
      </c>
      <c r="J58" s="478" t="str">
        <f t="shared" si="3"/>
        <v/>
      </c>
      <c r="K58" s="478" t="s">
        <v>2861</v>
      </c>
      <c r="L58" s="478">
        <f t="shared" si="6"/>
        <v>1</v>
      </c>
      <c r="N58" s="166" t="str">
        <f t="shared" si="4"/>
        <v/>
      </c>
      <c r="O58" s="166" t="str">
        <f t="shared" si="5"/>
        <v/>
      </c>
    </row>
    <row r="59" spans="1:15">
      <c r="A59" s="477" t="s">
        <v>106</v>
      </c>
      <c r="B59" s="477"/>
      <c r="C59" s="480">
        <f>統計tmp!AR62</f>
        <v>1</v>
      </c>
      <c r="D59" s="480">
        <f>統計tmp!AS62</f>
        <v>1</v>
      </c>
      <c r="E59" s="480">
        <f>統計tmp!AT62</f>
        <v>0</v>
      </c>
      <c r="F59" s="480">
        <f>統計tmp!AU62</f>
        <v>0</v>
      </c>
      <c r="G59" s="480">
        <f>統計tmp!AV62</f>
        <v>1</v>
      </c>
      <c r="H59" s="480">
        <f>統計tmp!AW62</f>
        <v>1</v>
      </c>
      <c r="I59" s="480"/>
      <c r="J59" s="480" t="str">
        <f t="shared" si="3"/>
        <v/>
      </c>
      <c r="K59" s="480"/>
      <c r="L59" s="480" t="str">
        <f t="shared" si="6"/>
        <v/>
      </c>
      <c r="M59" s="480"/>
      <c r="N59" s="477" t="str">
        <f t="shared" si="4"/>
        <v/>
      </c>
      <c r="O59" s="166" t="str">
        <f t="shared" si="5"/>
        <v/>
      </c>
    </row>
    <row r="60" spans="1:15">
      <c r="B60" s="166" t="s">
        <v>3025</v>
      </c>
      <c r="C60" s="478">
        <f>統計tmp!AR63</f>
        <v>1</v>
      </c>
      <c r="D60" s="478">
        <f>統計tmp!AS63</f>
        <v>1</v>
      </c>
      <c r="E60" s="485">
        <f>統計tmp!AT63</f>
        <v>0</v>
      </c>
      <c r="F60" s="478">
        <f>統計tmp!AU63</f>
        <v>0</v>
      </c>
      <c r="G60" s="478">
        <f>統計tmp!AV63</f>
        <v>1</v>
      </c>
      <c r="H60" s="478">
        <f>統計tmp!AW63</f>
        <v>1</v>
      </c>
      <c r="J60" s="478" t="str">
        <f t="shared" si="3"/>
        <v/>
      </c>
      <c r="K60" s="478" t="s">
        <v>2861</v>
      </c>
      <c r="L60" s="478">
        <f t="shared" si="6"/>
        <v>1</v>
      </c>
      <c r="N60" s="166" t="str">
        <f t="shared" si="4"/>
        <v/>
      </c>
      <c r="O60" s="166" t="str">
        <f t="shared" si="5"/>
        <v/>
      </c>
    </row>
    <row r="61" spans="1:15" hidden="1">
      <c r="A61" s="166" t="s">
        <v>107</v>
      </c>
      <c r="C61" s="478">
        <f>統計tmp!AR64</f>
        <v>0</v>
      </c>
      <c r="D61" s="478">
        <f>統計tmp!AS64</f>
        <v>0</v>
      </c>
      <c r="E61" s="478">
        <f>統計tmp!AT64</f>
        <v>0</v>
      </c>
      <c r="F61" s="478">
        <f>統計tmp!AU64</f>
        <v>0</v>
      </c>
      <c r="G61" s="478">
        <f>統計tmp!AV64</f>
        <v>0</v>
      </c>
      <c r="H61" s="478">
        <f>統計tmp!AW64</f>
        <v>0</v>
      </c>
      <c r="J61" s="478" t="str">
        <f t="shared" si="3"/>
        <v/>
      </c>
      <c r="L61" s="478" t="str">
        <f t="shared" si="6"/>
        <v/>
      </c>
      <c r="N61" s="166" t="str">
        <f t="shared" si="4"/>
        <v/>
      </c>
      <c r="O61" s="166" t="str">
        <f t="shared" si="5"/>
        <v/>
      </c>
    </row>
    <row r="62" spans="1:15" hidden="1">
      <c r="B62" s="166" t="s">
        <v>107</v>
      </c>
      <c r="C62" s="478">
        <f>統計tmp!AR65</f>
        <v>0</v>
      </c>
      <c r="D62" s="478">
        <f>統計tmp!AS65</f>
        <v>0</v>
      </c>
      <c r="E62" s="478">
        <f>統計tmp!AT65</f>
        <v>0</v>
      </c>
      <c r="F62" s="478">
        <f>統計tmp!AU65</f>
        <v>0</v>
      </c>
      <c r="G62" s="478">
        <f>統計tmp!AV65</f>
        <v>0</v>
      </c>
      <c r="H62" s="478">
        <f>統計tmp!AW65</f>
        <v>0</v>
      </c>
      <c r="J62" s="478" t="str">
        <f t="shared" si="3"/>
        <v/>
      </c>
      <c r="L62" s="478" t="str">
        <f t="shared" si="6"/>
        <v/>
      </c>
      <c r="N62" s="166" t="str">
        <f t="shared" si="4"/>
        <v/>
      </c>
      <c r="O62" s="166" t="str">
        <f t="shared" si="5"/>
        <v/>
      </c>
    </row>
    <row r="63" spans="1:15">
      <c r="A63" s="477" t="s">
        <v>3026</v>
      </c>
      <c r="B63" s="477"/>
      <c r="C63" s="480">
        <f>統計tmp!AR66</f>
        <v>9</v>
      </c>
      <c r="D63" s="480">
        <f>統計tmp!AS66</f>
        <v>6</v>
      </c>
      <c r="E63" s="480">
        <f>統計tmp!AT66</f>
        <v>0</v>
      </c>
      <c r="F63" s="480">
        <f>統計tmp!AU66</f>
        <v>0</v>
      </c>
      <c r="G63" s="480">
        <f>統計tmp!AV66</f>
        <v>0</v>
      </c>
      <c r="H63" s="480">
        <f>統計tmp!AW66</f>
        <v>0</v>
      </c>
      <c r="I63" s="480"/>
      <c r="J63" s="480" t="str">
        <f t="shared" si="3"/>
        <v/>
      </c>
      <c r="K63" s="480"/>
      <c r="L63" s="480" t="str">
        <f t="shared" si="6"/>
        <v/>
      </c>
      <c r="M63" s="480"/>
      <c r="N63" s="477" t="str">
        <f t="shared" si="4"/>
        <v/>
      </c>
      <c r="O63" s="166" t="str">
        <f t="shared" si="5"/>
        <v/>
      </c>
    </row>
    <row r="64" spans="1:15">
      <c r="B64" s="166" t="s">
        <v>3026</v>
      </c>
      <c r="C64" s="478">
        <f>統計tmp!AR67</f>
        <v>9</v>
      </c>
      <c r="D64" s="478">
        <f>統計tmp!AS67</f>
        <v>6</v>
      </c>
      <c r="E64" s="485">
        <f>統計tmp!AT67</f>
        <v>0</v>
      </c>
      <c r="F64" s="478">
        <f>統計tmp!AU67</f>
        <v>0</v>
      </c>
      <c r="G64" s="478">
        <f>統計tmp!AV67</f>
        <v>0</v>
      </c>
      <c r="H64" s="478">
        <f>統計tmp!AW67</f>
        <v>0</v>
      </c>
      <c r="J64" s="478" t="str">
        <f t="shared" si="3"/>
        <v/>
      </c>
      <c r="L64" s="478" t="str">
        <f t="shared" si="6"/>
        <v/>
      </c>
      <c r="M64" s="478" t="s">
        <v>2861</v>
      </c>
      <c r="N64" s="166">
        <f t="shared" si="4"/>
        <v>9</v>
      </c>
      <c r="O64" s="166">
        <f t="shared" si="5"/>
        <v>9</v>
      </c>
    </row>
    <row r="65" spans="1:15">
      <c r="C65" s="478">
        <f>統計tmp!AR68</f>
        <v>536</v>
      </c>
      <c r="D65" s="478">
        <f>統計tmp!AS68</f>
        <v>533</v>
      </c>
      <c r="E65" s="478">
        <f>統計tmp!AT68</f>
        <v>273</v>
      </c>
      <c r="F65" s="489">
        <f>統計tmp!AU68</f>
        <v>78</v>
      </c>
      <c r="G65" s="478">
        <f>統計tmp!AV68</f>
        <v>439</v>
      </c>
      <c r="H65" s="478">
        <f>統計tmp!AW68</f>
        <v>439</v>
      </c>
      <c r="I65" s="484">
        <f>J65/C65</f>
        <v>0.1287313432835821</v>
      </c>
      <c r="J65" s="489">
        <f>SUM(J3:J64)</f>
        <v>69</v>
      </c>
      <c r="K65" s="484">
        <f>L65/C65</f>
        <v>0.1455223880597015</v>
      </c>
      <c r="L65" s="478">
        <f>SUM(L3:L64)</f>
        <v>78</v>
      </c>
      <c r="M65" s="484">
        <f>N65/C65</f>
        <v>0.58022388059701491</v>
      </c>
      <c r="N65" s="166">
        <f>SUM(N2:N64)</f>
        <v>311</v>
      </c>
      <c r="O65" s="490">
        <f>SUM(O3:O64)</f>
        <v>95</v>
      </c>
    </row>
    <row r="66" spans="1:15">
      <c r="A66" s="477"/>
      <c r="B66" s="477" t="s">
        <v>3035</v>
      </c>
      <c r="C66" s="480"/>
      <c r="D66" s="480"/>
      <c r="E66" s="480"/>
      <c r="F66" s="486">
        <f>F65/C65</f>
        <v>0.1455223880597015</v>
      </c>
      <c r="G66" s="480"/>
      <c r="H66" s="480"/>
      <c r="I66" s="480"/>
      <c r="J66" s="487">
        <f>(F65+J65)/C65</f>
        <v>0.27425373134328357</v>
      </c>
      <c r="K66" s="480"/>
      <c r="L66" s="487">
        <f>(F65+J65+L65)/C65</f>
        <v>0.41977611940298509</v>
      </c>
      <c r="M66" s="480"/>
      <c r="N66" s="488">
        <f>(F65+J65+L65+N65)/C65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selection activeCell="N8" sqref="N8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78" bestFit="1" customWidth="1"/>
    <col min="10" max="10" width="5.625" style="478" customWidth="1"/>
    <col min="11" max="12" width="8.75" style="478"/>
    <col min="13" max="16384" width="8.75" style="166"/>
  </cols>
  <sheetData>
    <row r="1" spans="1:16">
      <c r="C1" s="166" t="s">
        <v>58</v>
      </c>
      <c r="D1" s="166" t="s">
        <v>3054</v>
      </c>
      <c r="E1" s="166" t="s">
        <v>3055</v>
      </c>
      <c r="F1" s="166" t="s">
        <v>3056</v>
      </c>
      <c r="G1" s="166" t="s">
        <v>2998</v>
      </c>
      <c r="H1" s="166" t="s">
        <v>3057</v>
      </c>
      <c r="I1" s="478" t="s">
        <v>3058</v>
      </c>
      <c r="K1" s="497" t="s">
        <v>3036</v>
      </c>
      <c r="M1" s="497" t="s">
        <v>3059</v>
      </c>
      <c r="O1" s="166" t="s">
        <v>3060</v>
      </c>
      <c r="P1" s="166" t="s">
        <v>3061</v>
      </c>
    </row>
    <row r="3" spans="1:16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78" t="s">
        <v>2947</v>
      </c>
      <c r="L3" s="478" t="s">
        <v>2947</v>
      </c>
      <c r="N3" s="166" t="s">
        <v>2947</v>
      </c>
    </row>
    <row r="4" spans="1:16">
      <c r="B4" s="166" t="s">
        <v>2950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78" t="s">
        <v>2947</v>
      </c>
      <c r="L4" s="478" t="s">
        <v>2947</v>
      </c>
      <c r="N4" s="166" t="s">
        <v>2947</v>
      </c>
    </row>
    <row r="5" spans="1:16">
      <c r="B5" s="166" t="s">
        <v>2952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78" t="s">
        <v>2947</v>
      </c>
      <c r="L5" s="478" t="s">
        <v>2947</v>
      </c>
      <c r="N5" s="166" t="s">
        <v>2947</v>
      </c>
    </row>
    <row r="6" spans="1:16">
      <c r="B6" s="166" t="s">
        <v>2951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78" t="s">
        <v>2947</v>
      </c>
      <c r="L6" s="478" t="s">
        <v>2947</v>
      </c>
      <c r="N6" s="166" t="s">
        <v>2947</v>
      </c>
    </row>
    <row r="7" spans="1:16">
      <c r="B7" s="166" t="s">
        <v>3027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78" t="s">
        <v>2947</v>
      </c>
      <c r="L7" s="478" t="s">
        <v>2947</v>
      </c>
      <c r="N7" s="166" t="s">
        <v>2947</v>
      </c>
    </row>
    <row r="8" spans="1:16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78" t="s">
        <v>2947</v>
      </c>
      <c r="L8" s="478" t="s">
        <v>2947</v>
      </c>
      <c r="N8" s="166" t="s">
        <v>2947</v>
      </c>
    </row>
    <row r="9" spans="1:16">
      <c r="B9" s="166" t="s">
        <v>2948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78" t="s">
        <v>1515</v>
      </c>
      <c r="J9" s="478">
        <v>2</v>
      </c>
      <c r="L9" s="478" t="s">
        <v>2947</v>
      </c>
      <c r="N9" s="166" t="s">
        <v>2947</v>
      </c>
    </row>
    <row r="10" spans="1:16">
      <c r="B10" s="166" t="s">
        <v>2949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78" t="s">
        <v>2947</v>
      </c>
      <c r="K10" s="478" t="s">
        <v>1515</v>
      </c>
      <c r="L10" s="478">
        <v>20</v>
      </c>
      <c r="N10" s="166" t="s">
        <v>2947</v>
      </c>
    </row>
    <row r="11" spans="1:16">
      <c r="B11" s="166" t="s">
        <v>3002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78" t="s">
        <v>1515</v>
      </c>
      <c r="J11" s="478">
        <v>10</v>
      </c>
      <c r="L11" s="478" t="s">
        <v>2947</v>
      </c>
      <c r="N11" s="166" t="s">
        <v>2947</v>
      </c>
    </row>
    <row r="12" spans="1:16">
      <c r="B12" s="166" t="s">
        <v>3003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78" t="s">
        <v>2947</v>
      </c>
      <c r="K12" s="478" t="s">
        <v>1515</v>
      </c>
      <c r="L12" s="478">
        <v>19</v>
      </c>
      <c r="N12" s="166" t="s">
        <v>2947</v>
      </c>
    </row>
    <row r="13" spans="1:16">
      <c r="B13" s="166" t="s">
        <v>3004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78" t="s">
        <v>1515</v>
      </c>
      <c r="J13" s="478">
        <v>9</v>
      </c>
      <c r="L13" s="478" t="s">
        <v>2947</v>
      </c>
      <c r="N13" s="166" t="s">
        <v>2947</v>
      </c>
    </row>
    <row r="14" spans="1:16">
      <c r="B14" s="166" t="s">
        <v>3005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78" t="s">
        <v>1515</v>
      </c>
      <c r="J14" s="478">
        <v>6</v>
      </c>
      <c r="L14" s="478" t="s">
        <v>2947</v>
      </c>
      <c r="N14" s="166" t="s">
        <v>2947</v>
      </c>
    </row>
    <row r="15" spans="1:16">
      <c r="B15" s="166" t="s">
        <v>3006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78" t="s">
        <v>2947</v>
      </c>
      <c r="K15" s="478" t="s">
        <v>1515</v>
      </c>
      <c r="L15" s="478">
        <v>11</v>
      </c>
      <c r="N15" s="166" t="s">
        <v>2947</v>
      </c>
    </row>
    <row r="16" spans="1:16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78" t="s">
        <v>1515</v>
      </c>
      <c r="J16" s="478">
        <v>1</v>
      </c>
      <c r="L16" s="478" t="s">
        <v>2947</v>
      </c>
      <c r="N16" s="166" t="s">
        <v>2947</v>
      </c>
    </row>
    <row r="17" spans="1:16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78" t="s">
        <v>2947</v>
      </c>
      <c r="L17" s="478" t="s">
        <v>2947</v>
      </c>
      <c r="N17" s="166" t="s">
        <v>2947</v>
      </c>
    </row>
    <row r="18" spans="1:16">
      <c r="B18" s="166" t="s">
        <v>3007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78" t="s">
        <v>2947</v>
      </c>
      <c r="L18" s="478" t="s">
        <v>2947</v>
      </c>
      <c r="N18" s="166" t="s">
        <v>2947</v>
      </c>
    </row>
    <row r="19" spans="1:16">
      <c r="B19" s="166" t="s">
        <v>3008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78" t="s">
        <v>2947</v>
      </c>
      <c r="L19" s="478" t="s">
        <v>2947</v>
      </c>
      <c r="N19" s="166" t="s">
        <v>2947</v>
      </c>
    </row>
    <row r="20" spans="1:16">
      <c r="B20" s="166" t="s">
        <v>1446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78" t="s">
        <v>1515</v>
      </c>
      <c r="J20" s="478">
        <v>2</v>
      </c>
      <c r="L20" s="478" t="s">
        <v>2947</v>
      </c>
      <c r="O20" s="166" t="s">
        <v>2947</v>
      </c>
    </row>
    <row r="21" spans="1:16">
      <c r="B21" s="166" t="s">
        <v>3009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78" t="s">
        <v>2947</v>
      </c>
      <c r="L21" s="478" t="s">
        <v>2947</v>
      </c>
      <c r="N21" s="166" t="s">
        <v>2947</v>
      </c>
    </row>
    <row r="22" spans="1:16">
      <c r="B22" s="166" t="s">
        <v>3010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78" t="s">
        <v>2947</v>
      </c>
      <c r="L22" s="478" t="s">
        <v>2947</v>
      </c>
      <c r="N22" s="166" t="s">
        <v>2947</v>
      </c>
    </row>
    <row r="23" spans="1:16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78" t="s">
        <v>2947</v>
      </c>
      <c r="L23" s="478" t="s">
        <v>2947</v>
      </c>
      <c r="N23" s="166" t="s">
        <v>2947</v>
      </c>
    </row>
    <row r="24" spans="1:16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78" t="s">
        <v>1515</v>
      </c>
      <c r="J24" s="478">
        <v>5</v>
      </c>
      <c r="L24" s="478" t="s">
        <v>2947</v>
      </c>
      <c r="N24" s="166" t="s">
        <v>2947</v>
      </c>
    </row>
    <row r="25" spans="1:16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78" t="s">
        <v>2947</v>
      </c>
      <c r="L25" s="478" t="s">
        <v>2947</v>
      </c>
      <c r="M25" s="166" t="s">
        <v>1515</v>
      </c>
      <c r="N25" s="166">
        <v>17</v>
      </c>
      <c r="O25" s="166">
        <v>1</v>
      </c>
      <c r="P25" s="166" t="s">
        <v>3062</v>
      </c>
    </row>
    <row r="26" spans="1:16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78" t="s">
        <v>1515</v>
      </c>
      <c r="J26" s="478">
        <v>8</v>
      </c>
      <c r="L26" s="478" t="s">
        <v>2947</v>
      </c>
      <c r="N26" s="166" t="s">
        <v>2947</v>
      </c>
      <c r="O26" s="166" t="s">
        <v>2947</v>
      </c>
    </row>
    <row r="27" spans="1:16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78" t="s">
        <v>2947</v>
      </c>
      <c r="L27" s="478" t="s">
        <v>2947</v>
      </c>
      <c r="M27" s="166" t="s">
        <v>1515</v>
      </c>
      <c r="N27" s="166">
        <v>7</v>
      </c>
      <c r="O27" s="166">
        <v>1</v>
      </c>
      <c r="P27" s="166" t="s">
        <v>3062</v>
      </c>
    </row>
    <row r="28" spans="1:16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78" t="s">
        <v>1515</v>
      </c>
      <c r="J28" s="478">
        <v>10</v>
      </c>
      <c r="L28" s="478" t="s">
        <v>2947</v>
      </c>
      <c r="N28" s="166" t="s">
        <v>2947</v>
      </c>
      <c r="O28" s="166" t="s">
        <v>2947</v>
      </c>
    </row>
    <row r="29" spans="1:16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78" t="s">
        <v>2947</v>
      </c>
      <c r="L29" s="478" t="s">
        <v>2947</v>
      </c>
      <c r="M29" s="166" t="s">
        <v>1515</v>
      </c>
      <c r="N29" s="166">
        <v>7</v>
      </c>
      <c r="O29" s="166">
        <v>1</v>
      </c>
      <c r="P29" s="166" t="s">
        <v>3062</v>
      </c>
    </row>
    <row r="30" spans="1:16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78" t="s">
        <v>1515</v>
      </c>
      <c r="J30" s="478">
        <v>1</v>
      </c>
      <c r="L30" s="478" t="s">
        <v>2947</v>
      </c>
      <c r="N30" s="166" t="s">
        <v>2947</v>
      </c>
      <c r="O30" s="166" t="s">
        <v>2947</v>
      </c>
    </row>
    <row r="31" spans="1:16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78" t="s">
        <v>2947</v>
      </c>
      <c r="L31" s="478" t="s">
        <v>2947</v>
      </c>
      <c r="M31" s="166" t="s">
        <v>1515</v>
      </c>
      <c r="N31" s="166">
        <v>17</v>
      </c>
      <c r="O31" s="166">
        <v>1</v>
      </c>
      <c r="P31" s="166" t="s">
        <v>3062</v>
      </c>
    </row>
    <row r="32" spans="1:16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78" t="s">
        <v>2947</v>
      </c>
      <c r="L32" s="478" t="s">
        <v>2947</v>
      </c>
      <c r="M32" s="166" t="s">
        <v>1515</v>
      </c>
      <c r="N32" s="166">
        <v>3</v>
      </c>
      <c r="O32" s="166">
        <v>1</v>
      </c>
      <c r="P32" s="166" t="s">
        <v>3062</v>
      </c>
    </row>
    <row r="33" spans="1:15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78" t="s">
        <v>2947</v>
      </c>
      <c r="L33" s="478" t="s">
        <v>2947</v>
      </c>
      <c r="N33" s="166" t="s">
        <v>2947</v>
      </c>
      <c r="O33" s="166" t="s">
        <v>2947</v>
      </c>
    </row>
    <row r="34" spans="1:15">
      <c r="B34" s="166" t="s">
        <v>1021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78" t="s">
        <v>2947</v>
      </c>
      <c r="L34" s="478" t="s">
        <v>2947</v>
      </c>
      <c r="M34" s="166" t="s">
        <v>1515</v>
      </c>
      <c r="N34" s="166">
        <v>15</v>
      </c>
      <c r="O34" s="166">
        <v>1</v>
      </c>
    </row>
    <row r="35" spans="1:15">
      <c r="B35" s="166" t="s">
        <v>1482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78" t="s">
        <v>2947</v>
      </c>
      <c r="L35" s="478" t="s">
        <v>2947</v>
      </c>
      <c r="M35" s="166" t="s">
        <v>1515</v>
      </c>
      <c r="N35" s="166">
        <v>12</v>
      </c>
      <c r="O35" s="166">
        <v>1</v>
      </c>
    </row>
    <row r="36" spans="1:15">
      <c r="B36" s="166" t="s">
        <v>2946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78" t="s">
        <v>2947</v>
      </c>
      <c r="L36" s="478" t="s">
        <v>2947</v>
      </c>
      <c r="M36" s="166" t="s">
        <v>1515</v>
      </c>
      <c r="N36" s="166">
        <v>15</v>
      </c>
      <c r="O36" s="166">
        <v>15</v>
      </c>
    </row>
    <row r="37" spans="1:15">
      <c r="B37" s="166" t="s">
        <v>3011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78" t="s">
        <v>2947</v>
      </c>
      <c r="L37" s="478" t="s">
        <v>2947</v>
      </c>
      <c r="M37" s="166" t="s">
        <v>1515</v>
      </c>
      <c r="N37" s="166">
        <v>15</v>
      </c>
      <c r="O37" s="166">
        <v>1</v>
      </c>
    </row>
    <row r="38" spans="1:15">
      <c r="B38" s="166" t="s">
        <v>2966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78" t="s">
        <v>2947</v>
      </c>
      <c r="N38" s="166" t="s">
        <v>2947</v>
      </c>
      <c r="O38" s="166" t="s">
        <v>2947</v>
      </c>
    </row>
    <row r="39" spans="1:15">
      <c r="B39" s="166" t="s">
        <v>3012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78" t="s">
        <v>2947</v>
      </c>
      <c r="K39" s="478" t="s">
        <v>1515</v>
      </c>
      <c r="L39" s="478">
        <v>4</v>
      </c>
      <c r="N39" s="166" t="s">
        <v>2947</v>
      </c>
      <c r="O39" s="166" t="s">
        <v>2947</v>
      </c>
    </row>
    <row r="40" spans="1:15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78" t="s">
        <v>2947</v>
      </c>
      <c r="L40" s="478" t="s">
        <v>2947</v>
      </c>
      <c r="N40" s="166" t="s">
        <v>2947</v>
      </c>
      <c r="O40" s="166" t="s">
        <v>2947</v>
      </c>
    </row>
    <row r="41" spans="1:15">
      <c r="B41" s="166" t="s">
        <v>3013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78" t="s">
        <v>2947</v>
      </c>
      <c r="L41" s="478" t="s">
        <v>2947</v>
      </c>
      <c r="M41" s="166" t="s">
        <v>1515</v>
      </c>
      <c r="N41" s="166">
        <v>4</v>
      </c>
      <c r="O41" s="166">
        <v>2</v>
      </c>
    </row>
    <row r="42" spans="1:15">
      <c r="B42" s="166" t="s">
        <v>3014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78" t="s">
        <v>1515</v>
      </c>
      <c r="J42" s="478">
        <v>9</v>
      </c>
      <c r="L42" s="478" t="s">
        <v>2947</v>
      </c>
      <c r="N42" s="166" t="s">
        <v>2947</v>
      </c>
      <c r="O42" s="166" t="s">
        <v>2947</v>
      </c>
    </row>
    <row r="43" spans="1:15">
      <c r="B43" s="166" t="s">
        <v>3015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78" t="s">
        <v>1515</v>
      </c>
      <c r="J43" s="478">
        <v>6</v>
      </c>
      <c r="L43" s="478" t="s">
        <v>2947</v>
      </c>
      <c r="N43" s="166" t="s">
        <v>2947</v>
      </c>
      <c r="O43" s="166" t="s">
        <v>2947</v>
      </c>
    </row>
    <row r="44" spans="1:15">
      <c r="B44" s="166" t="s">
        <v>3016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78" t="s">
        <v>2947</v>
      </c>
      <c r="L44" s="478" t="s">
        <v>2947</v>
      </c>
      <c r="M44" s="166" t="s">
        <v>1515</v>
      </c>
      <c r="N44" s="166">
        <v>8</v>
      </c>
      <c r="O44" s="166">
        <v>8</v>
      </c>
    </row>
    <row r="45" spans="1:15">
      <c r="B45" s="166" t="s">
        <v>3017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78" t="s">
        <v>2947</v>
      </c>
      <c r="K45" s="478" t="s">
        <v>1515</v>
      </c>
      <c r="L45" s="478">
        <v>7</v>
      </c>
      <c r="N45" s="166" t="s">
        <v>2947</v>
      </c>
      <c r="O45" s="166" t="s">
        <v>2947</v>
      </c>
    </row>
    <row r="46" spans="1:15">
      <c r="B46" s="166" t="s">
        <v>3018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78" t="s">
        <v>2947</v>
      </c>
      <c r="L46" s="478" t="s">
        <v>2947</v>
      </c>
      <c r="M46" s="166" t="s">
        <v>1515</v>
      </c>
      <c r="N46" s="166">
        <v>20</v>
      </c>
      <c r="O46" s="166">
        <v>2</v>
      </c>
    </row>
    <row r="47" spans="1:15">
      <c r="B47" s="166" t="s">
        <v>3019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78" t="s">
        <v>2947</v>
      </c>
      <c r="L47" s="478" t="s">
        <v>2947</v>
      </c>
      <c r="M47" s="166" t="s">
        <v>1515</v>
      </c>
      <c r="N47" s="166">
        <v>29</v>
      </c>
      <c r="O47" s="166">
        <v>2</v>
      </c>
    </row>
    <row r="48" spans="1:15">
      <c r="B48" s="166" t="s">
        <v>3020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78" t="s">
        <v>2947</v>
      </c>
      <c r="L48" s="478" t="s">
        <v>2947</v>
      </c>
      <c r="M48" s="166" t="s">
        <v>1515</v>
      </c>
      <c r="N48" s="166">
        <v>5</v>
      </c>
      <c r="O48" s="166">
        <v>1</v>
      </c>
    </row>
    <row r="49" spans="1:15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78" t="s">
        <v>2947</v>
      </c>
      <c r="L49" s="478" t="s">
        <v>2947</v>
      </c>
      <c r="N49" s="166" t="s">
        <v>2947</v>
      </c>
      <c r="O49" s="166" t="s">
        <v>2947</v>
      </c>
    </row>
    <row r="50" spans="1:15">
      <c r="B50" s="166" t="s">
        <v>3021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78" t="s">
        <v>2947</v>
      </c>
      <c r="K50" s="478" t="s">
        <v>1515</v>
      </c>
      <c r="L50" s="478">
        <v>1</v>
      </c>
      <c r="N50" s="166" t="s">
        <v>2947</v>
      </c>
      <c r="O50" s="166" t="s">
        <v>2947</v>
      </c>
    </row>
    <row r="51" spans="1:15">
      <c r="B51" s="166" t="s">
        <v>2965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78" t="s">
        <v>2947</v>
      </c>
      <c r="L51" s="478" t="s">
        <v>2947</v>
      </c>
      <c r="M51" s="166" t="s">
        <v>1515</v>
      </c>
      <c r="N51" s="166">
        <v>9</v>
      </c>
      <c r="O51" s="166">
        <v>6</v>
      </c>
    </row>
    <row r="52" spans="1:15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78" t="s">
        <v>2947</v>
      </c>
      <c r="L52" s="478" t="s">
        <v>2947</v>
      </c>
      <c r="N52" s="166" t="s">
        <v>2947</v>
      </c>
      <c r="O52" s="166" t="s">
        <v>2947</v>
      </c>
    </row>
    <row r="53" spans="1:15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78" t="s">
        <v>2947</v>
      </c>
      <c r="L53" s="478" t="s">
        <v>2947</v>
      </c>
      <c r="M53" s="166" t="s">
        <v>1515</v>
      </c>
      <c r="N53" s="166">
        <v>7</v>
      </c>
      <c r="O53" s="166">
        <v>5</v>
      </c>
    </row>
    <row r="54" spans="1:15">
      <c r="B54" s="166" t="s">
        <v>954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78" t="s">
        <v>2947</v>
      </c>
      <c r="K54" s="478" t="s">
        <v>1515</v>
      </c>
      <c r="L54" s="478">
        <v>9</v>
      </c>
      <c r="N54" s="166" t="s">
        <v>2947</v>
      </c>
      <c r="O54" s="166" t="s">
        <v>2947</v>
      </c>
    </row>
    <row r="55" spans="1:15">
      <c r="B55" s="166" t="s">
        <v>3022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78" t="s">
        <v>2947</v>
      </c>
      <c r="L55" s="478" t="s">
        <v>2947</v>
      </c>
      <c r="M55" s="166" t="s">
        <v>1515</v>
      </c>
      <c r="N55" s="166">
        <v>112</v>
      </c>
      <c r="O55" s="166">
        <v>37</v>
      </c>
    </row>
    <row r="56" spans="1:15">
      <c r="B56" s="166" t="s">
        <v>3023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78" t="s">
        <v>2947</v>
      </c>
      <c r="K56" s="478" t="s">
        <v>1515</v>
      </c>
      <c r="L56" s="478">
        <v>2</v>
      </c>
      <c r="N56" s="166" t="s">
        <v>2947</v>
      </c>
      <c r="O56" s="166" t="s">
        <v>2947</v>
      </c>
    </row>
    <row r="57" spans="1:15">
      <c r="B57" s="166" t="s">
        <v>3024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78" t="s">
        <v>2947</v>
      </c>
      <c r="K57" s="478" t="s">
        <v>1515</v>
      </c>
      <c r="L57" s="478">
        <v>3</v>
      </c>
      <c r="N57" s="166" t="s">
        <v>2947</v>
      </c>
      <c r="O57" s="166" t="s">
        <v>2947</v>
      </c>
    </row>
    <row r="58" spans="1:15">
      <c r="B58" s="166" t="s">
        <v>950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78" t="s">
        <v>2947</v>
      </c>
      <c r="K58" s="478" t="s">
        <v>1515</v>
      </c>
      <c r="L58" s="478">
        <v>1</v>
      </c>
      <c r="N58" s="166" t="s">
        <v>2947</v>
      </c>
      <c r="O58" s="166" t="s">
        <v>2947</v>
      </c>
    </row>
    <row r="59" spans="1:15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78" t="s">
        <v>2947</v>
      </c>
      <c r="L59" s="478" t="s">
        <v>2947</v>
      </c>
      <c r="N59" s="166" t="s">
        <v>2947</v>
      </c>
      <c r="O59" s="166" t="s">
        <v>2947</v>
      </c>
    </row>
    <row r="60" spans="1:15">
      <c r="B60" s="166" t="s">
        <v>3025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78" t="s">
        <v>2947</v>
      </c>
      <c r="K60" s="478" t="s">
        <v>1515</v>
      </c>
      <c r="L60" s="478">
        <v>1</v>
      </c>
      <c r="N60" s="166" t="s">
        <v>2947</v>
      </c>
      <c r="O60" s="166" t="s">
        <v>2947</v>
      </c>
    </row>
    <row r="61" spans="1:15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78" t="s">
        <v>2947</v>
      </c>
      <c r="L61" s="478" t="s">
        <v>2947</v>
      </c>
      <c r="N61" s="166" t="s">
        <v>2947</v>
      </c>
      <c r="O61" s="166" t="s">
        <v>2947</v>
      </c>
    </row>
    <row r="62" spans="1:15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78" t="s">
        <v>2947</v>
      </c>
      <c r="L62" s="478" t="s">
        <v>2947</v>
      </c>
      <c r="N62" s="166" t="s">
        <v>2947</v>
      </c>
      <c r="O62" s="166" t="s">
        <v>2947</v>
      </c>
    </row>
    <row r="63" spans="1:15">
      <c r="A63" s="166" t="s">
        <v>3026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78" t="s">
        <v>2947</v>
      </c>
      <c r="L63" s="478" t="s">
        <v>2947</v>
      </c>
      <c r="N63" s="166" t="s">
        <v>2947</v>
      </c>
      <c r="O63" s="166" t="s">
        <v>2947</v>
      </c>
    </row>
    <row r="64" spans="1:15">
      <c r="B64" s="166" t="s">
        <v>3026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78" t="s">
        <v>2947</v>
      </c>
      <c r="L64" s="478" t="s">
        <v>2947</v>
      </c>
      <c r="M64" s="166" t="s">
        <v>1515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78">
        <v>0.1287313432835821</v>
      </c>
      <c r="J65" s="478">
        <v>69</v>
      </c>
      <c r="K65" s="478">
        <v>0.1455223880597015</v>
      </c>
      <c r="L65" s="478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3063</v>
      </c>
      <c r="F66" s="166">
        <v>0.1455223880597015</v>
      </c>
      <c r="J66" s="478">
        <v>0.27425373134328357</v>
      </c>
      <c r="L66" s="478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="90" zoomScaleNormal="90" workbookViewId="0">
      <pane ySplit="2" topLeftCell="A3" activePane="bottomLeft" state="frozen"/>
      <selection pane="bottomLeft" activeCell="A2" sqref="A2:J73"/>
    </sheetView>
  </sheetViews>
  <sheetFormatPr defaultColWidth="9" defaultRowHeight="15"/>
  <cols>
    <col min="1" max="1" width="12.75" style="291" bestFit="1" customWidth="1"/>
    <col min="2" max="2" width="6.75" style="317" customWidth="1"/>
    <col min="3" max="3" width="9.25" style="318" customWidth="1"/>
    <col min="4" max="4" width="10.875" style="298" customWidth="1"/>
    <col min="5" max="5" width="11.25" style="294" customWidth="1"/>
    <col min="6" max="6" width="10.75" style="298" customWidth="1"/>
    <col min="7" max="7" width="11.75" style="298" customWidth="1"/>
    <col min="8" max="8" width="8.375" style="298" customWidth="1"/>
    <col min="9" max="9" width="15.375" style="298" customWidth="1"/>
    <col min="10" max="10" width="17.875" style="319" customWidth="1"/>
    <col min="11" max="11" width="6.25" style="332" customWidth="1"/>
    <col min="12" max="12" width="22.375" style="311" bestFit="1" customWidth="1"/>
    <col min="13" max="16" width="9" style="295" customWidth="1"/>
    <col min="17" max="16384" width="9" style="295"/>
  </cols>
  <sheetData>
    <row r="1" spans="1:12" ht="15" customHeight="1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5" hidden="1" customHeight="1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4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4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32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4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32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4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32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4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536</v>
      </c>
      <c r="E73" s="83">
        <f>COUNTIF(URS確認!L:L,"&lt;"&amp;A73+1)</f>
        <v>533</v>
      </c>
      <c r="F73" s="399">
        <f t="shared" si="8"/>
        <v>32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73"/>
  <sheetViews>
    <sheetView topLeftCell="AT52" workbookViewId="0">
      <selection activeCell="AV72" sqref="AV72"/>
    </sheetView>
  </sheetViews>
  <sheetFormatPr defaultRowHeight="15"/>
  <cols>
    <col min="1" max="1" width="63.125" style="294" bestFit="1" customWidth="1"/>
    <col min="2" max="2" width="22.75" style="294" bestFit="1" customWidth="1"/>
    <col min="3" max="4" width="18.125" style="294" bestFit="1" customWidth="1"/>
    <col min="5" max="5" width="23.75" style="294" bestFit="1" customWidth="1"/>
    <col min="6" max="6" width="27.25" style="294" bestFit="1" customWidth="1"/>
    <col min="7" max="10" width="18.125" style="294" bestFit="1" customWidth="1"/>
    <col min="11" max="11" width="23.75" style="294" bestFit="1" customWidth="1"/>
    <col min="12" max="12" width="27.25" style="294" bestFit="1" customWidth="1"/>
    <col min="13" max="16" width="18.125" style="294" bestFit="1" customWidth="1"/>
    <col min="17" max="17" width="23.75" style="294" bestFit="1" customWidth="1"/>
    <col min="18" max="18" width="27.25" style="294" bestFit="1" customWidth="1"/>
    <col min="19" max="22" width="18.125" style="294" bestFit="1" customWidth="1"/>
    <col min="23" max="23" width="23.75" style="294" bestFit="1" customWidth="1"/>
    <col min="24" max="24" width="27.25" style="294" bestFit="1" customWidth="1"/>
    <col min="25" max="25" width="18.125" style="294" bestFit="1" customWidth="1"/>
    <col min="26" max="28" width="18.125" bestFit="1" customWidth="1"/>
    <col min="29" max="29" width="23.75" bestFit="1" customWidth="1"/>
    <col min="30" max="30" width="27.25" bestFit="1" customWidth="1"/>
    <col min="31" max="34" width="18.125" bestFit="1" customWidth="1"/>
    <col min="35" max="35" width="23.75" bestFit="1" customWidth="1"/>
    <col min="36" max="36" width="27.25" bestFit="1" customWidth="1"/>
    <col min="37" max="40" width="18.125" bestFit="1" customWidth="1"/>
    <col min="41" max="41" width="23.75" bestFit="1" customWidth="1"/>
    <col min="42" max="42" width="27.25" bestFit="1" customWidth="1"/>
    <col min="43" max="43" width="18.125" bestFit="1" customWidth="1"/>
    <col min="44" max="46" width="26.25" bestFit="1" customWidth="1"/>
    <col min="47" max="47" width="32.125" bestFit="1" customWidth="1"/>
    <col min="48" max="48" width="35.625" bestFit="1" customWidth="1"/>
    <col min="49" max="49" width="26.25" bestFit="1" customWidth="1"/>
  </cols>
  <sheetData>
    <row r="3" spans="1:49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9">
      <c r="A4"/>
      <c r="B4" s="294" t="s">
        <v>84</v>
      </c>
      <c r="C4"/>
      <c r="D4"/>
      <c r="E4"/>
      <c r="F4"/>
      <c r="G4"/>
      <c r="H4" s="294" t="s">
        <v>85</v>
      </c>
      <c r="I4"/>
      <c r="J4"/>
      <c r="K4"/>
      <c r="L4"/>
      <c r="M4"/>
      <c r="N4" s="294" t="s">
        <v>86</v>
      </c>
      <c r="O4"/>
      <c r="P4"/>
      <c r="Q4"/>
      <c r="R4"/>
      <c r="S4"/>
      <c r="T4" s="294" t="s">
        <v>87</v>
      </c>
      <c r="U4"/>
      <c r="V4"/>
      <c r="W4"/>
      <c r="X4"/>
      <c r="Y4"/>
      <c r="Z4" s="294" t="s">
        <v>88</v>
      </c>
      <c r="AF4" s="294" t="s">
        <v>89</v>
      </c>
      <c r="AL4" s="294" t="s">
        <v>90</v>
      </c>
      <c r="AR4" s="294" t="s">
        <v>91</v>
      </c>
      <c r="AS4" s="294" t="s">
        <v>92</v>
      </c>
      <c r="AT4" s="294" t="s">
        <v>93</v>
      </c>
      <c r="AU4" s="294" t="s">
        <v>2876</v>
      </c>
      <c r="AV4" s="294" t="s">
        <v>2929</v>
      </c>
      <c r="AW4" s="294" t="s">
        <v>2931</v>
      </c>
    </row>
    <row r="5" spans="1:49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2877</v>
      </c>
      <c r="F5" s="294" t="s">
        <v>2930</v>
      </c>
      <c r="G5" s="294" t="s">
        <v>2932</v>
      </c>
      <c r="H5" s="294" t="s">
        <v>95</v>
      </c>
      <c r="I5" s="294" t="s">
        <v>96</v>
      </c>
      <c r="J5" s="294" t="s">
        <v>97</v>
      </c>
      <c r="K5" s="294" t="s">
        <v>2877</v>
      </c>
      <c r="L5" s="294" t="s">
        <v>2930</v>
      </c>
      <c r="M5" s="294" t="s">
        <v>2932</v>
      </c>
      <c r="N5" s="294" t="s">
        <v>95</v>
      </c>
      <c r="O5" s="294" t="s">
        <v>96</v>
      </c>
      <c r="P5" s="294" t="s">
        <v>97</v>
      </c>
      <c r="Q5" s="294" t="s">
        <v>2877</v>
      </c>
      <c r="R5" s="294" t="s">
        <v>2930</v>
      </c>
      <c r="S5" s="294" t="s">
        <v>2932</v>
      </c>
      <c r="T5" s="294" t="s">
        <v>95</v>
      </c>
      <c r="U5" s="294" t="s">
        <v>96</v>
      </c>
      <c r="V5" s="294" t="s">
        <v>97</v>
      </c>
      <c r="W5" s="294" t="s">
        <v>2877</v>
      </c>
      <c r="X5" s="294" t="s">
        <v>2930</v>
      </c>
      <c r="Y5" s="294" t="s">
        <v>2932</v>
      </c>
      <c r="Z5" s="294" t="s">
        <v>95</v>
      </c>
      <c r="AA5" s="294" t="s">
        <v>96</v>
      </c>
      <c r="AB5" s="294" t="s">
        <v>97</v>
      </c>
      <c r="AC5" s="294" t="s">
        <v>2877</v>
      </c>
      <c r="AD5" s="294" t="s">
        <v>2930</v>
      </c>
      <c r="AE5" s="294" t="s">
        <v>2932</v>
      </c>
      <c r="AF5" s="294" t="s">
        <v>95</v>
      </c>
      <c r="AG5" s="294" t="s">
        <v>96</v>
      </c>
      <c r="AH5" s="294" t="s">
        <v>97</v>
      </c>
      <c r="AI5" s="294" t="s">
        <v>2877</v>
      </c>
      <c r="AJ5" s="294" t="s">
        <v>2930</v>
      </c>
      <c r="AK5" s="294" t="s">
        <v>2932</v>
      </c>
      <c r="AL5" s="294" t="s">
        <v>95</v>
      </c>
      <c r="AM5" s="294" t="s">
        <v>96</v>
      </c>
      <c r="AN5" s="294" t="s">
        <v>97</v>
      </c>
      <c r="AO5" s="294" t="s">
        <v>2877</v>
      </c>
      <c r="AP5" s="294" t="s">
        <v>2930</v>
      </c>
      <c r="AQ5" s="294" t="s">
        <v>2932</v>
      </c>
    </row>
    <row r="6" spans="1:49">
      <c r="A6" s="273" t="s">
        <v>98</v>
      </c>
      <c r="B6" s="403"/>
      <c r="C6" s="403"/>
      <c r="D6" s="403"/>
      <c r="E6" s="403"/>
      <c r="F6" s="403"/>
      <c r="G6" s="403"/>
      <c r="H6" s="403">
        <v>13</v>
      </c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/>
      <c r="O6" s="403"/>
      <c r="P6" s="403"/>
      <c r="Q6" s="403"/>
      <c r="R6" s="403"/>
      <c r="S6" s="403"/>
      <c r="T6" s="403">
        <v>3</v>
      </c>
      <c r="U6" s="403">
        <v>3</v>
      </c>
      <c r="V6" s="403">
        <v>3</v>
      </c>
      <c r="W6" s="403">
        <v>3</v>
      </c>
      <c r="X6" s="403">
        <v>3</v>
      </c>
      <c r="Y6" s="403">
        <v>3</v>
      </c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>
        <v>16</v>
      </c>
      <c r="AS6" s="403">
        <v>16</v>
      </c>
      <c r="AT6" s="403">
        <v>16</v>
      </c>
      <c r="AU6" s="403">
        <v>16</v>
      </c>
      <c r="AV6" s="403">
        <v>16</v>
      </c>
      <c r="AW6" s="403">
        <v>16</v>
      </c>
    </row>
    <row r="7" spans="1:49">
      <c r="A7" s="474" t="s">
        <v>2950</v>
      </c>
      <c r="B7" s="403"/>
      <c r="C7" s="403"/>
      <c r="D7" s="403"/>
      <c r="E7" s="403"/>
      <c r="F7" s="403"/>
      <c r="G7" s="403"/>
      <c r="H7" s="403">
        <v>8</v>
      </c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/>
      <c r="O7" s="403"/>
      <c r="P7" s="403"/>
      <c r="Q7" s="403"/>
      <c r="R7" s="403"/>
      <c r="S7" s="403"/>
      <c r="T7" s="403">
        <v>3</v>
      </c>
      <c r="U7" s="403">
        <v>3</v>
      </c>
      <c r="V7" s="403">
        <v>3</v>
      </c>
      <c r="W7" s="403">
        <v>3</v>
      </c>
      <c r="X7" s="403">
        <v>3</v>
      </c>
      <c r="Y7" s="403">
        <v>3</v>
      </c>
      <c r="Z7" s="403"/>
      <c r="AA7" s="403"/>
      <c r="AB7" s="403"/>
      <c r="AC7" s="403"/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>
        <v>11</v>
      </c>
      <c r="AS7" s="403">
        <v>11</v>
      </c>
      <c r="AT7" s="403">
        <v>11</v>
      </c>
      <c r="AU7" s="403">
        <v>11</v>
      </c>
      <c r="AV7" s="403">
        <v>11</v>
      </c>
      <c r="AW7" s="403">
        <v>11</v>
      </c>
    </row>
    <row r="8" spans="1:49">
      <c r="A8" s="474" t="s">
        <v>2952</v>
      </c>
      <c r="B8" s="403"/>
      <c r="C8" s="403"/>
      <c r="D8" s="403"/>
      <c r="E8" s="403"/>
      <c r="F8" s="403"/>
      <c r="G8" s="403"/>
      <c r="H8" s="403">
        <v>2</v>
      </c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>
        <v>2</v>
      </c>
      <c r="AS8" s="403">
        <v>2</v>
      </c>
      <c r="AT8" s="403">
        <v>2</v>
      </c>
      <c r="AU8" s="403">
        <v>2</v>
      </c>
      <c r="AV8" s="403">
        <v>2</v>
      </c>
      <c r="AW8" s="403">
        <v>2</v>
      </c>
    </row>
    <row r="9" spans="1:49">
      <c r="A9" s="474" t="s">
        <v>2951</v>
      </c>
      <c r="B9" s="403"/>
      <c r="C9" s="403"/>
      <c r="D9" s="403"/>
      <c r="E9" s="403"/>
      <c r="F9" s="403"/>
      <c r="G9" s="403"/>
      <c r="H9" s="403">
        <v>2</v>
      </c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>
        <v>2</v>
      </c>
      <c r="AS9" s="403">
        <v>2</v>
      </c>
      <c r="AT9" s="403">
        <v>2</v>
      </c>
      <c r="AU9" s="403">
        <v>2</v>
      </c>
      <c r="AV9" s="403">
        <v>2</v>
      </c>
      <c r="AW9" s="403">
        <v>2</v>
      </c>
    </row>
    <row r="10" spans="1:49">
      <c r="A10" s="474" t="s">
        <v>3027</v>
      </c>
      <c r="B10" s="403"/>
      <c r="C10" s="403"/>
      <c r="D10" s="403"/>
      <c r="E10" s="403"/>
      <c r="F10" s="403"/>
      <c r="G10" s="403"/>
      <c r="H10" s="403">
        <v>1</v>
      </c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>
        <v>1</v>
      </c>
      <c r="AS10" s="403">
        <v>1</v>
      </c>
      <c r="AT10" s="403">
        <v>1</v>
      </c>
      <c r="AU10" s="403">
        <v>1</v>
      </c>
      <c r="AV10" s="403">
        <v>1</v>
      </c>
      <c r="AW10" s="403">
        <v>1</v>
      </c>
    </row>
    <row r="11" spans="1:49">
      <c r="A11" s="273" t="s">
        <v>99</v>
      </c>
      <c r="B11" s="403"/>
      <c r="C11" s="403"/>
      <c r="D11" s="403"/>
      <c r="E11" s="403"/>
      <c r="F11" s="403"/>
      <c r="G11" s="403"/>
      <c r="H11" s="403">
        <v>15</v>
      </c>
      <c r="I11" s="403">
        <v>15</v>
      </c>
      <c r="J11" s="403">
        <v>14</v>
      </c>
      <c r="K11" s="403"/>
      <c r="L11" s="403">
        <v>15</v>
      </c>
      <c r="M11" s="403">
        <v>15</v>
      </c>
      <c r="N11" s="403">
        <v>27</v>
      </c>
      <c r="O11" s="403">
        <v>27</v>
      </c>
      <c r="P11" s="403">
        <v>18</v>
      </c>
      <c r="Q11" s="403"/>
      <c r="R11" s="403">
        <v>27</v>
      </c>
      <c r="S11" s="403">
        <v>27</v>
      </c>
      <c r="T11" s="403">
        <v>7</v>
      </c>
      <c r="U11" s="403">
        <v>7</v>
      </c>
      <c r="V11" s="403">
        <v>5</v>
      </c>
      <c r="W11" s="403"/>
      <c r="X11" s="403">
        <v>7</v>
      </c>
      <c r="Y11" s="403">
        <v>7</v>
      </c>
      <c r="Z11" s="403">
        <v>29</v>
      </c>
      <c r="AA11" s="403">
        <v>29</v>
      </c>
      <c r="AB11" s="403">
        <v>27</v>
      </c>
      <c r="AC11" s="403"/>
      <c r="AD11" s="403">
        <v>29</v>
      </c>
      <c r="AE11" s="403">
        <v>29</v>
      </c>
      <c r="AF11" s="403"/>
      <c r="AG11" s="403"/>
      <c r="AH11" s="403"/>
      <c r="AI11" s="403"/>
      <c r="AJ11" s="403"/>
      <c r="AK11" s="403"/>
      <c r="AL11" s="403"/>
      <c r="AM11" s="403"/>
      <c r="AN11" s="403"/>
      <c r="AO11" s="403"/>
      <c r="AP11" s="403"/>
      <c r="AQ11" s="403"/>
      <c r="AR11" s="403">
        <v>78</v>
      </c>
      <c r="AS11" s="403">
        <v>78</v>
      </c>
      <c r="AT11" s="403">
        <v>64</v>
      </c>
      <c r="AU11" s="403"/>
      <c r="AV11" s="403">
        <v>78</v>
      </c>
      <c r="AW11" s="403">
        <v>78</v>
      </c>
    </row>
    <row r="12" spans="1:49">
      <c r="A12" s="474" t="s">
        <v>2948</v>
      </c>
      <c r="B12" s="403"/>
      <c r="C12" s="403"/>
      <c r="D12" s="403"/>
      <c r="E12" s="403"/>
      <c r="F12" s="403"/>
      <c r="G12" s="403"/>
      <c r="H12" s="403">
        <v>2</v>
      </c>
      <c r="I12" s="403">
        <v>2</v>
      </c>
      <c r="J12" s="403">
        <v>2</v>
      </c>
      <c r="K12" s="403"/>
      <c r="L12" s="403">
        <v>2</v>
      </c>
      <c r="M12" s="403">
        <v>2</v>
      </c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>
        <v>2</v>
      </c>
      <c r="AS12" s="403">
        <v>2</v>
      </c>
      <c r="AT12" s="403">
        <v>2</v>
      </c>
      <c r="AU12" s="403"/>
      <c r="AV12" s="403">
        <v>2</v>
      </c>
      <c r="AW12" s="403">
        <v>2</v>
      </c>
    </row>
    <row r="13" spans="1:49">
      <c r="A13" s="474" t="s">
        <v>2949</v>
      </c>
      <c r="B13" s="403"/>
      <c r="C13" s="403"/>
      <c r="D13" s="403"/>
      <c r="E13" s="403"/>
      <c r="F13" s="403"/>
      <c r="G13" s="403"/>
      <c r="H13" s="403">
        <v>10</v>
      </c>
      <c r="I13" s="403">
        <v>10</v>
      </c>
      <c r="J13" s="403">
        <v>9</v>
      </c>
      <c r="K13" s="403"/>
      <c r="L13" s="403">
        <v>10</v>
      </c>
      <c r="M13" s="403">
        <v>10</v>
      </c>
      <c r="N13" s="403">
        <v>6</v>
      </c>
      <c r="O13" s="403">
        <v>6</v>
      </c>
      <c r="P13" s="403">
        <v>6</v>
      </c>
      <c r="Q13" s="403"/>
      <c r="R13" s="403">
        <v>6</v>
      </c>
      <c r="S13" s="403">
        <v>6</v>
      </c>
      <c r="T13" s="403"/>
      <c r="U13" s="403"/>
      <c r="V13" s="403"/>
      <c r="W13" s="403"/>
      <c r="X13" s="403"/>
      <c r="Y13" s="403"/>
      <c r="Z13" s="403">
        <v>4</v>
      </c>
      <c r="AA13" s="403">
        <v>4</v>
      </c>
      <c r="AB13" s="403">
        <v>2</v>
      </c>
      <c r="AC13" s="403"/>
      <c r="AD13" s="403">
        <v>4</v>
      </c>
      <c r="AE13" s="403">
        <v>4</v>
      </c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>
        <v>20</v>
      </c>
      <c r="AS13" s="403">
        <v>20</v>
      </c>
      <c r="AT13" s="403">
        <v>17</v>
      </c>
      <c r="AU13" s="403"/>
      <c r="AV13" s="403">
        <v>20</v>
      </c>
      <c r="AW13" s="403">
        <v>20</v>
      </c>
    </row>
    <row r="14" spans="1:49">
      <c r="A14" s="474" t="s">
        <v>3002</v>
      </c>
      <c r="B14" s="403"/>
      <c r="C14" s="403"/>
      <c r="D14" s="403"/>
      <c r="E14" s="403"/>
      <c r="F14" s="403"/>
      <c r="G14" s="403"/>
      <c r="H14" s="403">
        <v>3</v>
      </c>
      <c r="I14" s="403">
        <v>3</v>
      </c>
      <c r="J14" s="403">
        <v>3</v>
      </c>
      <c r="K14" s="403"/>
      <c r="L14" s="403">
        <v>3</v>
      </c>
      <c r="M14" s="403">
        <v>3</v>
      </c>
      <c r="N14" s="403">
        <v>2</v>
      </c>
      <c r="O14" s="403">
        <v>2</v>
      </c>
      <c r="P14" s="403">
        <v>2</v>
      </c>
      <c r="Q14" s="403"/>
      <c r="R14" s="403">
        <v>2</v>
      </c>
      <c r="S14" s="403">
        <v>2</v>
      </c>
      <c r="T14" s="403"/>
      <c r="U14" s="403"/>
      <c r="V14" s="403"/>
      <c r="W14" s="403"/>
      <c r="X14" s="403"/>
      <c r="Y14" s="403"/>
      <c r="Z14" s="403">
        <v>5</v>
      </c>
      <c r="AA14" s="403">
        <v>5</v>
      </c>
      <c r="AB14" s="403">
        <v>5</v>
      </c>
      <c r="AC14" s="403"/>
      <c r="AD14" s="403">
        <v>5</v>
      </c>
      <c r="AE14" s="403">
        <v>5</v>
      </c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>
        <v>10</v>
      </c>
      <c r="AS14" s="403">
        <v>10</v>
      </c>
      <c r="AT14" s="403">
        <v>10</v>
      </c>
      <c r="AU14" s="403"/>
      <c r="AV14" s="403">
        <v>10</v>
      </c>
      <c r="AW14" s="403">
        <v>10</v>
      </c>
    </row>
    <row r="15" spans="1:49">
      <c r="A15" s="474" t="s">
        <v>3003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>
        <v>17</v>
      </c>
      <c r="O15" s="403">
        <v>17</v>
      </c>
      <c r="P15" s="403">
        <v>8</v>
      </c>
      <c r="Q15" s="403"/>
      <c r="R15" s="403">
        <v>17</v>
      </c>
      <c r="S15" s="403">
        <v>17</v>
      </c>
      <c r="T15" s="403"/>
      <c r="U15" s="403"/>
      <c r="V15" s="403"/>
      <c r="W15" s="403"/>
      <c r="X15" s="403"/>
      <c r="Y15" s="403"/>
      <c r="Z15" s="403">
        <v>2</v>
      </c>
      <c r="AA15" s="403">
        <v>2</v>
      </c>
      <c r="AB15" s="403">
        <v>2</v>
      </c>
      <c r="AC15" s="403"/>
      <c r="AD15" s="403">
        <v>2</v>
      </c>
      <c r="AE15" s="403">
        <v>2</v>
      </c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>
        <v>19</v>
      </c>
      <c r="AS15" s="403">
        <v>19</v>
      </c>
      <c r="AT15" s="403">
        <v>10</v>
      </c>
      <c r="AU15" s="403"/>
      <c r="AV15" s="403">
        <v>19</v>
      </c>
      <c r="AW15" s="403">
        <v>19</v>
      </c>
    </row>
    <row r="16" spans="1:49">
      <c r="A16" s="474" t="s">
        <v>3004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>
        <v>9</v>
      </c>
      <c r="AA16" s="403">
        <v>9</v>
      </c>
      <c r="AB16" s="403">
        <v>9</v>
      </c>
      <c r="AC16" s="403"/>
      <c r="AD16" s="403">
        <v>9</v>
      </c>
      <c r="AE16" s="403">
        <v>9</v>
      </c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>
        <v>9</v>
      </c>
      <c r="AS16" s="403">
        <v>9</v>
      </c>
      <c r="AT16" s="403">
        <v>9</v>
      </c>
      <c r="AU16" s="403"/>
      <c r="AV16" s="403">
        <v>9</v>
      </c>
      <c r="AW16" s="403">
        <v>9</v>
      </c>
    </row>
    <row r="17" spans="1:49">
      <c r="A17" s="474" t="s">
        <v>3005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>
        <v>6</v>
      </c>
      <c r="AA17" s="403">
        <v>6</v>
      </c>
      <c r="AB17" s="403">
        <v>6</v>
      </c>
      <c r="AC17" s="403"/>
      <c r="AD17" s="403">
        <v>6</v>
      </c>
      <c r="AE17" s="403">
        <v>6</v>
      </c>
      <c r="AF17" s="403"/>
      <c r="AG17" s="403"/>
      <c r="AH17" s="403"/>
      <c r="AI17" s="403"/>
      <c r="AJ17" s="403"/>
      <c r="AK17" s="403"/>
      <c r="AL17" s="403"/>
      <c r="AM17" s="403"/>
      <c r="AN17" s="403"/>
      <c r="AO17" s="403"/>
      <c r="AP17" s="403"/>
      <c r="AQ17" s="403"/>
      <c r="AR17" s="403">
        <v>6</v>
      </c>
      <c r="AS17" s="403">
        <v>6</v>
      </c>
      <c r="AT17" s="403">
        <v>6</v>
      </c>
      <c r="AU17" s="403"/>
      <c r="AV17" s="403">
        <v>6</v>
      </c>
      <c r="AW17" s="403">
        <v>6</v>
      </c>
    </row>
    <row r="18" spans="1:49">
      <c r="A18" s="474" t="s">
        <v>3006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>
        <v>2</v>
      </c>
      <c r="O18" s="403">
        <v>2</v>
      </c>
      <c r="P18" s="403">
        <v>2</v>
      </c>
      <c r="Q18" s="403"/>
      <c r="R18" s="403">
        <v>2</v>
      </c>
      <c r="S18" s="403">
        <v>2</v>
      </c>
      <c r="T18" s="403">
        <v>7</v>
      </c>
      <c r="U18" s="403">
        <v>7</v>
      </c>
      <c r="V18" s="403">
        <v>5</v>
      </c>
      <c r="W18" s="403"/>
      <c r="X18" s="403">
        <v>7</v>
      </c>
      <c r="Y18" s="403">
        <v>7</v>
      </c>
      <c r="Z18" s="403">
        <v>2</v>
      </c>
      <c r="AA18" s="403">
        <v>2</v>
      </c>
      <c r="AB18" s="403">
        <v>2</v>
      </c>
      <c r="AC18" s="403"/>
      <c r="AD18" s="403">
        <v>2</v>
      </c>
      <c r="AE18" s="403">
        <v>2</v>
      </c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>
        <v>11</v>
      </c>
      <c r="AS18" s="403">
        <v>11</v>
      </c>
      <c r="AT18" s="403">
        <v>9</v>
      </c>
      <c r="AU18" s="403"/>
      <c r="AV18" s="403">
        <v>11</v>
      </c>
      <c r="AW18" s="403">
        <v>11</v>
      </c>
    </row>
    <row r="19" spans="1:49">
      <c r="A19" s="474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>
        <v>1</v>
      </c>
      <c r="AA19" s="403">
        <v>1</v>
      </c>
      <c r="AB19" s="403">
        <v>1</v>
      </c>
      <c r="AC19" s="403"/>
      <c r="AD19" s="403">
        <v>1</v>
      </c>
      <c r="AE19" s="403">
        <v>1</v>
      </c>
      <c r="AF19" s="403"/>
      <c r="AG19" s="403"/>
      <c r="AH19" s="403"/>
      <c r="AI19" s="403"/>
      <c r="AJ19" s="403"/>
      <c r="AK19" s="403"/>
      <c r="AL19" s="403"/>
      <c r="AM19" s="403"/>
      <c r="AN19" s="403"/>
      <c r="AO19" s="403"/>
      <c r="AP19" s="403"/>
      <c r="AQ19" s="403"/>
      <c r="AR19" s="403">
        <v>1</v>
      </c>
      <c r="AS19" s="403">
        <v>1</v>
      </c>
      <c r="AT19" s="403">
        <v>1</v>
      </c>
      <c r="AU19" s="403"/>
      <c r="AV19" s="403">
        <v>1</v>
      </c>
      <c r="AW19" s="403">
        <v>1</v>
      </c>
    </row>
    <row r="20" spans="1:49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>
        <v>4</v>
      </c>
      <c r="O20" s="403">
        <v>4</v>
      </c>
      <c r="P20" s="403">
        <v>4</v>
      </c>
      <c r="Q20" s="403">
        <v>4</v>
      </c>
      <c r="R20" s="403">
        <v>4</v>
      </c>
      <c r="S20" s="403">
        <v>4</v>
      </c>
      <c r="T20" s="403">
        <v>14</v>
      </c>
      <c r="U20" s="403">
        <v>14</v>
      </c>
      <c r="V20" s="403">
        <v>14</v>
      </c>
      <c r="W20" s="403">
        <v>14</v>
      </c>
      <c r="X20" s="403">
        <v>14</v>
      </c>
      <c r="Y20" s="403">
        <v>14</v>
      </c>
      <c r="Z20" s="403">
        <v>20</v>
      </c>
      <c r="AA20" s="403">
        <v>20</v>
      </c>
      <c r="AB20" s="403">
        <v>20</v>
      </c>
      <c r="AC20" s="403">
        <v>18</v>
      </c>
      <c r="AD20" s="403">
        <v>18</v>
      </c>
      <c r="AE20" s="403">
        <v>18</v>
      </c>
      <c r="AF20" s="403"/>
      <c r="AG20" s="403"/>
      <c r="AH20" s="403"/>
      <c r="AI20" s="403"/>
      <c r="AJ20" s="403"/>
      <c r="AK20" s="403"/>
      <c r="AL20" s="403"/>
      <c r="AM20" s="403"/>
      <c r="AN20" s="403"/>
      <c r="AO20" s="403"/>
      <c r="AP20" s="403"/>
      <c r="AQ20" s="403"/>
      <c r="AR20" s="403">
        <v>38</v>
      </c>
      <c r="AS20" s="403">
        <v>38</v>
      </c>
      <c r="AT20" s="403">
        <v>38</v>
      </c>
      <c r="AU20" s="403">
        <v>36</v>
      </c>
      <c r="AV20" s="403">
        <v>36</v>
      </c>
      <c r="AW20" s="403">
        <v>36</v>
      </c>
    </row>
    <row r="21" spans="1:49">
      <c r="A21" s="474" t="s">
        <v>3007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>
        <v>1</v>
      </c>
      <c r="O21" s="403">
        <v>1</v>
      </c>
      <c r="P21" s="403">
        <v>1</v>
      </c>
      <c r="Q21" s="403">
        <v>1</v>
      </c>
      <c r="R21" s="403">
        <v>1</v>
      </c>
      <c r="S21" s="403">
        <v>1</v>
      </c>
      <c r="T21" s="403"/>
      <c r="U21" s="403"/>
      <c r="V21" s="403"/>
      <c r="W21" s="403"/>
      <c r="X21" s="403"/>
      <c r="Y21" s="403"/>
      <c r="Z21" s="403">
        <v>6</v>
      </c>
      <c r="AA21" s="403">
        <v>6</v>
      </c>
      <c r="AB21" s="403">
        <v>6</v>
      </c>
      <c r="AC21" s="403">
        <v>6</v>
      </c>
      <c r="AD21" s="403">
        <v>6</v>
      </c>
      <c r="AE21" s="403">
        <v>6</v>
      </c>
      <c r="AF21" s="403"/>
      <c r="AG21" s="403"/>
      <c r="AH21" s="403"/>
      <c r="AI21" s="403"/>
      <c r="AJ21" s="403"/>
      <c r="AK21" s="403"/>
      <c r="AL21" s="403"/>
      <c r="AM21" s="403"/>
      <c r="AN21" s="403"/>
      <c r="AO21" s="403"/>
      <c r="AP21" s="403"/>
      <c r="AQ21" s="403"/>
      <c r="AR21" s="403">
        <v>7</v>
      </c>
      <c r="AS21" s="403">
        <v>7</v>
      </c>
      <c r="AT21" s="403">
        <v>7</v>
      </c>
      <c r="AU21" s="403">
        <v>7</v>
      </c>
      <c r="AV21" s="403">
        <v>7</v>
      </c>
      <c r="AW21" s="403">
        <v>7</v>
      </c>
    </row>
    <row r="22" spans="1:49">
      <c r="A22" s="474" t="s">
        <v>3008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>
        <v>3</v>
      </c>
      <c r="O22" s="403">
        <v>3</v>
      </c>
      <c r="P22" s="403">
        <v>3</v>
      </c>
      <c r="Q22" s="403">
        <v>3</v>
      </c>
      <c r="R22" s="403">
        <v>3</v>
      </c>
      <c r="S22" s="403">
        <v>3</v>
      </c>
      <c r="T22" s="403">
        <v>6</v>
      </c>
      <c r="U22" s="403">
        <v>6</v>
      </c>
      <c r="V22" s="403">
        <v>6</v>
      </c>
      <c r="W22" s="403">
        <v>6</v>
      </c>
      <c r="X22" s="403">
        <v>6</v>
      </c>
      <c r="Y22" s="403">
        <v>6</v>
      </c>
      <c r="Z22" s="403"/>
      <c r="AA22" s="403"/>
      <c r="AB22" s="403"/>
      <c r="AC22" s="403"/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>
        <v>9</v>
      </c>
      <c r="AS22" s="403">
        <v>9</v>
      </c>
      <c r="AT22" s="403">
        <v>9</v>
      </c>
      <c r="AU22" s="403">
        <v>9</v>
      </c>
      <c r="AV22" s="403">
        <v>9</v>
      </c>
      <c r="AW22" s="403">
        <v>9</v>
      </c>
    </row>
    <row r="23" spans="1:49">
      <c r="A23" s="474" t="s">
        <v>1446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>
        <v>5</v>
      </c>
      <c r="U23" s="403">
        <v>5</v>
      </c>
      <c r="V23" s="403">
        <v>5</v>
      </c>
      <c r="W23" s="403">
        <v>5</v>
      </c>
      <c r="X23" s="403">
        <v>5</v>
      </c>
      <c r="Y23" s="403">
        <v>5</v>
      </c>
      <c r="Z23" s="403">
        <v>11</v>
      </c>
      <c r="AA23" s="403">
        <v>11</v>
      </c>
      <c r="AB23" s="403">
        <v>11</v>
      </c>
      <c r="AC23" s="403">
        <v>9</v>
      </c>
      <c r="AD23" s="403">
        <v>9</v>
      </c>
      <c r="AE23" s="403">
        <v>9</v>
      </c>
      <c r="AF23" s="403"/>
      <c r="AG23" s="403"/>
      <c r="AH23" s="403"/>
      <c r="AI23" s="403"/>
      <c r="AJ23" s="403"/>
      <c r="AK23" s="403"/>
      <c r="AL23" s="403"/>
      <c r="AM23" s="403"/>
      <c r="AN23" s="403"/>
      <c r="AO23" s="403"/>
      <c r="AP23" s="403"/>
      <c r="AQ23" s="403"/>
      <c r="AR23" s="403">
        <v>16</v>
      </c>
      <c r="AS23" s="403">
        <v>16</v>
      </c>
      <c r="AT23" s="403">
        <v>16</v>
      </c>
      <c r="AU23" s="403">
        <v>14</v>
      </c>
      <c r="AV23" s="403">
        <v>14</v>
      </c>
      <c r="AW23" s="403">
        <v>14</v>
      </c>
    </row>
    <row r="24" spans="1:49">
      <c r="A24" s="474" t="s">
        <v>3009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>
        <v>3</v>
      </c>
      <c r="AA24" s="403">
        <v>3</v>
      </c>
      <c r="AB24" s="403">
        <v>3</v>
      </c>
      <c r="AC24" s="403">
        <v>3</v>
      </c>
      <c r="AD24" s="403">
        <v>3</v>
      </c>
      <c r="AE24" s="403">
        <v>3</v>
      </c>
      <c r="AF24" s="403"/>
      <c r="AG24" s="403"/>
      <c r="AH24" s="403"/>
      <c r="AI24" s="403"/>
      <c r="AJ24" s="403"/>
      <c r="AK24" s="403"/>
      <c r="AL24" s="403"/>
      <c r="AM24" s="403"/>
      <c r="AN24" s="403"/>
      <c r="AO24" s="403"/>
      <c r="AP24" s="403"/>
      <c r="AQ24" s="403"/>
      <c r="AR24" s="403">
        <v>3</v>
      </c>
      <c r="AS24" s="403">
        <v>3</v>
      </c>
      <c r="AT24" s="403">
        <v>3</v>
      </c>
      <c r="AU24" s="403">
        <v>3</v>
      </c>
      <c r="AV24" s="403">
        <v>3</v>
      </c>
      <c r="AW24" s="403">
        <v>3</v>
      </c>
    </row>
    <row r="25" spans="1:49">
      <c r="A25" s="474" t="s">
        <v>3010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>
        <v>3</v>
      </c>
      <c r="U25" s="403">
        <v>3</v>
      </c>
      <c r="V25" s="403">
        <v>3</v>
      </c>
      <c r="W25" s="403">
        <v>3</v>
      </c>
      <c r="X25" s="403">
        <v>3</v>
      </c>
      <c r="Y25" s="403">
        <v>3</v>
      </c>
      <c r="Z25" s="403"/>
      <c r="AA25" s="403"/>
      <c r="AB25" s="403"/>
      <c r="AC25" s="403"/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>
        <v>3</v>
      </c>
      <c r="AS25" s="403">
        <v>3</v>
      </c>
      <c r="AT25" s="403">
        <v>3</v>
      </c>
      <c r="AU25" s="403">
        <v>3</v>
      </c>
      <c r="AV25" s="403">
        <v>3</v>
      </c>
      <c r="AW25" s="403">
        <v>3</v>
      </c>
    </row>
    <row r="26" spans="1:49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>
        <v>3</v>
      </c>
      <c r="O26" s="403">
        <v>3</v>
      </c>
      <c r="P26" s="403">
        <v>3</v>
      </c>
      <c r="Q26" s="403"/>
      <c r="R26" s="403">
        <v>3</v>
      </c>
      <c r="S26" s="403">
        <v>3</v>
      </c>
      <c r="T26" s="403">
        <v>45</v>
      </c>
      <c r="U26" s="403">
        <v>45</v>
      </c>
      <c r="V26" s="403">
        <v>45</v>
      </c>
      <c r="W26" s="403"/>
      <c r="X26" s="403">
        <v>43</v>
      </c>
      <c r="Y26" s="403">
        <v>43</v>
      </c>
      <c r="Z26" s="403">
        <v>27</v>
      </c>
      <c r="AA26" s="403">
        <v>27</v>
      </c>
      <c r="AB26" s="403">
        <v>27</v>
      </c>
      <c r="AC26" s="403"/>
      <c r="AD26" s="403">
        <v>24</v>
      </c>
      <c r="AE26" s="403">
        <v>24</v>
      </c>
      <c r="AF26" s="403"/>
      <c r="AG26" s="403"/>
      <c r="AH26" s="403"/>
      <c r="AI26" s="403"/>
      <c r="AJ26" s="403"/>
      <c r="AK26" s="403"/>
      <c r="AL26" s="403"/>
      <c r="AM26" s="403"/>
      <c r="AN26" s="403"/>
      <c r="AO26" s="403"/>
      <c r="AP26" s="403"/>
      <c r="AQ26" s="403"/>
      <c r="AR26" s="403">
        <v>75</v>
      </c>
      <c r="AS26" s="403">
        <v>75</v>
      </c>
      <c r="AT26" s="403">
        <v>75</v>
      </c>
      <c r="AU26" s="403"/>
      <c r="AV26" s="403">
        <v>70</v>
      </c>
      <c r="AW26" s="403">
        <v>70</v>
      </c>
    </row>
    <row r="27" spans="1:49">
      <c r="A27" s="474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>
        <v>3</v>
      </c>
      <c r="O27" s="403">
        <v>3</v>
      </c>
      <c r="P27" s="403">
        <v>3</v>
      </c>
      <c r="Q27" s="403"/>
      <c r="R27" s="403">
        <v>3</v>
      </c>
      <c r="S27" s="403">
        <v>3</v>
      </c>
      <c r="T27" s="403"/>
      <c r="U27" s="403"/>
      <c r="V27" s="403"/>
      <c r="W27" s="403"/>
      <c r="X27" s="403"/>
      <c r="Y27" s="403"/>
      <c r="Z27" s="403">
        <v>2</v>
      </c>
      <c r="AA27" s="403">
        <v>2</v>
      </c>
      <c r="AB27" s="403">
        <v>2</v>
      </c>
      <c r="AC27" s="403"/>
      <c r="AD27" s="403">
        <v>2</v>
      </c>
      <c r="AE27" s="403">
        <v>2</v>
      </c>
      <c r="AF27" s="403"/>
      <c r="AG27" s="403"/>
      <c r="AH27" s="403"/>
      <c r="AI27" s="403"/>
      <c r="AJ27" s="403"/>
      <c r="AK27" s="403"/>
      <c r="AL27" s="403"/>
      <c r="AM27" s="403"/>
      <c r="AN27" s="403"/>
      <c r="AO27" s="403"/>
      <c r="AP27" s="403"/>
      <c r="AQ27" s="403"/>
      <c r="AR27" s="403">
        <v>5</v>
      </c>
      <c r="AS27" s="403">
        <v>5</v>
      </c>
      <c r="AT27" s="403">
        <v>5</v>
      </c>
      <c r="AU27" s="403"/>
      <c r="AV27" s="403">
        <v>5</v>
      </c>
      <c r="AW27" s="403">
        <v>5</v>
      </c>
    </row>
    <row r="28" spans="1:49">
      <c r="A28" s="474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>
        <v>9</v>
      </c>
      <c r="U28" s="403">
        <v>9</v>
      </c>
      <c r="V28" s="403">
        <v>9</v>
      </c>
      <c r="W28" s="403"/>
      <c r="X28" s="403">
        <v>9</v>
      </c>
      <c r="Y28" s="403">
        <v>9</v>
      </c>
      <c r="Z28" s="403">
        <v>8</v>
      </c>
      <c r="AA28" s="403">
        <v>8</v>
      </c>
      <c r="AB28" s="403">
        <v>8</v>
      </c>
      <c r="AC28" s="403"/>
      <c r="AD28" s="403">
        <v>7</v>
      </c>
      <c r="AE28" s="403">
        <v>7</v>
      </c>
      <c r="AF28" s="403"/>
      <c r="AG28" s="403"/>
      <c r="AH28" s="403"/>
      <c r="AI28" s="403"/>
      <c r="AJ28" s="403"/>
      <c r="AK28" s="403"/>
      <c r="AL28" s="403"/>
      <c r="AM28" s="403"/>
      <c r="AN28" s="403"/>
      <c r="AO28" s="403"/>
      <c r="AP28" s="403"/>
      <c r="AQ28" s="403"/>
      <c r="AR28" s="403">
        <v>17</v>
      </c>
      <c r="AS28" s="403">
        <v>17</v>
      </c>
      <c r="AT28" s="403">
        <v>17</v>
      </c>
      <c r="AU28" s="403"/>
      <c r="AV28" s="403">
        <v>16</v>
      </c>
      <c r="AW28" s="403">
        <v>16</v>
      </c>
    </row>
    <row r="29" spans="1:49">
      <c r="A29" s="474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>
        <v>8</v>
      </c>
      <c r="AA29" s="403">
        <v>8</v>
      </c>
      <c r="AB29" s="403">
        <v>8</v>
      </c>
      <c r="AC29" s="403"/>
      <c r="AD29" s="403">
        <v>8</v>
      </c>
      <c r="AE29" s="403">
        <v>8</v>
      </c>
      <c r="AF29" s="403"/>
      <c r="AG29" s="403"/>
      <c r="AH29" s="403"/>
      <c r="AI29" s="403"/>
      <c r="AJ29" s="403"/>
      <c r="AK29" s="403"/>
      <c r="AL29" s="403"/>
      <c r="AM29" s="403"/>
      <c r="AN29" s="403"/>
      <c r="AO29" s="403"/>
      <c r="AP29" s="403"/>
      <c r="AQ29" s="403"/>
      <c r="AR29" s="403">
        <v>8</v>
      </c>
      <c r="AS29" s="403">
        <v>8</v>
      </c>
      <c r="AT29" s="403">
        <v>8</v>
      </c>
      <c r="AU29" s="403"/>
      <c r="AV29" s="403">
        <v>8</v>
      </c>
      <c r="AW29" s="403">
        <v>8</v>
      </c>
    </row>
    <row r="30" spans="1:49">
      <c r="A30" s="474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>
        <v>7</v>
      </c>
      <c r="U30" s="403">
        <v>7</v>
      </c>
      <c r="V30" s="403">
        <v>7</v>
      </c>
      <c r="W30" s="403"/>
      <c r="X30" s="403">
        <v>6</v>
      </c>
      <c r="Y30" s="403">
        <v>6</v>
      </c>
      <c r="Z30" s="403"/>
      <c r="AA30" s="403"/>
      <c r="AB30" s="403"/>
      <c r="AC30" s="403"/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>
        <v>7</v>
      </c>
      <c r="AS30" s="403">
        <v>7</v>
      </c>
      <c r="AT30" s="403">
        <v>7</v>
      </c>
      <c r="AU30" s="403"/>
      <c r="AV30" s="403">
        <v>6</v>
      </c>
      <c r="AW30" s="403">
        <v>6</v>
      </c>
    </row>
    <row r="31" spans="1:49">
      <c r="A31" s="474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>
        <v>10</v>
      </c>
      <c r="U31" s="403">
        <v>10</v>
      </c>
      <c r="V31" s="403">
        <v>10</v>
      </c>
      <c r="W31" s="403"/>
      <c r="X31" s="403">
        <v>10</v>
      </c>
      <c r="Y31" s="403">
        <v>10</v>
      </c>
      <c r="Z31" s="403"/>
      <c r="AA31" s="403"/>
      <c r="AB31" s="403"/>
      <c r="AC31" s="403"/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>
        <v>10</v>
      </c>
      <c r="AS31" s="403">
        <v>10</v>
      </c>
      <c r="AT31" s="403">
        <v>10</v>
      </c>
      <c r="AU31" s="403"/>
      <c r="AV31" s="403">
        <v>10</v>
      </c>
      <c r="AW31" s="403">
        <v>10</v>
      </c>
    </row>
    <row r="32" spans="1:49">
      <c r="A32" s="474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>
        <v>6</v>
      </c>
      <c r="U32" s="403">
        <v>6</v>
      </c>
      <c r="V32" s="403">
        <v>6</v>
      </c>
      <c r="W32" s="403"/>
      <c r="X32" s="403">
        <v>6</v>
      </c>
      <c r="Y32" s="403">
        <v>6</v>
      </c>
      <c r="Z32" s="403">
        <v>1</v>
      </c>
      <c r="AA32" s="403">
        <v>1</v>
      </c>
      <c r="AB32" s="403">
        <v>1</v>
      </c>
      <c r="AC32" s="403"/>
      <c r="AD32" s="403"/>
      <c r="AE32" s="403"/>
      <c r="AF32" s="403"/>
      <c r="AG32" s="403"/>
      <c r="AH32" s="403"/>
      <c r="AI32" s="403"/>
      <c r="AJ32" s="403"/>
      <c r="AK32" s="403"/>
      <c r="AL32" s="403"/>
      <c r="AM32" s="403"/>
      <c r="AN32" s="403"/>
      <c r="AO32" s="403"/>
      <c r="AP32" s="403"/>
      <c r="AQ32" s="403"/>
      <c r="AR32" s="403">
        <v>7</v>
      </c>
      <c r="AS32" s="403">
        <v>7</v>
      </c>
      <c r="AT32" s="403">
        <v>7</v>
      </c>
      <c r="AU32" s="403"/>
      <c r="AV32" s="403">
        <v>6</v>
      </c>
      <c r="AW32" s="403">
        <v>6</v>
      </c>
    </row>
    <row r="33" spans="1:49">
      <c r="A33" s="474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>
        <v>1</v>
      </c>
      <c r="AA33" s="403">
        <v>1</v>
      </c>
      <c r="AB33" s="403">
        <v>1</v>
      </c>
      <c r="AC33" s="403"/>
      <c r="AD33" s="403">
        <v>1</v>
      </c>
      <c r="AE33" s="403">
        <v>1</v>
      </c>
      <c r="AF33" s="403"/>
      <c r="AG33" s="403"/>
      <c r="AH33" s="403"/>
      <c r="AI33" s="403"/>
      <c r="AJ33" s="403"/>
      <c r="AK33" s="403"/>
      <c r="AL33" s="403"/>
      <c r="AM33" s="403"/>
      <c r="AN33" s="403"/>
      <c r="AO33" s="403"/>
      <c r="AP33" s="403"/>
      <c r="AQ33" s="403"/>
      <c r="AR33" s="403">
        <v>1</v>
      </c>
      <c r="AS33" s="403">
        <v>1</v>
      </c>
      <c r="AT33" s="403">
        <v>1</v>
      </c>
      <c r="AU33" s="403"/>
      <c r="AV33" s="403">
        <v>1</v>
      </c>
      <c r="AW33" s="403">
        <v>1</v>
      </c>
    </row>
    <row r="34" spans="1:49">
      <c r="A34" s="474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>
        <v>12</v>
      </c>
      <c r="U34" s="403">
        <v>12</v>
      </c>
      <c r="V34" s="403">
        <v>12</v>
      </c>
      <c r="W34" s="403"/>
      <c r="X34" s="403">
        <v>11</v>
      </c>
      <c r="Y34" s="403">
        <v>11</v>
      </c>
      <c r="Z34" s="403">
        <v>5</v>
      </c>
      <c r="AA34" s="403">
        <v>5</v>
      </c>
      <c r="AB34" s="403">
        <v>5</v>
      </c>
      <c r="AC34" s="403"/>
      <c r="AD34" s="403">
        <v>5</v>
      </c>
      <c r="AE34" s="403">
        <v>5</v>
      </c>
      <c r="AF34" s="403"/>
      <c r="AG34" s="403"/>
      <c r="AH34" s="403"/>
      <c r="AI34" s="403"/>
      <c r="AJ34" s="403"/>
      <c r="AK34" s="403"/>
      <c r="AL34" s="403"/>
      <c r="AM34" s="403"/>
      <c r="AN34" s="403"/>
      <c r="AO34" s="403"/>
      <c r="AP34" s="403"/>
      <c r="AQ34" s="403"/>
      <c r="AR34" s="403">
        <v>17</v>
      </c>
      <c r="AS34" s="403">
        <v>17</v>
      </c>
      <c r="AT34" s="403">
        <v>17</v>
      </c>
      <c r="AU34" s="403"/>
      <c r="AV34" s="403">
        <v>16</v>
      </c>
      <c r="AW34" s="403">
        <v>16</v>
      </c>
    </row>
    <row r="35" spans="1:49">
      <c r="A35" s="474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>
        <v>1</v>
      </c>
      <c r="U35" s="403">
        <v>1</v>
      </c>
      <c r="V35" s="403">
        <v>1</v>
      </c>
      <c r="W35" s="403"/>
      <c r="X35" s="403">
        <v>1</v>
      </c>
      <c r="Y35" s="403">
        <v>1</v>
      </c>
      <c r="Z35" s="403">
        <v>2</v>
      </c>
      <c r="AA35" s="403">
        <v>2</v>
      </c>
      <c r="AB35" s="403">
        <v>2</v>
      </c>
      <c r="AC35" s="403"/>
      <c r="AD35" s="403">
        <v>1</v>
      </c>
      <c r="AE35" s="403">
        <v>1</v>
      </c>
      <c r="AF35" s="403"/>
      <c r="AG35" s="403"/>
      <c r="AH35" s="403"/>
      <c r="AI35" s="403"/>
      <c r="AJ35" s="403"/>
      <c r="AK35" s="403"/>
      <c r="AL35" s="403"/>
      <c r="AM35" s="403"/>
      <c r="AN35" s="403"/>
      <c r="AO35" s="403"/>
      <c r="AP35" s="403"/>
      <c r="AQ35" s="403"/>
      <c r="AR35" s="403">
        <v>3</v>
      </c>
      <c r="AS35" s="403">
        <v>3</v>
      </c>
      <c r="AT35" s="403">
        <v>3</v>
      </c>
      <c r="AU35" s="403"/>
      <c r="AV35" s="403">
        <v>2</v>
      </c>
      <c r="AW35" s="403">
        <v>2</v>
      </c>
    </row>
    <row r="36" spans="1:49">
      <c r="A36" s="273" t="s">
        <v>102</v>
      </c>
      <c r="B36" s="403"/>
      <c r="C36" s="403"/>
      <c r="D36" s="403"/>
      <c r="E36" s="403"/>
      <c r="F36" s="403"/>
      <c r="G36" s="403"/>
      <c r="H36" s="403">
        <v>10</v>
      </c>
      <c r="I36" s="403">
        <v>10</v>
      </c>
      <c r="J36" s="403">
        <v>2</v>
      </c>
      <c r="K36" s="403"/>
      <c r="L36" s="403">
        <v>9</v>
      </c>
      <c r="M36" s="403">
        <v>9</v>
      </c>
      <c r="N36" s="403"/>
      <c r="O36" s="403"/>
      <c r="P36" s="403"/>
      <c r="Q36" s="403"/>
      <c r="R36" s="403"/>
      <c r="S36" s="403"/>
      <c r="T36" s="403">
        <v>26</v>
      </c>
      <c r="U36" s="403">
        <v>26</v>
      </c>
      <c r="V36" s="403">
        <v>26</v>
      </c>
      <c r="W36" s="403">
        <v>26</v>
      </c>
      <c r="X36" s="403">
        <v>26</v>
      </c>
      <c r="Y36" s="403">
        <v>26</v>
      </c>
      <c r="Z36" s="403">
        <v>15</v>
      </c>
      <c r="AA36" s="403">
        <v>15</v>
      </c>
      <c r="AB36" s="403"/>
      <c r="AC36" s="403"/>
      <c r="AD36" s="403">
        <v>14</v>
      </c>
      <c r="AE36" s="403">
        <v>14</v>
      </c>
      <c r="AF36" s="403">
        <v>36</v>
      </c>
      <c r="AG36" s="403">
        <v>36</v>
      </c>
      <c r="AH36" s="403">
        <v>7</v>
      </c>
      <c r="AI36" s="403"/>
      <c r="AJ36" s="403">
        <v>20</v>
      </c>
      <c r="AK36" s="403">
        <v>20</v>
      </c>
      <c r="AL36" s="403"/>
      <c r="AM36" s="403"/>
      <c r="AN36" s="403"/>
      <c r="AO36" s="403"/>
      <c r="AP36" s="403"/>
      <c r="AQ36" s="403"/>
      <c r="AR36" s="403">
        <v>87</v>
      </c>
      <c r="AS36" s="403">
        <v>87</v>
      </c>
      <c r="AT36" s="403">
        <v>35</v>
      </c>
      <c r="AU36" s="403">
        <v>26</v>
      </c>
      <c r="AV36" s="403">
        <v>69</v>
      </c>
      <c r="AW36" s="403">
        <v>69</v>
      </c>
    </row>
    <row r="37" spans="1:49">
      <c r="A37" s="474" t="s">
        <v>1021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>
        <v>15</v>
      </c>
      <c r="AG37" s="403">
        <v>15</v>
      </c>
      <c r="AH37" s="403">
        <v>5</v>
      </c>
      <c r="AI37" s="403"/>
      <c r="AJ37" s="403">
        <v>14</v>
      </c>
      <c r="AK37" s="403">
        <v>14</v>
      </c>
      <c r="AL37" s="403"/>
      <c r="AM37" s="403"/>
      <c r="AN37" s="403"/>
      <c r="AO37" s="403"/>
      <c r="AP37" s="403"/>
      <c r="AQ37" s="403"/>
      <c r="AR37" s="403">
        <v>15</v>
      </c>
      <c r="AS37" s="403">
        <v>15</v>
      </c>
      <c r="AT37" s="403">
        <v>5</v>
      </c>
      <c r="AU37" s="403"/>
      <c r="AV37" s="403">
        <v>14</v>
      </c>
      <c r="AW37" s="403">
        <v>14</v>
      </c>
    </row>
    <row r="38" spans="1:49">
      <c r="A38" s="474" t="s">
        <v>1482</v>
      </c>
      <c r="B38" s="403"/>
      <c r="C38" s="403"/>
      <c r="D38" s="403"/>
      <c r="E38" s="403"/>
      <c r="F38" s="403"/>
      <c r="G38" s="403"/>
      <c r="H38" s="403">
        <v>10</v>
      </c>
      <c r="I38" s="403">
        <v>10</v>
      </c>
      <c r="J38" s="403">
        <v>2</v>
      </c>
      <c r="K38" s="403"/>
      <c r="L38" s="403">
        <v>9</v>
      </c>
      <c r="M38" s="403">
        <v>9</v>
      </c>
      <c r="N38" s="403"/>
      <c r="O38" s="403"/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>
        <v>2</v>
      </c>
      <c r="AG38" s="403">
        <v>2</v>
      </c>
      <c r="AH38" s="403"/>
      <c r="AI38" s="403"/>
      <c r="AJ38" s="403">
        <v>2</v>
      </c>
      <c r="AK38" s="403">
        <v>2</v>
      </c>
      <c r="AL38" s="403"/>
      <c r="AM38" s="403"/>
      <c r="AN38" s="403"/>
      <c r="AO38" s="403"/>
      <c r="AP38" s="403"/>
      <c r="AQ38" s="403"/>
      <c r="AR38" s="403">
        <v>12</v>
      </c>
      <c r="AS38" s="403">
        <v>12</v>
      </c>
      <c r="AT38" s="403">
        <v>2</v>
      </c>
      <c r="AU38" s="403"/>
      <c r="AV38" s="403">
        <v>11</v>
      </c>
      <c r="AW38" s="403">
        <v>11</v>
      </c>
    </row>
    <row r="39" spans="1:49">
      <c r="A39" s="474" t="s">
        <v>2946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>
        <v>15</v>
      </c>
      <c r="AG39" s="403">
        <v>15</v>
      </c>
      <c r="AH39" s="403">
        <v>2</v>
      </c>
      <c r="AI39" s="403"/>
      <c r="AJ39" s="403"/>
      <c r="AK39" s="403"/>
      <c r="AL39" s="403"/>
      <c r="AM39" s="403"/>
      <c r="AN39" s="403"/>
      <c r="AO39" s="403"/>
      <c r="AP39" s="403"/>
      <c r="AQ39" s="403"/>
      <c r="AR39" s="403">
        <v>15</v>
      </c>
      <c r="AS39" s="403">
        <v>15</v>
      </c>
      <c r="AT39" s="403">
        <v>2</v>
      </c>
      <c r="AU39" s="403"/>
      <c r="AV39" s="403"/>
      <c r="AW39" s="403"/>
    </row>
    <row r="40" spans="1:49">
      <c r="A40" s="474" t="s">
        <v>3011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>
        <v>15</v>
      </c>
      <c r="AA40" s="403">
        <v>15</v>
      </c>
      <c r="AB40" s="403"/>
      <c r="AC40" s="403"/>
      <c r="AD40" s="403">
        <v>14</v>
      </c>
      <c r="AE40" s="403">
        <v>14</v>
      </c>
      <c r="AF40" s="403"/>
      <c r="AG40" s="403"/>
      <c r="AH40" s="403"/>
      <c r="AI40" s="403"/>
      <c r="AJ40" s="403"/>
      <c r="AK40" s="403"/>
      <c r="AL40" s="403"/>
      <c r="AM40" s="403"/>
      <c r="AN40" s="403"/>
      <c r="AO40" s="403"/>
      <c r="AP40" s="403"/>
      <c r="AQ40" s="403"/>
      <c r="AR40" s="403">
        <v>15</v>
      </c>
      <c r="AS40" s="403">
        <v>15</v>
      </c>
      <c r="AT40" s="403"/>
      <c r="AU40" s="403"/>
      <c r="AV40" s="403">
        <v>14</v>
      </c>
      <c r="AW40" s="403">
        <v>14</v>
      </c>
    </row>
    <row r="41" spans="1:49">
      <c r="A41" s="474" t="s">
        <v>2966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>
        <v>26</v>
      </c>
      <c r="U41" s="403">
        <v>26</v>
      </c>
      <c r="V41" s="403">
        <v>26</v>
      </c>
      <c r="W41" s="403">
        <v>26</v>
      </c>
      <c r="X41" s="403">
        <v>26</v>
      </c>
      <c r="Y41" s="403">
        <v>26</v>
      </c>
      <c r="Z41" s="403"/>
      <c r="AA41" s="403"/>
      <c r="AB41" s="403"/>
      <c r="AC41" s="403"/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>
        <v>26</v>
      </c>
      <c r="AS41" s="403">
        <v>26</v>
      </c>
      <c r="AT41" s="403">
        <v>26</v>
      </c>
      <c r="AU41" s="403">
        <v>26</v>
      </c>
      <c r="AV41" s="403">
        <v>26</v>
      </c>
      <c r="AW41" s="403">
        <v>26</v>
      </c>
    </row>
    <row r="42" spans="1:49">
      <c r="A42" s="474" t="s">
        <v>3012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>
        <v>4</v>
      </c>
      <c r="AG42" s="403">
        <v>4</v>
      </c>
      <c r="AH42" s="403"/>
      <c r="AI42" s="403"/>
      <c r="AJ42" s="403">
        <v>4</v>
      </c>
      <c r="AK42" s="403">
        <v>4</v>
      </c>
      <c r="AL42" s="403"/>
      <c r="AM42" s="403"/>
      <c r="AN42" s="403"/>
      <c r="AO42" s="403"/>
      <c r="AP42" s="403"/>
      <c r="AQ42" s="403"/>
      <c r="AR42" s="403">
        <v>4</v>
      </c>
      <c r="AS42" s="403">
        <v>4</v>
      </c>
      <c r="AT42" s="403"/>
      <c r="AU42" s="403"/>
      <c r="AV42" s="403">
        <v>4</v>
      </c>
      <c r="AW42" s="403">
        <v>4</v>
      </c>
    </row>
    <row r="43" spans="1:49">
      <c r="A43" s="273" t="s">
        <v>103</v>
      </c>
      <c r="B43" s="403"/>
      <c r="C43" s="403"/>
      <c r="D43" s="403"/>
      <c r="E43" s="403"/>
      <c r="F43" s="403"/>
      <c r="G43" s="403"/>
      <c r="H43" s="403">
        <v>17</v>
      </c>
      <c r="I43" s="403">
        <v>17</v>
      </c>
      <c r="J43" s="403">
        <v>2</v>
      </c>
      <c r="K43" s="403"/>
      <c r="L43" s="403">
        <v>17</v>
      </c>
      <c r="M43" s="403">
        <v>17</v>
      </c>
      <c r="N43" s="403">
        <v>1</v>
      </c>
      <c r="O43" s="403">
        <v>1</v>
      </c>
      <c r="P43" s="403">
        <v>1</v>
      </c>
      <c r="Q43" s="403"/>
      <c r="R43" s="403">
        <v>1</v>
      </c>
      <c r="S43" s="403">
        <v>1</v>
      </c>
      <c r="T43" s="403">
        <v>4</v>
      </c>
      <c r="U43" s="403">
        <v>4</v>
      </c>
      <c r="V43" s="403">
        <v>1</v>
      </c>
      <c r="W43" s="403"/>
      <c r="X43" s="403">
        <v>3</v>
      </c>
      <c r="Y43" s="403">
        <v>3</v>
      </c>
      <c r="Z43" s="403">
        <v>17</v>
      </c>
      <c r="AA43" s="403">
        <v>17</v>
      </c>
      <c r="AB43" s="403">
        <v>17</v>
      </c>
      <c r="AC43" s="403"/>
      <c r="AD43" s="403">
        <v>17</v>
      </c>
      <c r="AE43" s="403">
        <v>17</v>
      </c>
      <c r="AF43" s="403">
        <v>49</v>
      </c>
      <c r="AG43" s="403">
        <v>49</v>
      </c>
      <c r="AH43" s="403">
        <v>22</v>
      </c>
      <c r="AI43" s="403"/>
      <c r="AJ43" s="403">
        <v>35</v>
      </c>
      <c r="AK43" s="403">
        <v>35</v>
      </c>
      <c r="AL43" s="403"/>
      <c r="AM43" s="403"/>
      <c r="AN43" s="403"/>
      <c r="AO43" s="403"/>
      <c r="AP43" s="403"/>
      <c r="AQ43" s="403"/>
      <c r="AR43" s="403">
        <v>88</v>
      </c>
      <c r="AS43" s="403">
        <v>88</v>
      </c>
      <c r="AT43" s="403">
        <v>43</v>
      </c>
      <c r="AU43" s="403"/>
      <c r="AV43" s="403">
        <v>73</v>
      </c>
      <c r="AW43" s="403">
        <v>73</v>
      </c>
    </row>
    <row r="44" spans="1:49">
      <c r="A44" s="474" t="s">
        <v>3013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>
        <v>1</v>
      </c>
      <c r="U44" s="403">
        <v>1</v>
      </c>
      <c r="V44" s="403"/>
      <c r="W44" s="403"/>
      <c r="X44" s="403">
        <v>1</v>
      </c>
      <c r="Y44" s="403">
        <v>1</v>
      </c>
      <c r="Z44" s="403">
        <v>1</v>
      </c>
      <c r="AA44" s="403">
        <v>1</v>
      </c>
      <c r="AB44" s="403">
        <v>1</v>
      </c>
      <c r="AC44" s="403"/>
      <c r="AD44" s="403">
        <v>1</v>
      </c>
      <c r="AE44" s="403">
        <v>1</v>
      </c>
      <c r="AF44" s="403">
        <v>2</v>
      </c>
      <c r="AG44" s="403">
        <v>2</v>
      </c>
      <c r="AH44" s="403"/>
      <c r="AI44" s="403"/>
      <c r="AJ44" s="403"/>
      <c r="AK44" s="403"/>
      <c r="AL44" s="403"/>
      <c r="AM44" s="403"/>
      <c r="AN44" s="403"/>
      <c r="AO44" s="403"/>
      <c r="AP44" s="403"/>
      <c r="AQ44" s="403"/>
      <c r="AR44" s="403">
        <v>4</v>
      </c>
      <c r="AS44" s="403">
        <v>4</v>
      </c>
      <c r="AT44" s="403">
        <v>1</v>
      </c>
      <c r="AU44" s="403"/>
      <c r="AV44" s="403">
        <v>2</v>
      </c>
      <c r="AW44" s="403">
        <v>2</v>
      </c>
    </row>
    <row r="45" spans="1:49">
      <c r="A45" s="474" t="s">
        <v>3014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>
        <v>9</v>
      </c>
      <c r="AA45" s="403">
        <v>9</v>
      </c>
      <c r="AB45" s="403">
        <v>9</v>
      </c>
      <c r="AC45" s="403"/>
      <c r="AD45" s="403">
        <v>9</v>
      </c>
      <c r="AE45" s="403">
        <v>9</v>
      </c>
      <c r="AF45" s="403"/>
      <c r="AG45" s="403"/>
      <c r="AH45" s="403"/>
      <c r="AI45" s="403"/>
      <c r="AJ45" s="403"/>
      <c r="AK45" s="403"/>
      <c r="AL45" s="403"/>
      <c r="AM45" s="403"/>
      <c r="AN45" s="403"/>
      <c r="AO45" s="403"/>
      <c r="AP45" s="403"/>
      <c r="AQ45" s="403"/>
      <c r="AR45" s="403">
        <v>9</v>
      </c>
      <c r="AS45" s="403">
        <v>9</v>
      </c>
      <c r="AT45" s="403">
        <v>9</v>
      </c>
      <c r="AU45" s="403"/>
      <c r="AV45" s="403">
        <v>9</v>
      </c>
      <c r="AW45" s="403">
        <v>9</v>
      </c>
    </row>
    <row r="46" spans="1:49">
      <c r="A46" s="474" t="s">
        <v>3015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>
        <v>4</v>
      </c>
      <c r="AA46" s="403">
        <v>4</v>
      </c>
      <c r="AB46" s="403">
        <v>4</v>
      </c>
      <c r="AC46" s="403"/>
      <c r="AD46" s="403">
        <v>4</v>
      </c>
      <c r="AE46" s="403">
        <v>4</v>
      </c>
      <c r="AF46" s="403">
        <v>2</v>
      </c>
      <c r="AG46" s="403">
        <v>2</v>
      </c>
      <c r="AH46" s="403">
        <v>2</v>
      </c>
      <c r="AI46" s="403"/>
      <c r="AJ46" s="403">
        <v>2</v>
      </c>
      <c r="AK46" s="403">
        <v>2</v>
      </c>
      <c r="AL46" s="403"/>
      <c r="AM46" s="403"/>
      <c r="AN46" s="403"/>
      <c r="AO46" s="403"/>
      <c r="AP46" s="403"/>
      <c r="AQ46" s="403"/>
      <c r="AR46" s="403">
        <v>6</v>
      </c>
      <c r="AS46" s="403">
        <v>6</v>
      </c>
      <c r="AT46" s="403">
        <v>6</v>
      </c>
      <c r="AU46" s="403"/>
      <c r="AV46" s="403">
        <v>6</v>
      </c>
      <c r="AW46" s="403">
        <v>6</v>
      </c>
    </row>
    <row r="47" spans="1:49">
      <c r="A47" s="474" t="s">
        <v>3016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>
        <v>8</v>
      </c>
      <c r="AG47" s="403">
        <v>8</v>
      </c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>
        <v>8</v>
      </c>
      <c r="AS47" s="403">
        <v>8</v>
      </c>
      <c r="AT47" s="403"/>
      <c r="AU47" s="403"/>
      <c r="AV47" s="403"/>
      <c r="AW47" s="403"/>
    </row>
    <row r="48" spans="1:49">
      <c r="A48" s="474" t="s">
        <v>3017</v>
      </c>
      <c r="B48" s="403"/>
      <c r="C48" s="403"/>
      <c r="D48" s="403"/>
      <c r="E48" s="403"/>
      <c r="F48" s="403"/>
      <c r="G48" s="403"/>
      <c r="H48" s="403">
        <v>5</v>
      </c>
      <c r="I48" s="403">
        <v>5</v>
      </c>
      <c r="J48" s="403">
        <v>1</v>
      </c>
      <c r="K48" s="403"/>
      <c r="L48" s="403">
        <v>5</v>
      </c>
      <c r="M48" s="403">
        <v>5</v>
      </c>
      <c r="N48" s="403"/>
      <c r="O48" s="403"/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>
        <v>2</v>
      </c>
      <c r="AG48" s="403">
        <v>2</v>
      </c>
      <c r="AH48" s="403">
        <v>2</v>
      </c>
      <c r="AI48" s="403"/>
      <c r="AJ48" s="403">
        <v>2</v>
      </c>
      <c r="AK48" s="403">
        <v>2</v>
      </c>
      <c r="AL48" s="403"/>
      <c r="AM48" s="403"/>
      <c r="AN48" s="403"/>
      <c r="AO48" s="403"/>
      <c r="AP48" s="403"/>
      <c r="AQ48" s="403"/>
      <c r="AR48" s="403">
        <v>7</v>
      </c>
      <c r="AS48" s="403">
        <v>7</v>
      </c>
      <c r="AT48" s="403">
        <v>3</v>
      </c>
      <c r="AU48" s="403"/>
      <c r="AV48" s="403">
        <v>7</v>
      </c>
      <c r="AW48" s="403">
        <v>7</v>
      </c>
    </row>
    <row r="49" spans="1:49">
      <c r="A49" s="474" t="s">
        <v>3018</v>
      </c>
      <c r="B49" s="403"/>
      <c r="C49" s="403"/>
      <c r="D49" s="403"/>
      <c r="E49" s="403"/>
      <c r="F49" s="403"/>
      <c r="G49" s="403"/>
      <c r="H49" s="403">
        <v>2</v>
      </c>
      <c r="I49" s="403">
        <v>2</v>
      </c>
      <c r="J49" s="403"/>
      <c r="K49" s="403"/>
      <c r="L49" s="403">
        <v>2</v>
      </c>
      <c r="M49" s="403">
        <v>2</v>
      </c>
      <c r="N49" s="403"/>
      <c r="O49" s="403"/>
      <c r="P49" s="403"/>
      <c r="Q49" s="403"/>
      <c r="R49" s="403"/>
      <c r="S49" s="403"/>
      <c r="T49" s="403">
        <v>2</v>
      </c>
      <c r="U49" s="403">
        <v>2</v>
      </c>
      <c r="V49" s="403"/>
      <c r="W49" s="403"/>
      <c r="X49" s="403">
        <v>2</v>
      </c>
      <c r="Y49" s="403">
        <v>2</v>
      </c>
      <c r="Z49" s="403"/>
      <c r="AA49" s="403"/>
      <c r="AB49" s="403"/>
      <c r="AC49" s="403"/>
      <c r="AD49" s="403"/>
      <c r="AE49" s="403"/>
      <c r="AF49" s="403">
        <v>16</v>
      </c>
      <c r="AG49" s="403">
        <v>16</v>
      </c>
      <c r="AH49" s="403">
        <v>8</v>
      </c>
      <c r="AI49" s="403"/>
      <c r="AJ49" s="403">
        <v>14</v>
      </c>
      <c r="AK49" s="403">
        <v>14</v>
      </c>
      <c r="AL49" s="403"/>
      <c r="AM49" s="403"/>
      <c r="AN49" s="403"/>
      <c r="AO49" s="403"/>
      <c r="AP49" s="403"/>
      <c r="AQ49" s="403"/>
      <c r="AR49" s="403">
        <v>20</v>
      </c>
      <c r="AS49" s="403">
        <v>20</v>
      </c>
      <c r="AT49" s="403">
        <v>8</v>
      </c>
      <c r="AU49" s="403"/>
      <c r="AV49" s="403">
        <v>18</v>
      </c>
      <c r="AW49" s="403">
        <v>18</v>
      </c>
    </row>
    <row r="50" spans="1:49">
      <c r="A50" s="474" t="s">
        <v>3019</v>
      </c>
      <c r="B50" s="403"/>
      <c r="C50" s="403"/>
      <c r="D50" s="403"/>
      <c r="E50" s="403"/>
      <c r="F50" s="403"/>
      <c r="G50" s="403"/>
      <c r="H50" s="403">
        <v>10</v>
      </c>
      <c r="I50" s="403">
        <v>10</v>
      </c>
      <c r="J50" s="403">
        <v>1</v>
      </c>
      <c r="K50" s="403"/>
      <c r="L50" s="403">
        <v>10</v>
      </c>
      <c r="M50" s="403">
        <v>10</v>
      </c>
      <c r="N50" s="403"/>
      <c r="O50" s="403"/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>
        <v>19</v>
      </c>
      <c r="AG50" s="403">
        <v>19</v>
      </c>
      <c r="AH50" s="403">
        <v>10</v>
      </c>
      <c r="AI50" s="403"/>
      <c r="AJ50" s="403">
        <v>17</v>
      </c>
      <c r="AK50" s="403">
        <v>17</v>
      </c>
      <c r="AL50" s="403"/>
      <c r="AM50" s="403"/>
      <c r="AN50" s="403"/>
      <c r="AO50" s="403"/>
      <c r="AP50" s="403"/>
      <c r="AQ50" s="403"/>
      <c r="AR50" s="403">
        <v>29</v>
      </c>
      <c r="AS50" s="403">
        <v>29</v>
      </c>
      <c r="AT50" s="403">
        <v>11</v>
      </c>
      <c r="AU50" s="403"/>
      <c r="AV50" s="403">
        <v>27</v>
      </c>
      <c r="AW50" s="403">
        <v>27</v>
      </c>
    </row>
    <row r="51" spans="1:49">
      <c r="A51" s="474" t="s">
        <v>3020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>
        <v>1</v>
      </c>
      <c r="O51" s="403">
        <v>1</v>
      </c>
      <c r="P51" s="403">
        <v>1</v>
      </c>
      <c r="Q51" s="403"/>
      <c r="R51" s="403">
        <v>1</v>
      </c>
      <c r="S51" s="403">
        <v>1</v>
      </c>
      <c r="T51" s="403">
        <v>1</v>
      </c>
      <c r="U51" s="403">
        <v>1</v>
      </c>
      <c r="V51" s="403">
        <v>1</v>
      </c>
      <c r="W51" s="403"/>
      <c r="X51" s="403"/>
      <c r="Y51" s="403"/>
      <c r="Z51" s="403">
        <v>3</v>
      </c>
      <c r="AA51" s="403">
        <v>3</v>
      </c>
      <c r="AB51" s="403">
        <v>3</v>
      </c>
      <c r="AC51" s="403"/>
      <c r="AD51" s="403">
        <v>3</v>
      </c>
      <c r="AE51" s="403">
        <v>3</v>
      </c>
      <c r="AF51" s="403"/>
      <c r="AG51" s="403"/>
      <c r="AH51" s="403"/>
      <c r="AI51" s="403"/>
      <c r="AJ51" s="403"/>
      <c r="AK51" s="403"/>
      <c r="AL51" s="403"/>
      <c r="AM51" s="403"/>
      <c r="AN51" s="403"/>
      <c r="AO51" s="403"/>
      <c r="AP51" s="403"/>
      <c r="AQ51" s="403"/>
      <c r="AR51" s="403">
        <v>5</v>
      </c>
      <c r="AS51" s="403">
        <v>5</v>
      </c>
      <c r="AT51" s="403">
        <v>5</v>
      </c>
      <c r="AU51" s="403"/>
      <c r="AV51" s="403">
        <v>4</v>
      </c>
      <c r="AW51" s="403">
        <v>4</v>
      </c>
    </row>
    <row r="52" spans="1:49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>
        <v>10</v>
      </c>
      <c r="AG52" s="403">
        <v>10</v>
      </c>
      <c r="AH52" s="403"/>
      <c r="AI52" s="403"/>
      <c r="AJ52" s="403">
        <v>4</v>
      </c>
      <c r="AK52" s="403">
        <v>4</v>
      </c>
      <c r="AL52" s="403"/>
      <c r="AM52" s="403"/>
      <c r="AN52" s="403"/>
      <c r="AO52" s="403"/>
      <c r="AP52" s="403"/>
      <c r="AQ52" s="403"/>
      <c r="AR52" s="403">
        <v>10</v>
      </c>
      <c r="AS52" s="403">
        <v>10</v>
      </c>
      <c r="AT52" s="403"/>
      <c r="AU52" s="403"/>
      <c r="AV52" s="403">
        <v>4</v>
      </c>
      <c r="AW52" s="403">
        <v>4</v>
      </c>
    </row>
    <row r="53" spans="1:49">
      <c r="A53" s="474" t="s">
        <v>3021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>
        <v>1</v>
      </c>
      <c r="AG53" s="403">
        <v>1</v>
      </c>
      <c r="AH53" s="403"/>
      <c r="AI53" s="403"/>
      <c r="AJ53" s="403">
        <v>1</v>
      </c>
      <c r="AK53" s="403">
        <v>1</v>
      </c>
      <c r="AL53" s="403"/>
      <c r="AM53" s="403"/>
      <c r="AN53" s="403"/>
      <c r="AO53" s="403"/>
      <c r="AP53" s="403"/>
      <c r="AQ53" s="403"/>
      <c r="AR53" s="403">
        <v>1</v>
      </c>
      <c r="AS53" s="403">
        <v>1</v>
      </c>
      <c r="AT53" s="403"/>
      <c r="AU53" s="403"/>
      <c r="AV53" s="403">
        <v>1</v>
      </c>
      <c r="AW53" s="403">
        <v>1</v>
      </c>
    </row>
    <row r="54" spans="1:49">
      <c r="A54" s="474" t="s">
        <v>2965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>
        <v>9</v>
      </c>
      <c r="AG54" s="403">
        <v>9</v>
      </c>
      <c r="AH54" s="403"/>
      <c r="AI54" s="403"/>
      <c r="AJ54" s="403">
        <v>3</v>
      </c>
      <c r="AK54" s="403">
        <v>3</v>
      </c>
      <c r="AL54" s="403"/>
      <c r="AM54" s="403"/>
      <c r="AN54" s="403"/>
      <c r="AO54" s="403"/>
      <c r="AP54" s="403"/>
      <c r="AQ54" s="403"/>
      <c r="AR54" s="403">
        <v>9</v>
      </c>
      <c r="AS54" s="403">
        <v>9</v>
      </c>
      <c r="AT54" s="403"/>
      <c r="AU54" s="403"/>
      <c r="AV54" s="403">
        <v>3</v>
      </c>
      <c r="AW54" s="403">
        <v>3</v>
      </c>
    </row>
    <row r="55" spans="1:49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>
        <v>9</v>
      </c>
      <c r="AA55" s="403">
        <v>9</v>
      </c>
      <c r="AB55" s="403"/>
      <c r="AC55" s="403"/>
      <c r="AD55" s="403">
        <v>9</v>
      </c>
      <c r="AE55" s="403">
        <v>9</v>
      </c>
      <c r="AF55" s="403">
        <v>125</v>
      </c>
      <c r="AG55" s="403">
        <v>125</v>
      </c>
      <c r="AH55" s="403">
        <v>2</v>
      </c>
      <c r="AI55" s="403"/>
      <c r="AJ55" s="403">
        <v>83</v>
      </c>
      <c r="AK55" s="403">
        <v>83</v>
      </c>
      <c r="AL55" s="403"/>
      <c r="AM55" s="403"/>
      <c r="AN55" s="403"/>
      <c r="AO55" s="403"/>
      <c r="AP55" s="403"/>
      <c r="AQ55" s="403"/>
      <c r="AR55" s="403">
        <v>134</v>
      </c>
      <c r="AS55" s="403">
        <v>134</v>
      </c>
      <c r="AT55" s="403">
        <v>2</v>
      </c>
      <c r="AU55" s="403"/>
      <c r="AV55" s="403">
        <v>92</v>
      </c>
      <c r="AW55" s="403">
        <v>92</v>
      </c>
    </row>
    <row r="56" spans="1:49">
      <c r="A56" s="474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>
        <v>7</v>
      </c>
      <c r="AG56" s="403">
        <v>7</v>
      </c>
      <c r="AH56" s="403">
        <v>2</v>
      </c>
      <c r="AI56" s="403"/>
      <c r="AJ56" s="403">
        <v>2</v>
      </c>
      <c r="AK56" s="403">
        <v>2</v>
      </c>
      <c r="AL56" s="403"/>
      <c r="AM56" s="403"/>
      <c r="AN56" s="403"/>
      <c r="AO56" s="403"/>
      <c r="AP56" s="403"/>
      <c r="AQ56" s="403"/>
      <c r="AR56" s="403">
        <v>7</v>
      </c>
      <c r="AS56" s="403">
        <v>7</v>
      </c>
      <c r="AT56" s="403">
        <v>2</v>
      </c>
      <c r="AU56" s="403"/>
      <c r="AV56" s="403">
        <v>2</v>
      </c>
      <c r="AW56" s="403">
        <v>2</v>
      </c>
    </row>
    <row r="57" spans="1:49">
      <c r="A57" s="474" t="s">
        <v>954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>
        <v>9</v>
      </c>
      <c r="AA57" s="403">
        <v>9</v>
      </c>
      <c r="AB57" s="403"/>
      <c r="AC57" s="403"/>
      <c r="AD57" s="403">
        <v>9</v>
      </c>
      <c r="AE57" s="403">
        <v>9</v>
      </c>
      <c r="AF57" s="403"/>
      <c r="AG57" s="403"/>
      <c r="AH57" s="403"/>
      <c r="AI57" s="403"/>
      <c r="AJ57" s="403"/>
      <c r="AK57" s="403"/>
      <c r="AL57" s="403"/>
      <c r="AM57" s="403"/>
      <c r="AN57" s="403"/>
      <c r="AO57" s="403"/>
      <c r="AP57" s="403"/>
      <c r="AQ57" s="403"/>
      <c r="AR57" s="403">
        <v>9</v>
      </c>
      <c r="AS57" s="403">
        <v>9</v>
      </c>
      <c r="AT57" s="403"/>
      <c r="AU57" s="403"/>
      <c r="AV57" s="403">
        <v>9</v>
      </c>
      <c r="AW57" s="403">
        <v>9</v>
      </c>
    </row>
    <row r="58" spans="1:49">
      <c r="A58" s="474" t="s">
        <v>3022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>
        <v>112</v>
      </c>
      <c r="AG58" s="403">
        <v>112</v>
      </c>
      <c r="AH58" s="403"/>
      <c r="AI58" s="403"/>
      <c r="AJ58" s="403">
        <v>75</v>
      </c>
      <c r="AK58" s="403">
        <v>75</v>
      </c>
      <c r="AL58" s="403"/>
      <c r="AM58" s="403"/>
      <c r="AN58" s="403"/>
      <c r="AO58" s="403"/>
      <c r="AP58" s="403"/>
      <c r="AQ58" s="403"/>
      <c r="AR58" s="403">
        <v>112</v>
      </c>
      <c r="AS58" s="403">
        <v>112</v>
      </c>
      <c r="AT58" s="403"/>
      <c r="AU58" s="403"/>
      <c r="AV58" s="403">
        <v>75</v>
      </c>
      <c r="AW58" s="403">
        <v>75</v>
      </c>
    </row>
    <row r="59" spans="1:49">
      <c r="A59" s="474" t="s">
        <v>3023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>
        <v>2</v>
      </c>
      <c r="AG59" s="403">
        <v>2</v>
      </c>
      <c r="AH59" s="403"/>
      <c r="AI59" s="403"/>
      <c r="AJ59" s="403">
        <v>2</v>
      </c>
      <c r="AK59" s="403">
        <v>2</v>
      </c>
      <c r="AL59" s="403"/>
      <c r="AM59" s="403"/>
      <c r="AN59" s="403"/>
      <c r="AO59" s="403"/>
      <c r="AP59" s="403"/>
      <c r="AQ59" s="403"/>
      <c r="AR59" s="403">
        <v>2</v>
      </c>
      <c r="AS59" s="403">
        <v>2</v>
      </c>
      <c r="AT59" s="403"/>
      <c r="AU59" s="403"/>
      <c r="AV59" s="403">
        <v>2</v>
      </c>
      <c r="AW59" s="403">
        <v>2</v>
      </c>
    </row>
    <row r="60" spans="1:49">
      <c r="A60" s="474" t="s">
        <v>3024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>
        <v>3</v>
      </c>
      <c r="AG60" s="403">
        <v>3</v>
      </c>
      <c r="AH60" s="403"/>
      <c r="AI60" s="403"/>
      <c r="AJ60" s="403">
        <v>3</v>
      </c>
      <c r="AK60" s="403">
        <v>3</v>
      </c>
      <c r="AL60" s="403"/>
      <c r="AM60" s="403"/>
      <c r="AN60" s="403"/>
      <c r="AO60" s="403"/>
      <c r="AP60" s="403"/>
      <c r="AQ60" s="403"/>
      <c r="AR60" s="403">
        <v>3</v>
      </c>
      <c r="AS60" s="403">
        <v>3</v>
      </c>
      <c r="AT60" s="403"/>
      <c r="AU60" s="403"/>
      <c r="AV60" s="403">
        <v>3</v>
      </c>
      <c r="AW60" s="403">
        <v>3</v>
      </c>
    </row>
    <row r="61" spans="1:49">
      <c r="A61" s="474" t="s">
        <v>950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>
        <v>1</v>
      </c>
      <c r="AG61" s="403">
        <v>1</v>
      </c>
      <c r="AH61" s="403"/>
      <c r="AI61" s="403"/>
      <c r="AJ61" s="403">
        <v>1</v>
      </c>
      <c r="AK61" s="403">
        <v>1</v>
      </c>
      <c r="AL61" s="403"/>
      <c r="AM61" s="403"/>
      <c r="AN61" s="403"/>
      <c r="AO61" s="403"/>
      <c r="AP61" s="403"/>
      <c r="AQ61" s="403"/>
      <c r="AR61" s="403">
        <v>1</v>
      </c>
      <c r="AS61" s="403">
        <v>1</v>
      </c>
      <c r="AT61" s="403"/>
      <c r="AU61" s="403"/>
      <c r="AV61" s="403">
        <v>1</v>
      </c>
      <c r="AW61" s="403">
        <v>1</v>
      </c>
    </row>
    <row r="62" spans="1:49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>
        <v>1</v>
      </c>
      <c r="O62" s="403">
        <v>1</v>
      </c>
      <c r="P62" s="403"/>
      <c r="Q62" s="403"/>
      <c r="R62" s="403">
        <v>1</v>
      </c>
      <c r="S62" s="403">
        <v>1</v>
      </c>
      <c r="T62" s="403"/>
      <c r="U62" s="403"/>
      <c r="V62" s="403"/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>
        <v>1</v>
      </c>
      <c r="AS62" s="403">
        <v>1</v>
      </c>
      <c r="AT62" s="403"/>
      <c r="AU62" s="403"/>
      <c r="AV62" s="403">
        <v>1</v>
      </c>
      <c r="AW62" s="403">
        <v>1</v>
      </c>
    </row>
    <row r="63" spans="1:49">
      <c r="A63" s="474" t="s">
        <v>3025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>
        <v>1</v>
      </c>
      <c r="O63" s="403">
        <v>1</v>
      </c>
      <c r="P63" s="403"/>
      <c r="Q63" s="403"/>
      <c r="R63" s="403">
        <v>1</v>
      </c>
      <c r="S63" s="403">
        <v>1</v>
      </c>
      <c r="T63" s="403"/>
      <c r="U63" s="403"/>
      <c r="V63" s="403"/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>
        <v>1</v>
      </c>
      <c r="AS63" s="403">
        <v>1</v>
      </c>
      <c r="AT63" s="403"/>
      <c r="AU63" s="403"/>
      <c r="AV63" s="403">
        <v>1</v>
      </c>
      <c r="AW63" s="403">
        <v>1</v>
      </c>
    </row>
    <row r="64" spans="1:49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</row>
    <row r="65" spans="1:49">
      <c r="A65" s="474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</row>
    <row r="66" spans="1:49">
      <c r="A66" s="273" t="s">
        <v>3026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>
        <v>9</v>
      </c>
      <c r="AM66" s="403">
        <v>6</v>
      </c>
      <c r="AN66" s="403"/>
      <c r="AO66" s="403"/>
      <c r="AP66" s="403"/>
      <c r="AQ66" s="403"/>
      <c r="AR66" s="403">
        <v>9</v>
      </c>
      <c r="AS66" s="403">
        <v>6</v>
      </c>
      <c r="AT66" s="403"/>
      <c r="AU66" s="403"/>
      <c r="AV66" s="403"/>
      <c r="AW66" s="403"/>
    </row>
    <row r="67" spans="1:49">
      <c r="A67" s="474" t="s">
        <v>3026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>
        <v>9</v>
      </c>
      <c r="AM67" s="403">
        <v>6</v>
      </c>
      <c r="AN67" s="403"/>
      <c r="AO67" s="403"/>
      <c r="AP67" s="403"/>
      <c r="AQ67" s="403"/>
      <c r="AR67" s="403">
        <v>9</v>
      </c>
      <c r="AS67" s="403">
        <v>6</v>
      </c>
      <c r="AT67" s="403"/>
      <c r="AU67" s="403"/>
      <c r="AV67" s="403"/>
      <c r="AW67" s="403"/>
    </row>
    <row r="68" spans="1:49">
      <c r="A68" s="273" t="s">
        <v>58</v>
      </c>
      <c r="B68" s="403"/>
      <c r="C68" s="403"/>
      <c r="D68" s="403"/>
      <c r="E68" s="403"/>
      <c r="F68" s="403"/>
      <c r="G68" s="403"/>
      <c r="H68" s="403">
        <v>55</v>
      </c>
      <c r="I68" s="403">
        <v>55</v>
      </c>
      <c r="J68" s="403">
        <v>31</v>
      </c>
      <c r="K68" s="403">
        <v>13</v>
      </c>
      <c r="L68" s="403">
        <v>54</v>
      </c>
      <c r="M68" s="403">
        <v>54</v>
      </c>
      <c r="N68" s="403">
        <v>36</v>
      </c>
      <c r="O68" s="403">
        <v>36</v>
      </c>
      <c r="P68" s="403">
        <v>26</v>
      </c>
      <c r="Q68" s="403">
        <v>4</v>
      </c>
      <c r="R68" s="403">
        <v>36</v>
      </c>
      <c r="S68" s="403">
        <v>36</v>
      </c>
      <c r="T68" s="403">
        <v>99</v>
      </c>
      <c r="U68" s="403">
        <v>99</v>
      </c>
      <c r="V68" s="403">
        <v>94</v>
      </c>
      <c r="W68" s="403">
        <v>43</v>
      </c>
      <c r="X68" s="403">
        <v>96</v>
      </c>
      <c r="Y68" s="403">
        <v>96</v>
      </c>
      <c r="Z68" s="403">
        <v>117</v>
      </c>
      <c r="AA68" s="403">
        <v>117</v>
      </c>
      <c r="AB68" s="403">
        <v>91</v>
      </c>
      <c r="AC68" s="403">
        <v>18</v>
      </c>
      <c r="AD68" s="403">
        <v>111</v>
      </c>
      <c r="AE68" s="403">
        <v>111</v>
      </c>
      <c r="AF68" s="403">
        <v>220</v>
      </c>
      <c r="AG68" s="403">
        <v>220</v>
      </c>
      <c r="AH68" s="403">
        <v>31</v>
      </c>
      <c r="AI68" s="403"/>
      <c r="AJ68" s="403">
        <v>142</v>
      </c>
      <c r="AK68" s="403">
        <v>142</v>
      </c>
      <c r="AL68" s="403">
        <v>9</v>
      </c>
      <c r="AM68" s="403">
        <v>6</v>
      </c>
      <c r="AN68" s="403"/>
      <c r="AO68" s="403"/>
      <c r="AP68" s="403"/>
      <c r="AQ68" s="403"/>
      <c r="AR68" s="403">
        <v>536</v>
      </c>
      <c r="AS68" s="403">
        <v>533</v>
      </c>
      <c r="AT68" s="403">
        <v>273</v>
      </c>
      <c r="AU68" s="403">
        <v>78</v>
      </c>
      <c r="AV68" s="403">
        <v>439</v>
      </c>
      <c r="AW68" s="403">
        <v>439</v>
      </c>
    </row>
    <row r="69" spans="1:4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7"/>
  <sheetViews>
    <sheetView tabSelected="1" zoomScale="115" zoomScaleNormal="115" workbookViewId="0">
      <pane xSplit="6" ySplit="1" topLeftCell="K287" activePane="bottomRight" state="frozen"/>
      <selection pane="topRight" activeCell="H1" sqref="H1"/>
      <selection pane="bottomLeft" activeCell="A2" sqref="A2"/>
      <selection pane="bottomRight" activeCell="Y312" sqref="Y312"/>
    </sheetView>
  </sheetViews>
  <sheetFormatPr defaultColWidth="8.75" defaultRowHeight="15"/>
  <cols>
    <col min="1" max="1" width="12.75" style="225" bestFit="1" customWidth="1"/>
    <col min="2" max="2" width="2.375" style="293" customWidth="1"/>
    <col min="3" max="3" width="15.875" style="292" customWidth="1"/>
    <col min="4" max="4" width="9.75" style="222" customWidth="1"/>
    <col min="5" max="5" width="9.25" style="293" customWidth="1"/>
    <col min="6" max="6" width="27.25" style="306" customWidth="1"/>
    <col min="7" max="7" width="19.875" style="306" customWidth="1"/>
    <col min="8" max="8" width="9" style="293" customWidth="1"/>
    <col min="9" max="9" width="11.375" style="306" customWidth="1"/>
    <col min="10" max="10" width="10" style="307" customWidth="1"/>
    <col min="11" max="11" width="11.875" style="292" customWidth="1"/>
    <col min="12" max="12" width="11.875" style="308" customWidth="1"/>
    <col min="13" max="13" width="12.375" style="292" customWidth="1"/>
    <col min="14" max="14" width="14.125" style="293" hidden="1" customWidth="1"/>
    <col min="15" max="15" width="11.375" style="293" hidden="1" customWidth="1"/>
    <col min="16" max="16" width="15.625" style="271" hidden="1" customWidth="1"/>
    <col min="17" max="17" width="9.375" style="292" hidden="1" customWidth="1"/>
    <col min="18" max="18" width="5.375" style="292" hidden="1" customWidth="1"/>
    <col min="19" max="19" width="9.375" style="292" hidden="1" customWidth="1"/>
    <col min="20" max="20" width="5.375" style="308" hidden="1" customWidth="1"/>
    <col min="21" max="21" width="5.375" style="292" hidden="1" customWidth="1"/>
    <col min="22" max="22" width="5.375" style="293" hidden="1" customWidth="1"/>
    <col min="23" max="23" width="9.125" style="293" hidden="1" customWidth="1"/>
    <col min="24" max="24" width="16.125" style="293" hidden="1" customWidth="1"/>
    <col min="25" max="25" width="12.875" style="292" customWidth="1"/>
    <col min="26" max="26" width="15.375" style="292" hidden="1" customWidth="1"/>
    <col min="27" max="27" width="12.375" style="293" hidden="1" customWidth="1"/>
    <col min="28" max="28" width="12.375" style="293" customWidth="1"/>
    <col min="29" max="29" width="13.125" style="293" customWidth="1"/>
    <col min="30" max="30" width="15.875" style="293" bestFit="1" customWidth="1"/>
    <col min="31" max="31" width="18.125" style="356" customWidth="1"/>
    <col min="32" max="32" width="11.75" style="223" customWidth="1"/>
    <col min="33" max="33" width="9.375" style="293" customWidth="1"/>
    <col min="34" max="35" width="11.375" style="306" customWidth="1"/>
    <col min="36" max="36" width="8.75" style="306" customWidth="1"/>
    <col min="37" max="37" width="14.375" style="225" customWidth="1"/>
    <col min="38" max="38" width="14.25" style="292" customWidth="1"/>
    <col min="39" max="39" width="33.375" style="293" bestFit="1" customWidth="1"/>
    <col min="40" max="40" width="10.5" style="293" bestFit="1" customWidth="1"/>
    <col min="41" max="41" width="16.75" style="357" bestFit="1" customWidth="1"/>
    <col min="42" max="16384" width="8.75" style="293"/>
  </cols>
  <sheetData>
    <row r="1" spans="1:41" ht="29.25" customHeight="1" thickBot="1">
      <c r="A1" s="494" t="s">
        <v>3053</v>
      </c>
      <c r="B1" s="219" t="s">
        <v>108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91" t="s">
        <v>117</v>
      </c>
      <c r="M1" s="491" t="s">
        <v>2880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92" t="s">
        <v>2916</v>
      </c>
      <c r="Z1" s="309" t="s">
        <v>128</v>
      </c>
      <c r="AA1" s="301" t="s">
        <v>129</v>
      </c>
      <c r="AB1" s="492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2996</v>
      </c>
    </row>
    <row r="2" spans="1:41">
      <c r="A2" s="495">
        <f>IF(VLOOKUP(功能_33[[#This Row],[功能代號]],[3]URS確認!$E:$Y,21,FALSE)=0,"",VLOOKUP(功能_33[[#This Row],[功能代號]],[3]URS確認!$E:$Y,21,FALSE))</f>
        <v>44470</v>
      </c>
      <c r="B2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3" t="s">
        <v>98</v>
      </c>
      <c r="D2" s="293" t="s">
        <v>2950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</row>
    <row r="3" spans="1:41">
      <c r="A3" s="495">
        <f>IF(VLOOKUP(功能_33[[#This Row],[功能代號]],[3]URS確認!$E:$Y,21,FALSE)=0,"",VLOOKUP(功能_33[[#This Row],[功能代號]],[3]URS確認!$E:$Y,21,FALSE))</f>
        <v>44470</v>
      </c>
      <c r="B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3" t="s">
        <v>98</v>
      </c>
      <c r="D3" s="293" t="s">
        <v>2950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</row>
    <row r="4" spans="1:41">
      <c r="A4" s="495">
        <f>IF(VLOOKUP(功能_33[[#This Row],[功能代號]],[3]URS確認!$E:$Y,21,FALSE)=0,"",VLOOKUP(功能_33[[#This Row],[功能代號]],[3]URS確認!$E:$Y,21,FALSE))</f>
        <v>44470</v>
      </c>
      <c r="B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3" t="s">
        <v>98</v>
      </c>
      <c r="D4" s="293" t="s">
        <v>2950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</row>
    <row r="5" spans="1:41">
      <c r="A5" s="495">
        <f>IF(VLOOKUP(功能_33[[#This Row],[功能代號]],[3]URS確認!$E:$Y,21,FALSE)=0,"",VLOOKUP(功能_33[[#This Row],[功能代號]],[3]URS確認!$E:$Y,21,FALSE))</f>
        <v>44470</v>
      </c>
      <c r="B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3" t="s">
        <v>98</v>
      </c>
      <c r="D5" s="293" t="s">
        <v>2950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</row>
    <row r="6" spans="1:41">
      <c r="A6" s="495">
        <f>IF(VLOOKUP(功能_33[[#This Row],[功能代號]],[3]URS確認!$E:$Y,21,FALSE)=0,"",VLOOKUP(功能_33[[#This Row],[功能代號]],[3]URS確認!$E:$Y,21,FALSE))</f>
        <v>44470</v>
      </c>
      <c r="B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3" t="s">
        <v>98</v>
      </c>
      <c r="D6" s="293" t="s">
        <v>2950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</row>
    <row r="7" spans="1:41">
      <c r="A7" s="495">
        <f>IF(VLOOKUP(功能_33[[#This Row],[功能代號]],[3]URS確認!$E:$Y,21,FALSE)=0,"",VLOOKUP(功能_33[[#This Row],[功能代號]],[3]URS確認!$E:$Y,21,FALSE))</f>
        <v>44515</v>
      </c>
      <c r="B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3" t="s">
        <v>98</v>
      </c>
      <c r="D7" s="293" t="s">
        <v>2950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</row>
    <row r="8" spans="1:41">
      <c r="A8" s="495">
        <f>IF(VLOOKUP(功能_33[[#This Row],[功能代號]],[3]URS確認!$E:$Y,21,FALSE)=0,"",VLOOKUP(功能_33[[#This Row],[功能代號]],[3]URS確認!$E:$Y,21,FALSE))</f>
        <v>44470</v>
      </c>
      <c r="B8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3" t="s">
        <v>98</v>
      </c>
      <c r="D8" s="293" t="s">
        <v>2950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</row>
    <row r="9" spans="1:41">
      <c r="A9" s="495">
        <f>IF(VLOOKUP(功能_33[[#This Row],[功能代號]],[3]URS確認!$E:$Y,21,FALSE)=0,"",VLOOKUP(功能_33[[#This Row],[功能代號]],[3]URS確認!$E:$Y,21,FALSE))</f>
        <v>44470</v>
      </c>
      <c r="B9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3" t="s">
        <v>98</v>
      </c>
      <c r="D9" s="293" t="s">
        <v>2950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</row>
    <row r="10" spans="1:41">
      <c r="A10" s="495">
        <f>IF(VLOOKUP(功能_33[[#This Row],[功能代號]],[3]URS確認!$E:$Y,21,FALSE)=0,"",VLOOKUP(功能_33[[#This Row],[功能代號]],[3]URS確認!$E:$Y,21,FALSE))</f>
        <v>44470</v>
      </c>
      <c r="B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3" t="s">
        <v>98</v>
      </c>
      <c r="D10" s="293" t="s">
        <v>2950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</row>
    <row r="11" spans="1:41">
      <c r="A11" s="495">
        <f>IF(VLOOKUP(功能_33[[#This Row],[功能代號]],[3]URS確認!$E:$Y,21,FALSE)=0,"",VLOOKUP(功能_33[[#This Row],[功能代號]],[3]URS確認!$E:$Y,21,FALSE))</f>
        <v>44470</v>
      </c>
      <c r="B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3" t="s">
        <v>98</v>
      </c>
      <c r="D11" s="293" t="s">
        <v>2995</v>
      </c>
      <c r="E11" s="292" t="s">
        <v>2991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</row>
    <row r="12" spans="1:41">
      <c r="A12" s="495">
        <f>IF(VLOOKUP(功能_33[[#This Row],[功能代號]],[3]URS確認!$E:$Y,21,FALSE)=0,"",VLOOKUP(功能_33[[#This Row],[功能代號]],[3]URS確認!$E:$Y,21,FALSE))</f>
        <v>44470</v>
      </c>
      <c r="B12" s="293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3" t="s">
        <v>98</v>
      </c>
      <c r="D12" s="293" t="s">
        <v>2951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</row>
    <row r="13" spans="1:41">
      <c r="A13" s="495">
        <f>IF(VLOOKUP(功能_33[[#This Row],[功能代號]],[3]URS確認!$E:$Y,21,FALSE)=0,"",VLOOKUP(功能_33[[#This Row],[功能代號]],[3]URS確認!$E:$Y,21,FALSE))</f>
        <v>44470</v>
      </c>
      <c r="B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3" t="s">
        <v>98</v>
      </c>
      <c r="D13" s="293" t="s">
        <v>2951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</row>
    <row r="14" spans="1:41">
      <c r="A14" s="495">
        <f>IF(VLOOKUP(功能_33[[#This Row],[功能代號]],[3]URS確認!$E:$Y,21,FALSE)=0,"",VLOOKUP(功能_33[[#This Row],[功能代號]],[3]URS確認!$E:$Y,21,FALSE))</f>
        <v>44470</v>
      </c>
      <c r="B14" s="293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3" t="s">
        <v>98</v>
      </c>
      <c r="D14" s="293" t="s">
        <v>2950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</row>
    <row r="15" spans="1:41">
      <c r="A15" s="495">
        <f>IF(VLOOKUP(功能_33[[#This Row],[功能代號]],[3]URS確認!$E:$Y,21,FALSE)=0,"",VLOOKUP(功能_33[[#This Row],[功能代號]],[3]URS確認!$E:$Y,21,FALSE))</f>
        <v>44470</v>
      </c>
      <c r="B15" s="293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3" t="s">
        <v>98</v>
      </c>
      <c r="D15" s="293" t="s">
        <v>2952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</row>
    <row r="16" spans="1:41">
      <c r="A16" s="495">
        <f>IF(VLOOKUP(功能_33[[#This Row],[功能代號]],[3]URS確認!$E:$Y,21,FALSE)=0,"",VLOOKUP(功能_33[[#This Row],[功能代號]],[3]URS確認!$E:$Y,21,FALSE))</f>
        <v>44470</v>
      </c>
      <c r="B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3" t="s">
        <v>98</v>
      </c>
      <c r="D16" s="293" t="s">
        <v>2952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</row>
    <row r="17" spans="1:41" ht="14.25" customHeight="1">
      <c r="A17" s="495">
        <f>IF(VLOOKUP(功能_33[[#This Row],[功能代號]],[3]URS確認!$E:$Y,21,FALSE)=0,"",VLOOKUP(功能_33[[#This Row],[功能代號]],[3]URS確認!$E:$Y,21,FALSE))</f>
        <v>44515</v>
      </c>
      <c r="B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3" t="s">
        <v>98</v>
      </c>
      <c r="D17" s="293" t="s">
        <v>2950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</row>
    <row r="18" spans="1:41" ht="14.25" customHeight="1">
      <c r="A18" s="495">
        <f>IF(VLOOKUP(功能_33[[#This Row],[功能代號]],[3]URS確認!$E:$Y,21,FALSE)=0,"",VLOOKUP(功能_33[[#This Row],[功能代號]],[3]URS確認!$E:$Y,21,FALSE))</f>
        <v>44533</v>
      </c>
      <c r="B18" s="293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3" t="s">
        <v>99</v>
      </c>
      <c r="D18" s="293" t="s">
        <v>2948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204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</row>
    <row r="19" spans="1:41" ht="14.25" customHeight="1">
      <c r="A19" s="495">
        <f>IF(VLOOKUP(功能_33[[#This Row],[功能代號]],[3]URS確認!$E:$Y,21,FALSE)=0,"",VLOOKUP(功能_33[[#This Row],[功能代號]],[3]URS確認!$E:$Y,21,FALSE))</f>
        <v>44533</v>
      </c>
      <c r="B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3" t="s">
        <v>99</v>
      </c>
      <c r="D19" s="293" t="s">
        <v>2948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204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</row>
    <row r="20" spans="1:41" ht="14.25" customHeight="1">
      <c r="A20" s="495">
        <f>IF(VLOOKUP(功能_33[[#This Row],[功能代號]],[3]URS確認!$E:$Y,21,FALSE)=0,"",VLOOKUP(功能_33[[#This Row],[功能代號]],[3]URS確認!$E:$Y,21,FALSE))</f>
        <v>44533</v>
      </c>
      <c r="B20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3" t="s">
        <v>99</v>
      </c>
      <c r="D20" s="293" t="s">
        <v>2949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</row>
    <row r="21" spans="1:41" ht="14.25" customHeight="1">
      <c r="A21" s="495">
        <f>IF(VLOOKUP(功能_33[[#This Row],[功能代號]],[3]URS確認!$E:$Y,21,FALSE)=0,"",VLOOKUP(功能_33[[#This Row],[功能代號]],[3]URS確認!$E:$Y,21,FALSE))</f>
        <v>44533</v>
      </c>
      <c r="B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3" t="s">
        <v>99</v>
      </c>
      <c r="D21" s="227" t="s">
        <v>2949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</row>
    <row r="22" spans="1:41" ht="14.25" customHeight="1">
      <c r="A22" s="495">
        <f>IF(VLOOKUP(功能_33[[#This Row],[功能代號]],[3]URS確認!$E:$Y,21,FALSE)=0,"",VLOOKUP(功能_33[[#This Row],[功能代號]],[3]URS確認!$E:$Y,21,FALSE))</f>
        <v>44533</v>
      </c>
      <c r="B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3" t="s">
        <v>99</v>
      </c>
      <c r="D22" s="227" t="s">
        <v>2949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</row>
    <row r="23" spans="1:41" ht="14.25" customHeight="1">
      <c r="A23" s="495">
        <f>IF(VLOOKUP(功能_33[[#This Row],[功能代號]],[3]URS確認!$E:$Y,21,FALSE)=0,"",VLOOKUP(功能_33[[#This Row],[功能代號]],[3]URS確認!$E:$Y,21,FALSE))</f>
        <v>44533</v>
      </c>
      <c r="B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3" t="s">
        <v>99</v>
      </c>
      <c r="D23" s="227" t="s">
        <v>2949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3051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</row>
    <row r="24" spans="1:41" ht="14.25" customHeight="1">
      <c r="A24" s="495">
        <f>IF(VLOOKUP(功能_33[[#This Row],[功能代號]],[3]URS確認!$E:$Y,21,FALSE)=0,"",VLOOKUP(功能_33[[#This Row],[功能代號]],[3]URS確認!$E:$Y,21,FALSE))</f>
        <v>44533</v>
      </c>
      <c r="B24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3" t="s">
        <v>99</v>
      </c>
      <c r="D24" s="227" t="s">
        <v>2949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</row>
    <row r="25" spans="1:41" ht="14.25" customHeight="1">
      <c r="A25" s="495">
        <f>IF(VLOOKUP(功能_33[[#This Row],[功能代號]],[3]URS確認!$E:$Y,21,FALSE)=0,"",VLOOKUP(功能_33[[#This Row],[功能代號]],[3]URS確認!$E:$Y,21,FALSE))</f>
        <v>44533</v>
      </c>
      <c r="B2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3" t="s">
        <v>99</v>
      </c>
      <c r="D25" s="227" t="s">
        <v>2949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</row>
    <row r="26" spans="1:41" ht="14.25" customHeight="1">
      <c r="A26" s="495">
        <f>IF(VLOOKUP(功能_33[[#This Row],[功能代號]],[3]URS確認!$E:$Y,21,FALSE)=0,"",VLOOKUP(功能_33[[#This Row],[功能代號]],[3]URS確認!$E:$Y,21,FALSE))</f>
        <v>44533</v>
      </c>
      <c r="B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3" t="s">
        <v>99</v>
      </c>
      <c r="D26" s="227" t="s">
        <v>2949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</row>
    <row r="27" spans="1:41" ht="14.25" customHeight="1">
      <c r="A27" s="495"/>
      <c r="B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3" t="s">
        <v>99</v>
      </c>
      <c r="D27" s="227" t="s">
        <v>2949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</row>
    <row r="28" spans="1:41" ht="14.25" customHeight="1">
      <c r="A28" s="495">
        <f>IF(VLOOKUP(功能_33[[#This Row],[功能代號]],[3]URS確認!$E:$Y,21,FALSE)=0,"",VLOOKUP(功能_33[[#This Row],[功能代號]],[3]URS確認!$E:$Y,21,FALSE))</f>
        <v>44533</v>
      </c>
      <c r="B28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3" t="s">
        <v>99</v>
      </c>
      <c r="D28" s="293" t="s">
        <v>2983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236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</row>
    <row r="29" spans="1:41" ht="14.25" customHeight="1">
      <c r="A29" s="495">
        <f>IF(VLOOKUP(功能_33[[#This Row],[功能代號]],[3]URS確認!$E:$Y,21,FALSE)=0,"",VLOOKUP(功能_33[[#This Row],[功能代號]],[3]URS確認!$E:$Y,21,FALSE))</f>
        <v>44533</v>
      </c>
      <c r="B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3" t="s">
        <v>99</v>
      </c>
      <c r="D29" s="293" t="s">
        <v>2983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236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</row>
    <row r="30" spans="1:41" ht="14.25" customHeight="1">
      <c r="A30" s="495">
        <f>IF(VLOOKUP(功能_33[[#This Row],[功能代號]],[3]URS確認!$E:$Y,21,FALSE)=0,"",VLOOKUP(功能_33[[#This Row],[功能代號]],[3]URS確認!$E:$Y,21,FALSE))</f>
        <v>44533</v>
      </c>
      <c r="B30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3" t="s">
        <v>99</v>
      </c>
      <c r="D30" s="293" t="s">
        <v>2983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236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</row>
    <row r="31" spans="1:41" ht="14.25" customHeight="1">
      <c r="A31" s="495">
        <f>IF(VLOOKUP(功能_33[[#This Row],[功能代號]],[3]URS確認!$E:$Y,21,FALSE)=0,"",VLOOKUP(功能_33[[#This Row],[功能代號]],[3]URS確認!$E:$Y,21,FALSE))</f>
        <v>44533</v>
      </c>
      <c r="B3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3" t="s">
        <v>103</v>
      </c>
      <c r="D31" s="293" t="s">
        <v>2984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</row>
    <row r="32" spans="1:41" ht="14.25" customHeight="1">
      <c r="A32" s="495">
        <f>IF(VLOOKUP(功能_33[[#This Row],[功能代號]],[3]URS確認!$E:$Y,21,FALSE)=0,"",VLOOKUP(功能_33[[#This Row],[功能代號]],[3]URS確認!$E:$Y,21,FALSE))</f>
        <v>44533</v>
      </c>
      <c r="B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3" t="s">
        <v>103</v>
      </c>
      <c r="D32" s="293" t="s">
        <v>2984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</row>
    <row r="33" spans="1:41" ht="14.25" customHeight="1">
      <c r="A33" s="495">
        <f>IF(VLOOKUP(功能_33[[#This Row],[功能代號]],[3]URS確認!$E:$Y,21,FALSE)=0,"",VLOOKUP(功能_33[[#This Row],[功能代號]],[3]URS確認!$E:$Y,21,FALSE))</f>
        <v>44533</v>
      </c>
      <c r="B33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3" t="s">
        <v>99</v>
      </c>
      <c r="D33" s="227" t="s">
        <v>2949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</row>
    <row r="34" spans="1:41" ht="14.25" customHeight="1">
      <c r="A34" s="495">
        <f>IF(VLOOKUP(功能_33[[#This Row],[功能代號]],[3]URS確認!$E:$Y,21,FALSE)=0,"",VLOOKUP(功能_33[[#This Row],[功能代號]],[3]URS確認!$E:$Y,21,FALSE))</f>
        <v>44533</v>
      </c>
      <c r="B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3" t="s">
        <v>99</v>
      </c>
      <c r="D34" s="227" t="s">
        <v>2949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</row>
    <row r="35" spans="1:41" ht="14.25" customHeight="1">
      <c r="A35" s="495">
        <f>IF(VLOOKUP(功能_33[[#This Row],[功能代號]],[3]URS確認!$E:$Y,21,FALSE)=0,"",VLOOKUP(功能_33[[#This Row],[功能代號]],[3]URS確認!$E:$Y,21,FALSE))</f>
        <v>44533</v>
      </c>
      <c r="B35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3" t="s">
        <v>99</v>
      </c>
      <c r="D35" s="227" t="s">
        <v>2949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</row>
    <row r="36" spans="1:41" ht="14.25" customHeight="1">
      <c r="A36" s="495">
        <f>IF(VLOOKUP(功能_33[[#This Row],[功能代號]],[3]URS確認!$E:$Y,21,FALSE)=0,"",VLOOKUP(功能_33[[#This Row],[功能代號]],[3]URS確認!$E:$Y,21,FALSE))</f>
        <v>44533</v>
      </c>
      <c r="B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3" t="s">
        <v>99</v>
      </c>
      <c r="D36" s="227" t="s">
        <v>2949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</row>
    <row r="37" spans="1:41" ht="14.25" customHeight="1">
      <c r="A37" s="495">
        <f>IF(VLOOKUP(功能_33[[#This Row],[功能代號]],[3]URS確認!$E:$Y,21,FALSE)=0,"",VLOOKUP(功能_33[[#This Row],[功能代號]],[3]URS確認!$E:$Y,21,FALSE))</f>
        <v>44533</v>
      </c>
      <c r="B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3" t="s">
        <v>99</v>
      </c>
      <c r="D37" s="227" t="s">
        <v>2949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</row>
    <row r="38" spans="1:41" ht="14.25" customHeight="1">
      <c r="A38" s="495">
        <f>IF(VLOOKUP(功能_33[[#This Row],[功能代號]],[3]URS確認!$E:$Y,21,FALSE)=0,"",VLOOKUP(功能_33[[#This Row],[功能代號]],[3]URS確認!$E:$Y,21,FALSE))</f>
        <v>44533</v>
      </c>
      <c r="B38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3" t="s">
        <v>99</v>
      </c>
      <c r="D38" s="227" t="s">
        <v>2949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</row>
    <row r="39" spans="1:41" ht="14.25" customHeight="1">
      <c r="A39" s="495">
        <f>IF(VLOOKUP(功能_33[[#This Row],[功能代號]],[3]URS確認!$E:$Y,21,FALSE)=0,"",VLOOKUP(功能_33[[#This Row],[功能代號]],[3]URS確認!$E:$Y,21,FALSE))</f>
        <v>44533</v>
      </c>
      <c r="B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3" t="s">
        <v>99</v>
      </c>
      <c r="D39" s="227" t="s">
        <v>2949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</row>
    <row r="40" spans="1:41" ht="14.25" customHeight="1">
      <c r="A40" s="495">
        <f>IF(VLOOKUP(功能_33[[#This Row],[功能代號]],[3]URS確認!$E:$Y,21,FALSE)=0,"",VLOOKUP(功能_33[[#This Row],[功能代號]],[3]URS確認!$E:$Y,21,FALSE))</f>
        <v>44533</v>
      </c>
      <c r="B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3" t="s">
        <v>99</v>
      </c>
      <c r="D40" s="227" t="s">
        <v>2949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</row>
    <row r="41" spans="1:41" ht="14.25" customHeight="1">
      <c r="A41" s="495">
        <f>IF(VLOOKUP(功能_33[[#This Row],[功能代號]],[3]URS確認!$E:$Y,21,FALSE)=0,"",VLOOKUP(功能_33[[#This Row],[功能代號]],[3]URS確認!$E:$Y,21,FALSE))</f>
        <v>44533</v>
      </c>
      <c r="B41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3" t="s">
        <v>99</v>
      </c>
      <c r="D41" s="293" t="s">
        <v>2983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236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</row>
    <row r="42" spans="1:41" ht="14.25" customHeight="1">
      <c r="A42" s="495">
        <f>IF(VLOOKUP(功能_33[[#This Row],[功能代號]],[3]URS確認!$E:$Y,21,FALSE)=0,"",VLOOKUP(功能_33[[#This Row],[功能代號]],[3]URS確認!$E:$Y,21,FALSE))</f>
        <v>44533</v>
      </c>
      <c r="B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3" t="s">
        <v>99</v>
      </c>
      <c r="D42" s="293" t="s">
        <v>2983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236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</row>
    <row r="43" spans="1:41" ht="14.25" customHeight="1">
      <c r="A43" s="495">
        <f>IF(VLOOKUP(功能_33[[#This Row],[功能代號]],[3]URS確認!$E:$Y,21,FALSE)=0,"",VLOOKUP(功能_33[[#This Row],[功能代號]],[3]URS確認!$E:$Y,21,FALSE))</f>
        <v>44533</v>
      </c>
      <c r="B4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3" t="s">
        <v>99</v>
      </c>
      <c r="D43" s="293" t="s">
        <v>2973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44533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</row>
    <row r="44" spans="1:41" ht="14.25" customHeight="1">
      <c r="A44" s="495">
        <f>IF(VLOOKUP(功能_33[[#This Row],[功能代號]],[3]URS確認!$E:$Y,21,FALSE)=0,"",VLOOKUP(功能_33[[#This Row],[功能代號]],[3]URS確認!$E:$Y,21,FALSE))</f>
        <v>44533</v>
      </c>
      <c r="B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3" t="s">
        <v>99</v>
      </c>
      <c r="D44" s="293" t="s">
        <v>2973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44533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</row>
    <row r="45" spans="1:41" ht="14.25" customHeight="1">
      <c r="A45" s="495">
        <f>IF(VLOOKUP(功能_33[[#This Row],[功能代號]],[3]URS確認!$E:$Y,21,FALSE)=0,"",VLOOKUP(功能_33[[#This Row],[功能代號]],[3]URS確認!$E:$Y,21,FALSE))</f>
        <v>44533</v>
      </c>
      <c r="B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3" t="s">
        <v>99</v>
      </c>
      <c r="D45" s="293" t="s">
        <v>2973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44533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</row>
    <row r="46" spans="1:41" ht="14.25" customHeight="1">
      <c r="A46" s="495">
        <f>IF(VLOOKUP(功能_33[[#This Row],[功能代號]],[3]URS確認!$E:$Y,21,FALSE)=0,"",VLOOKUP(功能_33[[#This Row],[功能代號]],[3]URS確認!$E:$Y,21,FALSE))</f>
        <v>44533</v>
      </c>
      <c r="B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3" t="s">
        <v>99</v>
      </c>
      <c r="D46" s="293" t="s">
        <v>2973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44533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</row>
    <row r="47" spans="1:41" ht="14.25" customHeight="1">
      <c r="A47" s="495">
        <f>IF(VLOOKUP(功能_33[[#This Row],[功能代號]],[3]URS確認!$E:$Y,21,FALSE)=0,"",VLOOKUP(功能_33[[#This Row],[功能代號]],[3]URS確認!$E:$Y,21,FALSE))</f>
        <v>44533</v>
      </c>
      <c r="B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3" t="s">
        <v>99</v>
      </c>
      <c r="D47" s="293" t="s">
        <v>2973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3051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</row>
    <row r="48" spans="1:41" ht="14.25" customHeight="1">
      <c r="A48" s="495">
        <f>IF(VLOOKUP(功能_33[[#This Row],[功能代號]],[3]URS確認!$E:$Y,21,FALSE)=0,"",VLOOKUP(功能_33[[#This Row],[功能代號]],[3]URS確認!$E:$Y,21,FALSE))</f>
        <v>44533</v>
      </c>
      <c r="B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3" t="s">
        <v>99</v>
      </c>
      <c r="D48" s="293" t="s">
        <v>2973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3051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</row>
    <row r="49" spans="1:41" ht="14.25" customHeight="1">
      <c r="A49" s="495">
        <f>IF(VLOOKUP(功能_33[[#This Row],[功能代號]],[3]URS確認!$E:$Y,21,FALSE)=0,"",VLOOKUP(功能_33[[#This Row],[功能代號]],[3]URS確認!$E:$Y,21,FALSE))</f>
        <v>44533</v>
      </c>
      <c r="B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3" t="s">
        <v>99</v>
      </c>
      <c r="D49" s="293" t="s">
        <v>2973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3051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</row>
    <row r="50" spans="1:41" ht="14.25" customHeight="1">
      <c r="A50" s="495">
        <f>IF(VLOOKUP(功能_33[[#This Row],[功能代號]],[3]URS確認!$E:$Y,21,FALSE)=0,"",VLOOKUP(功能_33[[#This Row],[功能代號]],[3]URS確認!$E:$Y,21,FALSE))</f>
        <v>44533</v>
      </c>
      <c r="B50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3" t="s">
        <v>99</v>
      </c>
      <c r="D50" s="293" t="s">
        <v>2973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</row>
    <row r="51" spans="1:41" ht="14.25" customHeight="1">
      <c r="A51" s="495">
        <f>IF(VLOOKUP(功能_33[[#This Row],[功能代號]],[3]URS確認!$E:$Y,21,FALSE)=0,"",VLOOKUP(功能_33[[#This Row],[功能代號]],[3]URS確認!$E:$Y,21,FALSE))</f>
        <v>44533</v>
      </c>
      <c r="B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3" t="s">
        <v>99</v>
      </c>
      <c r="D51" s="293" t="s">
        <v>2973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44533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</row>
    <row r="52" spans="1:41" ht="14.25" customHeight="1">
      <c r="A52" s="495">
        <f>IF(VLOOKUP(功能_33[[#This Row],[功能代號]],[3]URS確認!$E:$Y,21,FALSE)=0,"",VLOOKUP(功能_33[[#This Row],[功能代號]],[3]URS確認!$E:$Y,21,FALSE))</f>
        <v>44533</v>
      </c>
      <c r="B52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3" t="s">
        <v>99</v>
      </c>
      <c r="D52" s="293" t="s">
        <v>2973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44533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</row>
    <row r="53" spans="1:41" ht="14.25" customHeight="1">
      <c r="A53" s="495">
        <f>IF(VLOOKUP(功能_33[[#This Row],[功能代號]],[3]URS確認!$E:$Y,21,FALSE)=0,"",VLOOKUP(功能_33[[#This Row],[功能代號]],[3]URS確認!$E:$Y,21,FALSE))</f>
        <v>44533</v>
      </c>
      <c r="B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3" t="s">
        <v>99</v>
      </c>
      <c r="D53" s="293" t="s">
        <v>2973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3051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</row>
    <row r="54" spans="1:41" ht="14.25" customHeight="1">
      <c r="A54" s="495">
        <f>IF(VLOOKUP(功能_33[[#This Row],[功能代號]],[3]URS確認!$E:$Y,21,FALSE)=0,"",VLOOKUP(功能_33[[#This Row],[功能代號]],[3]URS確認!$E:$Y,21,FALSE))</f>
        <v>44533</v>
      </c>
      <c r="B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3" t="s">
        <v>99</v>
      </c>
      <c r="D54" s="293" t="s">
        <v>2973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44533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</row>
    <row r="55" spans="1:41" ht="14.25" customHeight="1">
      <c r="A55" s="495">
        <f>IF(VLOOKUP(功能_33[[#This Row],[功能代號]],[3]URS確認!$E:$Y,21,FALSE)=0,"",VLOOKUP(功能_33[[#This Row],[功能代號]],[3]URS確認!$E:$Y,21,FALSE))</f>
        <v>44533</v>
      </c>
      <c r="B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3" t="s">
        <v>99</v>
      </c>
      <c r="D55" s="293" t="s">
        <v>2973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3051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</row>
    <row r="56" spans="1:41" ht="14.25" customHeight="1">
      <c r="A56" s="495">
        <f>IF(VLOOKUP(功能_33[[#This Row],[功能代號]],[3]URS確認!$E:$Y,21,FALSE)=0,"",VLOOKUP(功能_33[[#This Row],[功能代號]],[3]URS確認!$E:$Y,21,FALSE))</f>
        <v>44533</v>
      </c>
      <c r="B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3" t="s">
        <v>99</v>
      </c>
      <c r="D56" s="293" t="s">
        <v>2973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/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</row>
    <row r="57" spans="1:41" ht="14.25" customHeight="1">
      <c r="A57" s="495">
        <f>IF(VLOOKUP(功能_33[[#This Row],[功能代號]],[3]URS確認!$E:$Y,21,FALSE)=0,"",VLOOKUP(功能_33[[#This Row],[功能代號]],[3]URS確認!$E:$Y,21,FALSE))</f>
        <v>44533</v>
      </c>
      <c r="B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3" t="s">
        <v>99</v>
      </c>
      <c r="D57" s="293" t="s">
        <v>2973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/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</row>
    <row r="58" spans="1:41" ht="14.25" customHeight="1">
      <c r="A58" s="495">
        <f>IF(VLOOKUP(功能_33[[#This Row],[功能代號]],[3]URS確認!$E:$Y,21,FALSE)=0,"",VLOOKUP(功能_33[[#This Row],[功能代號]],[3]URS確認!$E:$Y,21,FALSE))</f>
        <v>44533</v>
      </c>
      <c r="B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3" t="s">
        <v>99</v>
      </c>
      <c r="D58" s="293" t="s">
        <v>2973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/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</row>
    <row r="59" spans="1:41" ht="14.25" customHeight="1">
      <c r="A59" s="495">
        <f>IF(VLOOKUP(功能_33[[#This Row],[功能代號]],[3]URS確認!$E:$Y,21,FALSE)=0,"",VLOOKUP(功能_33[[#This Row],[功能代號]],[3]URS確認!$E:$Y,21,FALSE))</f>
        <v>44533</v>
      </c>
      <c r="B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3" t="s">
        <v>99</v>
      </c>
      <c r="D59" s="293" t="s">
        <v>2973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3051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</row>
    <row r="60" spans="1:41" ht="14.25" customHeight="1">
      <c r="A60" s="495">
        <f>IF(VLOOKUP(功能_33[[#This Row],[功能代號]],[3]URS確認!$E:$Y,21,FALSE)=0,"",VLOOKUP(功能_33[[#This Row],[功能代號]],[3]URS確認!$E:$Y,21,FALSE))</f>
        <v>44533</v>
      </c>
      <c r="B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3" t="s">
        <v>99</v>
      </c>
      <c r="D60" s="293" t="s">
        <v>2985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</row>
    <row r="61" spans="1:41" ht="14.25" customHeight="1">
      <c r="A61" s="495">
        <f>IF(VLOOKUP(功能_33[[#This Row],[功能代號]],[3]URS確認!$E:$Y,21,FALSE)=0,"",VLOOKUP(功能_33[[#This Row],[功能代號]],[3]URS確認!$E:$Y,21,FALSE))</f>
        <v>44533</v>
      </c>
      <c r="B6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3" t="s">
        <v>99</v>
      </c>
      <c r="D61" s="293" t="s">
        <v>2985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</row>
    <row r="62" spans="1:41" ht="14.25" customHeight="1">
      <c r="A62" s="495">
        <f>IF(VLOOKUP(功能_33[[#This Row],[功能代號]],[3]URS確認!$E:$Y,21,FALSE)=0,"",VLOOKUP(功能_33[[#This Row],[功能代號]],[3]URS確認!$E:$Y,21,FALSE))</f>
        <v>44496</v>
      </c>
      <c r="B6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3" t="s">
        <v>100</v>
      </c>
      <c r="D62" s="293" t="s">
        <v>2976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</row>
    <row r="63" spans="1:41" ht="14.25" customHeight="1">
      <c r="A63" s="495">
        <f>IF(VLOOKUP(功能_33[[#This Row],[功能代號]],[3]URS確認!$E:$Y,21,FALSE)=0,"",VLOOKUP(功能_33[[#This Row],[功能代號]],[3]URS確認!$E:$Y,21,FALSE))</f>
        <v>44533</v>
      </c>
      <c r="B63" s="293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3" t="s">
        <v>106</v>
      </c>
      <c r="D63" s="293" t="s">
        <v>2953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</row>
    <row r="64" spans="1:41" ht="14.25" customHeight="1">
      <c r="A64" s="495">
        <f>IF(VLOOKUP(功能_33[[#This Row],[功能代號]],[3]URS確認!$E:$Y,21,FALSE)=0,"",VLOOKUP(功能_33[[#This Row],[功能代號]],[3]URS確認!$E:$Y,21,FALSE))</f>
        <v>44496</v>
      </c>
      <c r="B64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3" t="s">
        <v>100</v>
      </c>
      <c r="D64" s="293" t="s">
        <v>2977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</row>
    <row r="65" spans="1:41" ht="14.25" customHeight="1">
      <c r="A65" s="495">
        <f>IF(VLOOKUP(功能_33[[#This Row],[功能代號]],[3]URS確認!$E:$Y,21,FALSE)=0,"",VLOOKUP(功能_33[[#This Row],[功能代號]],[3]URS確認!$E:$Y,21,FALSE))</f>
        <v>44496</v>
      </c>
      <c r="B65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3" t="s">
        <v>100</v>
      </c>
      <c r="D65" s="293" t="s">
        <v>2977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</row>
    <row r="66" spans="1:41" ht="14.25" customHeight="1">
      <c r="A66" s="495">
        <f>IF(VLOOKUP(功能_33[[#This Row],[功能代號]],[3]URS確認!$E:$Y,21,FALSE)=0,"",VLOOKUP(功能_33[[#This Row],[功能代號]],[3]URS確認!$E:$Y,21,FALSE))</f>
        <v>44496</v>
      </c>
      <c r="B66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3" t="s">
        <v>100</v>
      </c>
      <c r="D66" s="293" t="s">
        <v>2977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</row>
    <row r="67" spans="1:41" ht="14.25" customHeight="1">
      <c r="A67" s="495">
        <f>IF(VLOOKUP(功能_33[[#This Row],[功能代號]],[3]URS確認!$E:$Y,21,FALSE)=0,"",VLOOKUP(功能_33[[#This Row],[功能代號]],[3]URS確認!$E:$Y,21,FALSE))</f>
        <v>44533</v>
      </c>
      <c r="B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3" t="s">
        <v>103</v>
      </c>
      <c r="D67" s="293" t="s">
        <v>2981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</row>
    <row r="68" spans="1:41" ht="14.25" customHeight="1">
      <c r="A68" s="495">
        <f>IF(VLOOKUP(功能_33[[#This Row],[功能代號]],[3]URS確認!$E:$Y,21,FALSE)=0,"",VLOOKUP(功能_33[[#This Row],[功能代號]],[3]URS確認!$E:$Y,21,FALSE))</f>
        <v>44496</v>
      </c>
      <c r="B68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3" t="s">
        <v>100</v>
      </c>
      <c r="D68" s="293" t="s">
        <v>2977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</row>
    <row r="69" spans="1:41" ht="14.25" customHeight="1">
      <c r="A69" s="495">
        <f>IF(VLOOKUP(功能_33[[#This Row],[功能代號]],[3]URS確認!$E:$Y,21,FALSE)=0,"",VLOOKUP(功能_33[[#This Row],[功能代號]],[3]URS確認!$E:$Y,21,FALSE))</f>
        <v>44496</v>
      </c>
      <c r="B6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3" t="s">
        <v>100</v>
      </c>
      <c r="D69" s="293" t="s">
        <v>2977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</row>
    <row r="70" spans="1:41" ht="14.25" customHeight="1">
      <c r="A70" s="495">
        <f>IF(VLOOKUP(功能_33[[#This Row],[功能代號]],[3]URS確認!$E:$Y,21,FALSE)=0,"",VLOOKUP(功能_33[[#This Row],[功能代號]],[3]URS確認!$E:$Y,21,FALSE))</f>
        <v>44496</v>
      </c>
      <c r="B70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3" t="s">
        <v>100</v>
      </c>
      <c r="D70" s="293" t="s">
        <v>2977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</row>
    <row r="71" spans="1:41" ht="14.25" customHeight="1">
      <c r="A71" s="495">
        <f>IF(VLOOKUP(功能_33[[#This Row],[功能代號]],[3]URS確認!$E:$Y,21,FALSE)=0,"",VLOOKUP(功能_33[[#This Row],[功能代號]],[3]URS確認!$E:$Y,21,FALSE))</f>
        <v>44496</v>
      </c>
      <c r="B71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3" t="s">
        <v>100</v>
      </c>
      <c r="D71" s="293" t="s">
        <v>2977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</row>
    <row r="72" spans="1:41" ht="14.25" customHeight="1">
      <c r="A72" s="495">
        <f>IF(VLOOKUP(功能_33[[#This Row],[功能代號]],[3]URS確認!$E:$Y,21,FALSE)=0,"",VLOOKUP(功能_33[[#This Row],[功能代號]],[3]URS確認!$E:$Y,21,FALSE))</f>
        <v>44533</v>
      </c>
      <c r="B72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3" t="s">
        <v>99</v>
      </c>
      <c r="D72" s="293" t="s">
        <v>2974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</row>
    <row r="73" spans="1:41" ht="14.25" customHeight="1">
      <c r="A73" s="495">
        <f>IF(VLOOKUP(功能_33[[#This Row],[功能代號]],[3]URS確認!$E:$Y,21,FALSE)=0,"",VLOOKUP(功能_33[[#This Row],[功能代號]],[3]URS確認!$E:$Y,21,FALSE))</f>
        <v>44533</v>
      </c>
      <c r="B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3" t="s">
        <v>99</v>
      </c>
      <c r="D73" s="293" t="s">
        <v>2974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</row>
    <row r="74" spans="1:41" ht="14.25" customHeight="1">
      <c r="A74" s="495"/>
      <c r="B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3" t="s">
        <v>99</v>
      </c>
      <c r="D74" s="293" t="s">
        <v>2974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225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225">
        <v>44533</v>
      </c>
      <c r="Z74" s="300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</row>
    <row r="75" spans="1:41" ht="14.25" customHeight="1">
      <c r="A75" s="495"/>
      <c r="B75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3" t="s">
        <v>99</v>
      </c>
      <c r="D75" s="293" t="s">
        <v>2974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225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225">
        <v>44533</v>
      </c>
      <c r="Z75" s="300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</row>
    <row r="76" spans="1:41" ht="13.5" customHeight="1">
      <c r="A76" s="495"/>
      <c r="B76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3" t="s">
        <v>103</v>
      </c>
      <c r="D76" s="293" t="s">
        <v>2982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225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225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</row>
    <row r="77" spans="1:41" ht="13.5" customHeight="1">
      <c r="A77" s="495"/>
      <c r="B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3" t="s">
        <v>103</v>
      </c>
      <c r="D77" s="293" t="s">
        <v>2982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225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225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</row>
    <row r="78" spans="1:41" ht="14.25" customHeight="1">
      <c r="A78" s="495">
        <f>IF(VLOOKUP(功能_33[[#This Row],[功能代號]],[3]URS確認!$E:$Y,21,FALSE)=0,"",VLOOKUP(功能_33[[#This Row],[功能代號]],[3]URS確認!$E:$Y,21,FALSE))</f>
        <v>44496</v>
      </c>
      <c r="B7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3" t="s">
        <v>100</v>
      </c>
      <c r="D78" s="293" t="s">
        <v>2977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</row>
    <row r="79" spans="1:41" ht="14.25" customHeight="1">
      <c r="A79" s="495">
        <f>IF(VLOOKUP(功能_33[[#This Row],[功能代號]],[3]URS確認!$E:$Y,21,FALSE)=0,"",VLOOKUP(功能_33[[#This Row],[功能代號]],[3]URS確認!$E:$Y,21,FALSE))</f>
        <v>44496</v>
      </c>
      <c r="B79" s="293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3" t="s">
        <v>100</v>
      </c>
      <c r="D79" s="293" t="s">
        <v>2977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</row>
    <row r="80" spans="1:41" ht="14.25" customHeight="1">
      <c r="A80" s="495">
        <f>IF(VLOOKUP(功能_33[[#This Row],[功能代號]],[3]URS確認!$E:$Y,21,FALSE)=0,"",VLOOKUP(功能_33[[#This Row],[功能代號]],[3]URS確認!$E:$Y,21,FALSE))</f>
        <v>44496</v>
      </c>
      <c r="B80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3" t="s">
        <v>100</v>
      </c>
      <c r="D80" s="293" t="s">
        <v>2978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</row>
    <row r="81" spans="1:41" ht="14.25" customHeight="1">
      <c r="A81" s="495">
        <f>IF(VLOOKUP(功能_33[[#This Row],[功能代號]],[3]URS確認!$E:$Y,21,FALSE)=0,"",VLOOKUP(功能_33[[#This Row],[功能代號]],[3]URS確認!$E:$Y,21,FALSE))</f>
        <v>44496</v>
      </c>
      <c r="B81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3" t="s">
        <v>100</v>
      </c>
      <c r="D81" s="293" t="s">
        <v>2978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</row>
    <row r="82" spans="1:41" ht="14.25" customHeight="1">
      <c r="A82" s="495">
        <f>IF(VLOOKUP(功能_33[[#This Row],[功能代號]],[3]URS確認!$E:$Y,21,FALSE)=0,"",VLOOKUP(功能_33[[#This Row],[功能代號]],[3]URS確認!$E:$Y,21,FALSE))</f>
        <v>44496</v>
      </c>
      <c r="B8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3" t="s">
        <v>100</v>
      </c>
      <c r="D82" s="293" t="s">
        <v>2978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</row>
    <row r="83" spans="1:41" ht="14.25" customHeight="1">
      <c r="A83" s="495"/>
      <c r="B83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225">
        <v>44533</v>
      </c>
      <c r="Z83" s="300">
        <v>44515</v>
      </c>
      <c r="AA83" s="300">
        <v>44523</v>
      </c>
      <c r="AB83" s="300"/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</row>
    <row r="84" spans="1:41" ht="14.25" customHeight="1">
      <c r="A84" s="495">
        <f>IF(VLOOKUP(功能_33[[#This Row],[功能代號]],[3]URS確認!$E:$Y,21,FALSE)=0,"",VLOOKUP(功能_33[[#This Row],[功能代號]],[3]URS確認!$E:$Y,21,FALSE))</f>
        <v>44533</v>
      </c>
      <c r="B84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</row>
    <row r="85" spans="1:41" ht="14.25" customHeight="1">
      <c r="A85" s="495">
        <f>IF(VLOOKUP(功能_33[[#This Row],[功能代號]],[3]URS確認!$E:$Y,21,FALSE)=0,"",VLOOKUP(功能_33[[#This Row],[功能代號]],[3]URS確認!$E:$Y,21,FALSE))</f>
        <v>44533</v>
      </c>
      <c r="B85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</row>
    <row r="86" spans="1:41" ht="14.25" customHeight="1">
      <c r="A86" s="495" t="str">
        <f>IF(VLOOKUP(功能_33[[#This Row],[功能代號]],[3]URS確認!$E:$Y,21,FALSE)=0,"",VLOOKUP(功能_33[[#This Row],[功能代號]],[3]URS確認!$E:$Y,21,FALSE))</f>
        <v/>
      </c>
      <c r="B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3" t="s">
        <v>103</v>
      </c>
      <c r="D86" s="293" t="s">
        <v>2981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 t="str">
        <f>IFERROR(IF(VLOOKUP(功能_33[[#This Row],[功能代號]],討論項目!A:H,8,FALSE)=0,"",VLOOKUP(功能_33[[#This Row],[功能代號]],討論項目!A:H,8,FALSE)),"")</f>
        <v/>
      </c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225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</row>
    <row r="87" spans="1:41" ht="14.25" customHeight="1">
      <c r="A87" s="495">
        <f>IF(VLOOKUP(功能_33[[#This Row],[功能代號]],[3]URS確認!$E:$Y,21,FALSE)=0,"",VLOOKUP(功能_33[[#This Row],[功能代號]],[3]URS確認!$E:$Y,21,FALSE))</f>
        <v>44533</v>
      </c>
      <c r="B8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</row>
    <row r="88" spans="1:41" ht="14.25" customHeight="1">
      <c r="A88" s="495">
        <f>IF(VLOOKUP(功能_33[[#This Row],[功能代號]],[3]URS確認!$E:$Y,21,FALSE)=0,"",VLOOKUP(功能_33[[#This Row],[功能代號]],[3]URS確認!$E:$Y,21,FALSE))</f>
        <v>44533</v>
      </c>
      <c r="B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</row>
    <row r="89" spans="1:41" ht="14.25" customHeight="1">
      <c r="A89" s="495">
        <f>IF(VLOOKUP(功能_33[[#This Row],[功能代號]],[3]URS確認!$E:$Y,21,FALSE)=0,"",VLOOKUP(功能_33[[#This Row],[功能代號]],[3]URS確認!$E:$Y,21,FALSE))</f>
        <v>44533</v>
      </c>
      <c r="B89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</row>
    <row r="90" spans="1:41" ht="14.25" customHeight="1">
      <c r="A90" s="495">
        <f>IF(VLOOKUP(功能_33[[#This Row],[功能代號]],[3]URS確認!$E:$Y,21,FALSE)=0,"",VLOOKUP(功能_33[[#This Row],[功能代號]],[3]URS確認!$E:$Y,21,FALSE))</f>
        <v>44533</v>
      </c>
      <c r="B90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</row>
    <row r="91" spans="1:41" ht="14.25" customHeight="1">
      <c r="A91" s="495">
        <f>IF(VLOOKUP(功能_33[[#This Row],[功能代號]],[3]URS確認!$E:$Y,21,FALSE)=0,"",VLOOKUP(功能_33[[#This Row],[功能代號]],[3]URS確認!$E:$Y,21,FALSE))</f>
        <v>44533</v>
      </c>
      <c r="B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</row>
    <row r="92" spans="1:41" ht="14.25" customHeight="1">
      <c r="A92" s="495">
        <f>IF(VLOOKUP(功能_33[[#This Row],[功能代號]],[3]URS確認!$E:$Y,21,FALSE)=0,"",VLOOKUP(功能_33[[#This Row],[功能代號]],[3]URS確認!$E:$Y,21,FALSE))</f>
        <v>44533</v>
      </c>
      <c r="B92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</row>
    <row r="93" spans="1:41" ht="14.25" customHeight="1">
      <c r="A93" s="495">
        <f>IF(VLOOKUP(功能_33[[#This Row],[功能代號]],[3]URS確認!$E:$Y,21,FALSE)=0,"",VLOOKUP(功能_33[[#This Row],[功能代號]],[3]URS確認!$E:$Y,21,FALSE))</f>
        <v>44533</v>
      </c>
      <c r="B9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</row>
    <row r="94" spans="1:41" ht="14.25" customHeight="1">
      <c r="A94" s="495">
        <f>IF(VLOOKUP(功能_33[[#This Row],[功能代號]],[3]URS確認!$E:$Y,21,FALSE)=0,"",VLOOKUP(功能_33[[#This Row],[功能代號]],[3]URS確認!$E:$Y,21,FALSE))</f>
        <v>44533</v>
      </c>
      <c r="B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</row>
    <row r="95" spans="1:41" ht="14.25" customHeight="1">
      <c r="A95" s="495">
        <f>IF(VLOOKUP(功能_33[[#This Row],[功能代號]],[3]URS確認!$E:$Y,21,FALSE)=0,"",VLOOKUP(功能_33[[#This Row],[功能代號]],[3]URS確認!$E:$Y,21,FALSE))</f>
        <v>44533</v>
      </c>
      <c r="B95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</row>
    <row r="96" spans="1:41" ht="14.25" customHeight="1">
      <c r="A96" s="495">
        <f>IF(VLOOKUP(功能_33[[#This Row],[功能代號]],[3]URS確認!$E:$Y,21,FALSE)=0,"",VLOOKUP(功能_33[[#This Row],[功能代號]],[3]URS確認!$E:$Y,21,FALSE))</f>
        <v>44533</v>
      </c>
      <c r="B9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</row>
    <row r="97" spans="1:41" ht="14.25" customHeight="1">
      <c r="A97" s="495">
        <f>IF(VLOOKUP(功能_33[[#This Row],[功能代號]],[3]URS確認!$E:$Y,21,FALSE)=0,"",VLOOKUP(功能_33[[#This Row],[功能代號]],[3]URS確認!$E:$Y,21,FALSE))</f>
        <v>44496</v>
      </c>
      <c r="B9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3" t="s">
        <v>100</v>
      </c>
      <c r="D97" s="360" t="s">
        <v>2979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</row>
    <row r="98" spans="1:41" ht="14.25" customHeight="1">
      <c r="A98" s="495">
        <f>IF(VLOOKUP(功能_33[[#This Row],[功能代號]],[3]URS確認!$E:$Y,21,FALSE)=0,"",VLOOKUP(功能_33[[#This Row],[功能代號]],[3]URS確認!$E:$Y,21,FALSE))</f>
        <v>44496</v>
      </c>
      <c r="B9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3" t="s">
        <v>100</v>
      </c>
      <c r="D98" s="360" t="s">
        <v>2979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</row>
    <row r="99" spans="1:41" ht="14.25" customHeight="1">
      <c r="A99" s="495">
        <f>IF(VLOOKUP(功能_33[[#This Row],[功能代號]],[3]URS確認!$E:$Y,21,FALSE)=0,"",VLOOKUP(功能_33[[#This Row],[功能代號]],[3]URS確認!$E:$Y,21,FALSE))</f>
        <v>44533</v>
      </c>
      <c r="B99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</row>
    <row r="100" spans="1:41" ht="14.25" customHeight="1">
      <c r="A100" s="495">
        <f>IF(VLOOKUP(功能_33[[#This Row],[功能代號]],[3]URS確認!$E:$Y,21,FALSE)=0,"",VLOOKUP(功能_33[[#This Row],[功能代號]],[3]URS確認!$E:$Y,21,FALSE))</f>
        <v>44533</v>
      </c>
      <c r="B100" s="293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</row>
    <row r="101" spans="1:41" ht="14.25" customHeight="1">
      <c r="A101" s="495">
        <f>IF(VLOOKUP(功能_33[[#This Row],[功能代號]],[3]URS確認!$E:$Y,21,FALSE)=0,"",VLOOKUP(功能_33[[#This Row],[功能代號]],[3]URS確認!$E:$Y,21,FALSE))</f>
        <v>44533</v>
      </c>
      <c r="B101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 t="s">
        <v>142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</row>
    <row r="102" spans="1:41" ht="14.25" customHeight="1">
      <c r="A102" s="495">
        <f>IF(VLOOKUP(功能_33[[#This Row],[功能代號]],[3]URS確認!$E:$Y,21,FALSE)=0,"",VLOOKUP(功能_33[[#This Row],[功能代號]],[3]URS確認!$E:$Y,21,FALSE))</f>
        <v>44533</v>
      </c>
      <c r="B1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 t="s">
        <v>142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</row>
    <row r="103" spans="1:41" ht="14.25" customHeight="1">
      <c r="A103" s="495"/>
      <c r="B103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3" t="s">
        <v>103</v>
      </c>
      <c r="D103" s="293" t="s">
        <v>2954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</row>
    <row r="104" spans="1:41" ht="14.25" customHeight="1">
      <c r="A104" s="495">
        <f>IF(VLOOKUP(功能_33[[#This Row],[功能代號]],[3]URS確認!$E:$Y,21,FALSE)=0,"",VLOOKUP(功能_33[[#This Row],[功能代號]],[3]URS確認!$E:$Y,21,FALSE))</f>
        <v>44496</v>
      </c>
      <c r="B104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</row>
    <row r="105" spans="1:41" ht="14.25" customHeight="1">
      <c r="A105" s="495">
        <f>IF(VLOOKUP(功能_33[[#This Row],[功能代號]],[3]URS確認!$E:$Y,21,FALSE)=0,"",VLOOKUP(功能_33[[#This Row],[功能代號]],[3]URS確認!$E:$Y,21,FALSE))</f>
        <v>44496</v>
      </c>
      <c r="B10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3" t="s">
        <v>100</v>
      </c>
      <c r="D105" s="360" t="s">
        <v>2979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</row>
    <row r="106" spans="1:41" ht="14.25" customHeight="1">
      <c r="A106" s="495">
        <f>IF(VLOOKUP(功能_33[[#This Row],[功能代號]],[3]URS確認!$E:$Y,21,FALSE)=0,"",VLOOKUP(功能_33[[#This Row],[功能代號]],[3]URS確認!$E:$Y,21,FALSE))</f>
        <v>44496</v>
      </c>
      <c r="B106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3" t="s">
        <v>100</v>
      </c>
      <c r="D106" s="360" t="s">
        <v>2979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</row>
    <row r="107" spans="1:41" ht="14.25" customHeight="1">
      <c r="A107" s="495">
        <f>IF(VLOOKUP(功能_33[[#This Row],[功能代號]],[3]URS確認!$E:$Y,21,FALSE)=0,"",VLOOKUP(功能_33[[#This Row],[功能代號]],[3]URS確認!$E:$Y,21,FALSE))</f>
        <v>44496</v>
      </c>
      <c r="B10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3" t="s">
        <v>100</v>
      </c>
      <c r="D107" s="360" t="s">
        <v>2979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</row>
    <row r="108" spans="1:41" ht="14.25" customHeight="1">
      <c r="A108" s="495">
        <f>IF(VLOOKUP(功能_33[[#This Row],[功能代號]],[3]URS確認!$E:$Y,21,FALSE)=0,"",VLOOKUP(功能_33[[#This Row],[功能代號]],[3]URS確認!$E:$Y,21,FALSE))</f>
        <v>44533</v>
      </c>
      <c r="B108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3" t="s">
        <v>99</v>
      </c>
      <c r="D108" s="293" t="s">
        <v>2985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</row>
    <row r="109" spans="1:41" ht="14.25" customHeight="1">
      <c r="A109" s="495">
        <f>IF(VLOOKUP(功能_33[[#This Row],[功能代號]],[3]URS確認!$E:$Y,21,FALSE)=0,"",VLOOKUP(功能_33[[#This Row],[功能代號]],[3]URS確認!$E:$Y,21,FALSE))</f>
        <v>44533</v>
      </c>
      <c r="B1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3" t="s">
        <v>99</v>
      </c>
      <c r="D109" s="293" t="s">
        <v>2985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</row>
    <row r="110" spans="1:41" ht="14.25" customHeight="1">
      <c r="A110" s="495">
        <f>IF(VLOOKUP(功能_33[[#This Row],[功能代號]],[3]URS確認!$E:$Y,21,FALSE)=0,"",VLOOKUP(功能_33[[#This Row],[功能代號]],[3]URS確認!$E:$Y,21,FALSE))</f>
        <v>44533</v>
      </c>
      <c r="B11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3" t="s">
        <v>99</v>
      </c>
      <c r="D110" s="293" t="s">
        <v>2985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</row>
    <row r="111" spans="1:41" ht="14.25" customHeight="1">
      <c r="A111" s="495">
        <f>IF(VLOOKUP(功能_33[[#This Row],[功能代號]],[3]URS確認!$E:$Y,21,FALSE)=0,"",VLOOKUP(功能_33[[#This Row],[功能代號]],[3]URS確認!$E:$Y,21,FALSE))</f>
        <v>44533</v>
      </c>
      <c r="B111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2903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</row>
    <row r="112" spans="1:41" ht="14.25" customHeight="1">
      <c r="A112" s="495">
        <f>IF(VLOOKUP(功能_33[[#This Row],[功能代號]],[3]URS確認!$E:$Y,21,FALSE)=0,"",VLOOKUP(功能_33[[#This Row],[功能代號]],[3]URS確認!$E:$Y,21,FALSE))</f>
        <v>44533</v>
      </c>
      <c r="B1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2903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2860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</row>
    <row r="113" spans="1:41" ht="14.25" customHeight="1">
      <c r="A113" s="495">
        <f>IF(VLOOKUP(功能_33[[#This Row],[功能代號]],[3]URS確認!$E:$Y,21,FALSE)=0,"",VLOOKUP(功能_33[[#This Row],[功能代號]],[3]URS確認!$E:$Y,21,FALSE))</f>
        <v>44533</v>
      </c>
      <c r="B113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2903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</row>
    <row r="114" spans="1:41" ht="14.25" customHeight="1">
      <c r="A114" s="495">
        <f>IF(VLOOKUP(功能_33[[#This Row],[功能代號]],[3]URS確認!$E:$Y,21,FALSE)=0,"",VLOOKUP(功能_33[[#This Row],[功能代號]],[3]URS確認!$E:$Y,21,FALSE))</f>
        <v>44533</v>
      </c>
      <c r="B11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2903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</row>
    <row r="115" spans="1:41" ht="14.25" customHeight="1">
      <c r="A115" s="495">
        <f>IF(VLOOKUP(功能_33[[#This Row],[功能代號]],[3]URS確認!$E:$Y,21,FALSE)=0,"",VLOOKUP(功能_33[[#This Row],[功能代號]],[3]URS確認!$E:$Y,21,FALSE))</f>
        <v>44533</v>
      </c>
      <c r="B1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2903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</row>
    <row r="116" spans="1:41" ht="14.25" customHeight="1">
      <c r="A116" s="495">
        <f>IF(VLOOKUP(功能_33[[#This Row],[功能代號]],[3]URS確認!$E:$Y,21,FALSE)=0,"",VLOOKUP(功能_33[[#This Row],[功能代號]],[3]URS確認!$E:$Y,21,FALSE))</f>
        <v>44533</v>
      </c>
      <c r="B11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2903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</row>
    <row r="117" spans="1:41" ht="14.25" customHeight="1">
      <c r="A117" s="495" t="str">
        <f>IF(VLOOKUP(功能_33[[#This Row],[功能代號]],[3]URS確認!$E:$Y,21,FALSE)=0,"",VLOOKUP(功能_33[[#This Row],[功能代號]],[3]URS確認!$E:$Y,21,FALSE))</f>
        <v/>
      </c>
      <c r="B117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2903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</row>
    <row r="118" spans="1:41" ht="14.25" customHeight="1">
      <c r="A118" s="495">
        <f>IF(VLOOKUP(功能_33[[#This Row],[功能代號]],[3]URS確認!$E:$Y,21,FALSE)=0,"",VLOOKUP(功能_33[[#This Row],[功能代號]],[3]URS確認!$E:$Y,21,FALSE))</f>
        <v>44533</v>
      </c>
      <c r="B118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2903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</row>
    <row r="119" spans="1:41" ht="14.25" customHeight="1">
      <c r="A119" s="495">
        <f>IF(VLOOKUP(功能_33[[#This Row],[功能代號]],[3]URS確認!$E:$Y,21,FALSE)=0,"",VLOOKUP(功能_33[[#This Row],[功能代號]],[3]URS確認!$E:$Y,21,FALSE))</f>
        <v>44533</v>
      </c>
      <c r="B119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2903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</row>
    <row r="120" spans="1:41" ht="14.25" customHeight="1">
      <c r="A120" s="495">
        <f>IF(VLOOKUP(功能_33[[#This Row],[功能代號]],[3]URS確認!$E:$Y,21,FALSE)=0,"",VLOOKUP(功能_33[[#This Row],[功能代號]],[3]URS確認!$E:$Y,21,FALSE))</f>
        <v>44533</v>
      </c>
      <c r="B120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2903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</row>
    <row r="121" spans="1:41" ht="14.25" customHeight="1">
      <c r="A121" s="495">
        <f>IF(VLOOKUP(功能_33[[#This Row],[功能代號]],[3]URS確認!$E:$Y,21,FALSE)=0,"",VLOOKUP(功能_33[[#This Row],[功能代號]],[3]URS確認!$E:$Y,21,FALSE))</f>
        <v>44533</v>
      </c>
      <c r="B1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2903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</row>
    <row r="122" spans="1:41" ht="14.25" customHeight="1">
      <c r="A122" s="495">
        <f>IF(VLOOKUP(功能_33[[#This Row],[功能代號]],[3]URS確認!$E:$Y,21,FALSE)=0,"",VLOOKUP(功能_33[[#This Row],[功能代號]],[3]URS確認!$E:$Y,21,FALSE))</f>
        <v>44533</v>
      </c>
      <c r="B122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2903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</row>
    <row r="123" spans="1:41" ht="14.25" customHeight="1">
      <c r="A123" s="495">
        <f>IF(VLOOKUP(功能_33[[#This Row],[功能代號]],[3]URS確認!$E:$Y,21,FALSE)=0,"",VLOOKUP(功能_33[[#This Row],[功能代號]],[3]URS確認!$E:$Y,21,FALSE))</f>
        <v>44533</v>
      </c>
      <c r="B123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2903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</row>
    <row r="124" spans="1:41" ht="14.25" customHeight="1">
      <c r="A124" s="495">
        <f>IF(VLOOKUP(功能_33[[#This Row],[功能代號]],[3]URS確認!$E:$Y,21,FALSE)=0,"",VLOOKUP(功能_33[[#This Row],[功能代號]],[3]URS確認!$E:$Y,21,FALSE))</f>
        <v>44533</v>
      </c>
      <c r="B124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2903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</row>
    <row r="125" spans="1:41" ht="14.25" customHeight="1">
      <c r="A125" s="495">
        <f>IF(VLOOKUP(功能_33[[#This Row],[功能代號]],[3]URS確認!$E:$Y,21,FALSE)=0,"",VLOOKUP(功能_33[[#This Row],[功能代號]],[3]URS確認!$E:$Y,21,FALSE))</f>
        <v>44533</v>
      </c>
      <c r="B1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2903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</row>
    <row r="126" spans="1:41" ht="14.25" customHeight="1">
      <c r="A126" s="495">
        <f>IF(VLOOKUP(功能_33[[#This Row],[功能代號]],[3]URS確認!$E:$Y,21,FALSE)=0,"",VLOOKUP(功能_33[[#This Row],[功能代號]],[3]URS確認!$E:$Y,21,FALSE))</f>
        <v>44533</v>
      </c>
      <c r="B126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2903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</row>
    <row r="127" spans="1:41" ht="14.25" customHeight="1">
      <c r="A127" s="495">
        <f>IF(VLOOKUP(功能_33[[#This Row],[功能代號]],[3]URS確認!$E:$Y,21,FALSE)=0,"",VLOOKUP(功能_33[[#This Row],[功能代號]],[3]URS確認!$E:$Y,21,FALSE))</f>
        <v>44533</v>
      </c>
      <c r="B12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2903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</row>
    <row r="128" spans="1:41" ht="14.25" customHeight="1">
      <c r="A128" s="495">
        <f>IF(VLOOKUP(功能_33[[#This Row],[功能代號]],[3]URS確認!$E:$Y,21,FALSE)=0,"",VLOOKUP(功能_33[[#This Row],[功能代號]],[3]URS確認!$E:$Y,21,FALSE))</f>
        <v>44489</v>
      </c>
      <c r="B128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3" t="s">
        <v>102</v>
      </c>
      <c r="D128" s="293" t="s">
        <v>2966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</row>
    <row r="129" spans="1:41" ht="14.25" customHeight="1">
      <c r="A129" s="495">
        <f>IF(VLOOKUP(功能_33[[#This Row],[功能代號]],[3]URS確認!$E:$Y,21,FALSE)=0,"",VLOOKUP(功能_33[[#This Row],[功能代號]],[3]URS確認!$E:$Y,21,FALSE))</f>
        <v>44489</v>
      </c>
      <c r="B12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3" t="s">
        <v>102</v>
      </c>
      <c r="D129" s="293" t="s">
        <v>2966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</row>
    <row r="130" spans="1:41" ht="13.2" customHeight="1">
      <c r="A130" s="495">
        <f>IF(VLOOKUP(功能_33[[#This Row],[功能代號]],[3]URS確認!$E:$Y,21,FALSE)=0,"",VLOOKUP(功能_33[[#This Row],[功能代號]],[3]URS確認!$E:$Y,21,FALSE))</f>
        <v>44489</v>
      </c>
      <c r="B130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3" t="s">
        <v>102</v>
      </c>
      <c r="D130" s="293" t="s">
        <v>2966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</row>
    <row r="131" spans="1:41" ht="14.25" customHeight="1">
      <c r="A131" s="495">
        <f>IF(VLOOKUP(功能_33[[#This Row],[功能代號]],[3]URS確認!$E:$Y,21,FALSE)=0,"",VLOOKUP(功能_33[[#This Row],[功能代號]],[3]URS確認!$E:$Y,21,FALSE))</f>
        <v>44489</v>
      </c>
      <c r="B1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3" t="s">
        <v>102</v>
      </c>
      <c r="D131" s="293" t="s">
        <v>2966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</row>
    <row r="132" spans="1:41" ht="14.25" customHeight="1">
      <c r="A132" s="495">
        <f>IF(VLOOKUP(功能_33[[#This Row],[功能代號]],[3]URS確認!$E:$Y,21,FALSE)=0,"",VLOOKUP(功能_33[[#This Row],[功能代號]],[3]URS確認!$E:$Y,21,FALSE))</f>
        <v>44489</v>
      </c>
      <c r="B13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3" t="s">
        <v>102</v>
      </c>
      <c r="D132" s="293" t="s">
        <v>2966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</row>
    <row r="133" spans="1:41" ht="14.25" customHeight="1">
      <c r="A133" s="495">
        <f>IF(VLOOKUP(功能_33[[#This Row],[功能代號]],[3]URS確認!$E:$Y,21,FALSE)=0,"",VLOOKUP(功能_33[[#This Row],[功能代號]],[3]URS確認!$E:$Y,21,FALSE))</f>
        <v>44489</v>
      </c>
      <c r="B13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3" t="s">
        <v>102</v>
      </c>
      <c r="D133" s="293" t="s">
        <v>2966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</row>
    <row r="134" spans="1:41" ht="14.25" customHeight="1">
      <c r="A134" s="495">
        <f>IF(VLOOKUP(功能_33[[#This Row],[功能代號]],[3]URS確認!$E:$Y,21,FALSE)=0,"",VLOOKUP(功能_33[[#This Row],[功能代號]],[3]URS確認!$E:$Y,21,FALSE))</f>
        <v>44489</v>
      </c>
      <c r="B134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3" t="s">
        <v>102</v>
      </c>
      <c r="D134" s="293" t="s">
        <v>2966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</row>
    <row r="135" spans="1:41" ht="14.25" customHeight="1">
      <c r="A135" s="495">
        <f>IF(VLOOKUP(功能_33[[#This Row],[功能代號]],[3]URS確認!$E:$Y,21,FALSE)=0,"",VLOOKUP(功能_33[[#This Row],[功能代號]],[3]URS確認!$E:$Y,21,FALSE))</f>
        <v>44489</v>
      </c>
      <c r="B13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3" t="s">
        <v>102</v>
      </c>
      <c r="D135" s="293" t="s">
        <v>2966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</row>
    <row r="136" spans="1:41" ht="14.25" customHeight="1">
      <c r="A136" s="495">
        <f>IF(VLOOKUP(功能_33[[#This Row],[功能代號]],[3]URS確認!$E:$Y,21,FALSE)=0,"",VLOOKUP(功能_33[[#This Row],[功能代號]],[3]URS確認!$E:$Y,21,FALSE))</f>
        <v>44489</v>
      </c>
      <c r="B13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3" t="s">
        <v>102</v>
      </c>
      <c r="D136" s="293" t="s">
        <v>2966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</row>
    <row r="137" spans="1:41" ht="14.25" customHeight="1">
      <c r="A137" s="495">
        <f>IF(VLOOKUP(功能_33[[#This Row],[功能代號]],[3]URS確認!$E:$Y,21,FALSE)=0,"",VLOOKUP(功能_33[[#This Row],[功能代號]],[3]URS確認!$E:$Y,21,FALSE))</f>
        <v>44489</v>
      </c>
      <c r="B13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3" t="s">
        <v>102</v>
      </c>
      <c r="D137" s="293" t="s">
        <v>2966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</row>
    <row r="138" spans="1:41" ht="14.25" customHeight="1">
      <c r="A138" s="495">
        <f>IF(VLOOKUP(功能_33[[#This Row],[功能代號]],[3]URS確認!$E:$Y,21,FALSE)=0,"",VLOOKUP(功能_33[[#This Row],[功能代號]],[3]URS確認!$E:$Y,21,FALSE))</f>
        <v>44489</v>
      </c>
      <c r="B1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3" t="s">
        <v>102</v>
      </c>
      <c r="D138" s="293" t="s">
        <v>2966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</row>
    <row r="139" spans="1:41" ht="14.25" customHeight="1">
      <c r="A139" s="495">
        <f>IF(VLOOKUP(功能_33[[#This Row],[功能代號]],[3]URS確認!$E:$Y,21,FALSE)=0,"",VLOOKUP(功能_33[[#This Row],[功能代號]],[3]URS確認!$E:$Y,21,FALSE))</f>
        <v>44489</v>
      </c>
      <c r="B13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3" t="s">
        <v>102</v>
      </c>
      <c r="D139" s="293" t="s">
        <v>2966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</row>
    <row r="140" spans="1:41" ht="14.25" customHeight="1">
      <c r="A140" s="495">
        <f>IF(VLOOKUP(功能_33[[#This Row],[功能代號]],[3]URS確認!$E:$Y,21,FALSE)=0,"",VLOOKUP(功能_33[[#This Row],[功能代號]],[3]URS確認!$E:$Y,21,FALSE))</f>
        <v>44489</v>
      </c>
      <c r="B1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3" t="s">
        <v>102</v>
      </c>
      <c r="D140" s="293" t="s">
        <v>2966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</row>
    <row r="141" spans="1:41" ht="14.25" customHeight="1">
      <c r="A141" s="495">
        <f>IF(VLOOKUP(功能_33[[#This Row],[功能代號]],[3]URS確認!$E:$Y,21,FALSE)=0,"",VLOOKUP(功能_33[[#This Row],[功能代號]],[3]URS確認!$E:$Y,21,FALSE))</f>
        <v>44489</v>
      </c>
      <c r="B14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3" t="s">
        <v>102</v>
      </c>
      <c r="D141" s="293" t="s">
        <v>2966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</row>
    <row r="142" spans="1:41" ht="14.25" customHeight="1">
      <c r="A142" s="495">
        <f>IF(VLOOKUP(功能_33[[#This Row],[功能代號]],[3]URS確認!$E:$Y,21,FALSE)=0,"",VLOOKUP(功能_33[[#This Row],[功能代號]],[3]URS確認!$E:$Y,21,FALSE))</f>
        <v>44489</v>
      </c>
      <c r="B14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3" t="s">
        <v>102</v>
      </c>
      <c r="D142" s="293" t="s">
        <v>2966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</row>
    <row r="143" spans="1:41" ht="14.25" customHeight="1">
      <c r="A143" s="495">
        <f>IF(VLOOKUP(功能_33[[#This Row],[功能代號]],[3]URS確認!$E:$Y,21,FALSE)=0,"",VLOOKUP(功能_33[[#This Row],[功能代號]],[3]URS確認!$E:$Y,21,FALSE))</f>
        <v>44489</v>
      </c>
      <c r="B1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3" t="s">
        <v>102</v>
      </c>
      <c r="D143" s="293" t="s">
        <v>2966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</row>
    <row r="144" spans="1:41" ht="14.25" customHeight="1">
      <c r="A144" s="495">
        <f>IF(VLOOKUP(功能_33[[#This Row],[功能代號]],[3]URS確認!$E:$Y,21,FALSE)=0,"",VLOOKUP(功能_33[[#This Row],[功能代號]],[3]URS確認!$E:$Y,21,FALSE))</f>
        <v>44489</v>
      </c>
      <c r="B1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3" t="s">
        <v>102</v>
      </c>
      <c r="D144" s="293" t="s">
        <v>2966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</row>
    <row r="145" spans="1:41" ht="14.25" customHeight="1">
      <c r="A145" s="495">
        <f>IF(VLOOKUP(功能_33[[#This Row],[功能代號]],[3]URS確認!$E:$Y,21,FALSE)=0,"",VLOOKUP(功能_33[[#This Row],[功能代號]],[3]URS確認!$E:$Y,21,FALSE))</f>
        <v>44489</v>
      </c>
      <c r="B145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3" t="s">
        <v>102</v>
      </c>
      <c r="D145" s="293" t="s">
        <v>2966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</row>
    <row r="146" spans="1:41" ht="14.25" customHeight="1">
      <c r="A146" s="495">
        <f>IF(VLOOKUP(功能_33[[#This Row],[功能代號]],[3]URS確認!$E:$Y,21,FALSE)=0,"",VLOOKUP(功能_33[[#This Row],[功能代號]],[3]URS確認!$E:$Y,21,FALSE))</f>
        <v>44489</v>
      </c>
      <c r="B146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3" t="s">
        <v>102</v>
      </c>
      <c r="D146" s="293" t="s">
        <v>2966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</row>
    <row r="147" spans="1:41" ht="14.25" customHeight="1">
      <c r="A147" s="495">
        <f>IF(VLOOKUP(功能_33[[#This Row],[功能代號]],[3]URS確認!$E:$Y,21,FALSE)=0,"",VLOOKUP(功能_33[[#This Row],[功能代號]],[3]URS確認!$E:$Y,21,FALSE))</f>
        <v>44489</v>
      </c>
      <c r="B147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3" t="s">
        <v>102</v>
      </c>
      <c r="D147" s="293" t="s">
        <v>2966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</row>
    <row r="148" spans="1:41" ht="14.25" customHeight="1">
      <c r="A148" s="495">
        <f>IF(VLOOKUP(功能_33[[#This Row],[功能代號]],[3]URS確認!$E:$Y,21,FALSE)=0,"",VLOOKUP(功能_33[[#This Row],[功能代號]],[3]URS確認!$E:$Y,21,FALSE))</f>
        <v>44489</v>
      </c>
      <c r="B1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3" t="s">
        <v>102</v>
      </c>
      <c r="D148" s="293" t="s">
        <v>2966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</row>
    <row r="149" spans="1:41" ht="14.25" customHeight="1">
      <c r="A149" s="495">
        <f>IF(VLOOKUP(功能_33[[#This Row],[功能代號]],[3]URS確認!$E:$Y,21,FALSE)=0,"",VLOOKUP(功能_33[[#This Row],[功能代號]],[3]URS確認!$E:$Y,21,FALSE))</f>
        <v>44489</v>
      </c>
      <c r="B149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3" t="s">
        <v>102</v>
      </c>
      <c r="D149" s="293" t="s">
        <v>2966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</row>
    <row r="150" spans="1:41" ht="14.25" customHeight="1">
      <c r="A150" s="495">
        <f>IF(VLOOKUP(功能_33[[#This Row],[功能代號]],[3]URS確認!$E:$Y,21,FALSE)=0,"",VLOOKUP(功能_33[[#This Row],[功能代號]],[3]URS確認!$E:$Y,21,FALSE))</f>
        <v>44489</v>
      </c>
      <c r="B1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3" t="s">
        <v>102</v>
      </c>
      <c r="D150" s="293" t="s">
        <v>2966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</row>
    <row r="151" spans="1:41" ht="14.25" customHeight="1">
      <c r="A151" s="495">
        <f>IF(VLOOKUP(功能_33[[#This Row],[功能代號]],[3]URS確認!$E:$Y,21,FALSE)=0,"",VLOOKUP(功能_33[[#This Row],[功能代號]],[3]URS確認!$E:$Y,21,FALSE))</f>
        <v>44489</v>
      </c>
      <c r="B151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3" t="s">
        <v>102</v>
      </c>
      <c r="D151" s="293" t="s">
        <v>2966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</row>
    <row r="152" spans="1:41" ht="14.25" customHeight="1">
      <c r="A152" s="495">
        <f>IF(VLOOKUP(功能_33[[#This Row],[功能代號]],[3]URS確認!$E:$Y,21,FALSE)=0,"",VLOOKUP(功能_33[[#This Row],[功能代號]],[3]URS確認!$E:$Y,21,FALSE))</f>
        <v>44489</v>
      </c>
      <c r="B152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3" t="s">
        <v>102</v>
      </c>
      <c r="D152" s="293" t="s">
        <v>2966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</row>
    <row r="153" spans="1:41" ht="14.25" customHeight="1">
      <c r="A153" s="495">
        <f>IF(VLOOKUP(功能_33[[#This Row],[功能代號]],[3]URS確認!$E:$Y,21,FALSE)=0,"",VLOOKUP(功能_33[[#This Row],[功能代號]],[3]URS確認!$E:$Y,21,FALSE))</f>
        <v>44489</v>
      </c>
      <c r="B153" s="293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3" t="s">
        <v>102</v>
      </c>
      <c r="D153" s="293" t="s">
        <v>2966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</row>
    <row r="154" spans="1:41" ht="14.25" customHeight="1">
      <c r="A154" s="495">
        <f>IF(VLOOKUP(功能_33[[#This Row],[功能代號]],[3]URS確認!$E:$Y,21,FALSE)=0,"",VLOOKUP(功能_33[[#This Row],[功能代號]],[3]URS確認!$E:$Y,21,FALSE))</f>
        <v>44533</v>
      </c>
      <c r="B15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3" t="s">
        <v>103</v>
      </c>
      <c r="D154" s="293" t="s">
        <v>2960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</row>
    <row r="155" spans="1:41" ht="14.25" customHeight="1">
      <c r="A155" s="495">
        <f>IF(VLOOKUP(功能_33[[#This Row],[功能代號]],[3]URS確認!$E:$Y,21,FALSE)=0,"",VLOOKUP(功能_33[[#This Row],[功能代號]],[3]URS確認!$E:$Y,21,FALSE))</f>
        <v>44533</v>
      </c>
      <c r="B1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3" t="s">
        <v>103</v>
      </c>
      <c r="D155" s="293" t="s">
        <v>2960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</row>
    <row r="156" spans="1:41" ht="14.25" customHeight="1">
      <c r="A156" s="495">
        <f>IF(VLOOKUP(功能_33[[#This Row],[功能代號]],[3]URS確認!$E:$Y,21,FALSE)=0,"",VLOOKUP(功能_33[[#This Row],[功能代號]],[3]URS確認!$E:$Y,21,FALSE))</f>
        <v>44533</v>
      </c>
      <c r="B15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3" t="s">
        <v>103</v>
      </c>
      <c r="D156" s="293" t="s">
        <v>2960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</row>
    <row r="157" spans="1:41" ht="14.25" customHeight="1">
      <c r="A157" s="495">
        <f>IF(VLOOKUP(功能_33[[#This Row],[功能代號]],[3]URS確認!$E:$Y,21,FALSE)=0,"",VLOOKUP(功能_33[[#This Row],[功能代號]],[3]URS確認!$E:$Y,21,FALSE))</f>
        <v>44533</v>
      </c>
      <c r="B157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3" t="s">
        <v>103</v>
      </c>
      <c r="D157" s="293" t="s">
        <v>2956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</row>
    <row r="158" spans="1:41" ht="14.25" customHeight="1">
      <c r="A158" s="495">
        <f>IF(VLOOKUP(功能_33[[#This Row],[功能代號]],[3]URS確認!$E:$Y,21,FALSE)=0,"",VLOOKUP(功能_33[[#This Row],[功能代號]],[3]URS確認!$E:$Y,21,FALSE))</f>
        <v>44533</v>
      </c>
      <c r="B1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3" t="s">
        <v>103</v>
      </c>
      <c r="D158" s="293" t="s">
        <v>2956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</row>
    <row r="159" spans="1:41" ht="14.25" customHeight="1">
      <c r="A159" s="495">
        <f>IF(VLOOKUP(功能_33[[#This Row],[功能代號]],[3]URS確認!$E:$Y,21,FALSE)=0,"",VLOOKUP(功能_33[[#This Row],[功能代號]],[3]URS確認!$E:$Y,21,FALSE))</f>
        <v>44533</v>
      </c>
      <c r="B15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3" t="s">
        <v>103</v>
      </c>
      <c r="D159" s="293" t="s">
        <v>2959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</row>
    <row r="160" spans="1:41" ht="14.25" customHeight="1">
      <c r="A160" s="495">
        <f>IF(VLOOKUP(功能_33[[#This Row],[功能代號]],[3]URS確認!$E:$Y,21,FALSE)=0,"",VLOOKUP(功能_33[[#This Row],[功能代號]],[3]URS確認!$E:$Y,21,FALSE))</f>
        <v>44533</v>
      </c>
      <c r="B1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3" t="s">
        <v>103</v>
      </c>
      <c r="D160" s="293" t="s">
        <v>2959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</row>
    <row r="161" spans="1:41" ht="14.25" customHeight="1">
      <c r="A161" s="495">
        <f>IF(VLOOKUP(功能_33[[#This Row],[功能代號]],[3]URS確認!$E:$Y,21,FALSE)=0,"",VLOOKUP(功能_33[[#This Row],[功能代號]],[3]URS確認!$E:$Y,21,FALSE))</f>
        <v>44533</v>
      </c>
      <c r="B161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3" t="s">
        <v>103</v>
      </c>
      <c r="D161" s="293" t="s">
        <v>2959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</row>
    <row r="162" spans="1:41" ht="14.25" customHeight="1">
      <c r="A162" s="495">
        <f>IF(VLOOKUP(功能_33[[#This Row],[功能代號]],[3]URS確認!$E:$Y,21,FALSE)=0,"",VLOOKUP(功能_33[[#This Row],[功能代號]],[3]URS確認!$E:$Y,21,FALSE))</f>
        <v>44533</v>
      </c>
      <c r="B1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3" t="s">
        <v>103</v>
      </c>
      <c r="D162" s="293" t="s">
        <v>2959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</row>
    <row r="163" spans="1:41" ht="14.25" customHeight="1">
      <c r="A163" s="495">
        <f>IF(VLOOKUP(功能_33[[#This Row],[功能代號]],[3]URS確認!$E:$Y,21,FALSE)=0,"",VLOOKUP(功能_33[[#This Row],[功能代號]],[3]URS確認!$E:$Y,21,FALSE))</f>
        <v>44533</v>
      </c>
      <c r="B16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3" t="s">
        <v>103</v>
      </c>
      <c r="D163" s="293" t="s">
        <v>2960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</row>
    <row r="164" spans="1:41" ht="14.25" customHeight="1">
      <c r="A164" s="495">
        <f>IF(VLOOKUP(功能_33[[#This Row],[功能代號]],[3]URS確認!$E:$Y,21,FALSE)=0,"",VLOOKUP(功能_33[[#This Row],[功能代號]],[3]URS確認!$E:$Y,21,FALSE))</f>
        <v>44533</v>
      </c>
      <c r="B1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3" t="s">
        <v>103</v>
      </c>
      <c r="D164" s="293" t="s">
        <v>2960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</row>
    <row r="165" spans="1:41" ht="14.25" customHeight="1">
      <c r="A165" s="495">
        <f>IF(VLOOKUP(功能_33[[#This Row],[功能代號]],[3]URS確認!$E:$Y,21,FALSE)=0,"",VLOOKUP(功能_33[[#This Row],[功能代號]],[3]URS確認!$E:$Y,21,FALSE))</f>
        <v>44533</v>
      </c>
      <c r="B16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3" t="s">
        <v>103</v>
      </c>
      <c r="D165" s="293" t="s">
        <v>2960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</row>
    <row r="166" spans="1:41" ht="14.25" customHeight="1">
      <c r="A166" s="495">
        <f>IF(VLOOKUP(功能_33[[#This Row],[功能代號]],[3]URS確認!$E:$Y,21,FALSE)=0,"",VLOOKUP(功能_33[[#This Row],[功能代號]],[3]URS確認!$E:$Y,21,FALSE))</f>
        <v>44533</v>
      </c>
      <c r="B1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3" t="s">
        <v>103</v>
      </c>
      <c r="D166" s="293" t="s">
        <v>2960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3052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</row>
    <row r="167" spans="1:41" ht="14.25" customHeight="1">
      <c r="A167" s="495">
        <f>IF(VLOOKUP(功能_33[[#This Row],[功能代號]],[3]URS確認!$E:$Y,21,FALSE)=0,"",VLOOKUP(功能_33[[#This Row],[功能代號]],[3]URS確認!$E:$Y,21,FALSE))</f>
        <v>44533</v>
      </c>
      <c r="B16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3" t="s">
        <v>103</v>
      </c>
      <c r="D167" s="293" t="s">
        <v>2959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</row>
    <row r="168" spans="1:41" ht="14.25" customHeight="1">
      <c r="A168" s="495">
        <f>IF(VLOOKUP(功能_33[[#This Row],[功能代號]],[3]URS確認!$E:$Y,21,FALSE)=0,"",VLOOKUP(功能_33[[#This Row],[功能代號]],[3]URS確認!$E:$Y,21,FALSE))</f>
        <v>44533</v>
      </c>
      <c r="B1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3" t="s">
        <v>103</v>
      </c>
      <c r="D168" s="293" t="s">
        <v>2959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</row>
    <row r="169" spans="1:41" ht="14.25" customHeight="1">
      <c r="A169" s="495">
        <f>IF(VLOOKUP(功能_33[[#This Row],[功能代號]],[3]URS確認!$E:$Y,21,FALSE)=0,"",VLOOKUP(功能_33[[#This Row],[功能代號]],[3]URS確認!$E:$Y,21,FALSE))</f>
        <v>44533</v>
      </c>
      <c r="B16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3" t="s">
        <v>103</v>
      </c>
      <c r="D169" s="293" t="s">
        <v>2959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</row>
    <row r="170" spans="1:41" ht="14.25" customHeight="1">
      <c r="A170" s="495">
        <f>IF(VLOOKUP(功能_33[[#This Row],[功能代號]],[3]URS確認!$E:$Y,21,FALSE)=0,"",VLOOKUP(功能_33[[#This Row],[功能代號]],[3]URS確認!$E:$Y,21,FALSE))</f>
        <v>44533</v>
      </c>
      <c r="B1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3" t="s">
        <v>103</v>
      </c>
      <c r="D170" s="293" t="s">
        <v>2959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</row>
    <row r="171" spans="1:41" ht="14.25" customHeight="1">
      <c r="A171" s="495">
        <f>IF(VLOOKUP(功能_33[[#This Row],[功能代號]],[3]URS確認!$E:$Y,21,FALSE)=0,"",VLOOKUP(功能_33[[#This Row],[功能代號]],[3]URS確認!$E:$Y,21,FALSE))</f>
        <v>44533</v>
      </c>
      <c r="B17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3" t="s">
        <v>103</v>
      </c>
      <c r="D171" s="293" t="s">
        <v>2960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</row>
    <row r="172" spans="1:41" ht="14.25" customHeight="1">
      <c r="A172" s="495">
        <f>IF(VLOOKUP(功能_33[[#This Row],[功能代號]],[3]URS確認!$E:$Y,21,FALSE)=0,"",VLOOKUP(功能_33[[#This Row],[功能代號]],[3]URS確認!$E:$Y,21,FALSE))</f>
        <v>44533</v>
      </c>
      <c r="B1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3" t="s">
        <v>103</v>
      </c>
      <c r="D172" s="293" t="s">
        <v>2960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</row>
    <row r="173" spans="1:41" ht="14.25" customHeight="1">
      <c r="A173" s="495">
        <f>IF(VLOOKUP(功能_33[[#This Row],[功能代號]],[3]URS確認!$E:$Y,21,FALSE)=0,"",VLOOKUP(功能_33[[#This Row],[功能代號]],[3]URS確認!$E:$Y,21,FALSE))</f>
        <v>44533</v>
      </c>
      <c r="B173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3" t="s">
        <v>103</v>
      </c>
      <c r="D173" s="293" t="s">
        <v>2959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</row>
    <row r="174" spans="1:41" ht="14.25" customHeight="1">
      <c r="A174" s="495">
        <f>IF(VLOOKUP(功能_33[[#This Row],[功能代號]],[3]URS確認!$E:$Y,21,FALSE)=0,"",VLOOKUP(功能_33[[#This Row],[功能代號]],[3]URS確認!$E:$Y,21,FALSE))</f>
        <v>44533</v>
      </c>
      <c r="B1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3" t="s">
        <v>103</v>
      </c>
      <c r="D174" s="293" t="s">
        <v>2959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</row>
    <row r="175" spans="1:41" ht="14.25" customHeight="1">
      <c r="A175" s="495">
        <f>IF(VLOOKUP(功能_33[[#This Row],[功能代號]],[3]URS確認!$E:$Y,21,FALSE)=0,"",VLOOKUP(功能_33[[#This Row],[功能代號]],[3]URS確認!$E:$Y,21,FALSE))</f>
        <v>44533</v>
      </c>
      <c r="B17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3" t="s">
        <v>103</v>
      </c>
      <c r="D175" s="293" t="s">
        <v>2960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</row>
    <row r="176" spans="1:41" ht="14.25" customHeight="1">
      <c r="A176" s="495">
        <f>IF(VLOOKUP(功能_33[[#This Row],[功能代號]],[3]URS確認!$E:$Y,21,FALSE)=0,"",VLOOKUP(功能_33[[#This Row],[功能代號]],[3]URS確認!$E:$Y,21,FALSE))</f>
        <v>44533</v>
      </c>
      <c r="B1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3" t="s">
        <v>103</v>
      </c>
      <c r="D176" s="293" t="s">
        <v>2960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</row>
    <row r="177" spans="1:41" ht="14.25" customHeight="1">
      <c r="A177" s="495">
        <f>IF(VLOOKUP(功能_33[[#This Row],[功能代號]],[3]URS確認!$E:$Y,21,FALSE)=0,"",VLOOKUP(功能_33[[#This Row],[功能代號]],[3]URS確認!$E:$Y,21,FALSE))</f>
        <v>44533</v>
      </c>
      <c r="B177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3" t="s">
        <v>103</v>
      </c>
      <c r="D177" s="293" t="s">
        <v>2959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</row>
    <row r="178" spans="1:41" ht="14.25" customHeight="1">
      <c r="A178" s="495">
        <f>IF(VLOOKUP(功能_33[[#This Row],[功能代號]],[3]URS確認!$E:$Y,21,FALSE)=0,"",VLOOKUP(功能_33[[#This Row],[功能代號]],[3]URS確認!$E:$Y,21,FALSE))</f>
        <v>44533</v>
      </c>
      <c r="B17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3" t="s">
        <v>103</v>
      </c>
      <c r="D178" s="293" t="s">
        <v>2959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</row>
    <row r="179" spans="1:41" ht="14.25" customHeight="1">
      <c r="A179" s="495">
        <f>IF(VLOOKUP(功能_33[[#This Row],[功能代號]],[3]URS確認!$E:$Y,21,FALSE)=0,"",VLOOKUP(功能_33[[#This Row],[功能代號]],[3]URS確認!$E:$Y,21,FALSE))</f>
        <v>44533</v>
      </c>
      <c r="B17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3" t="s">
        <v>103</v>
      </c>
      <c r="D179" s="293" t="s">
        <v>2959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</row>
    <row r="180" spans="1:41" ht="14.25" customHeight="1">
      <c r="A180" s="495">
        <f>IF(VLOOKUP(功能_33[[#This Row],[功能代號]],[3]URS確認!$E:$Y,21,FALSE)=0,"",VLOOKUP(功能_33[[#This Row],[功能代號]],[3]URS確認!$E:$Y,21,FALSE))</f>
        <v>44533</v>
      </c>
      <c r="B1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3" t="s">
        <v>103</v>
      </c>
      <c r="D180" s="293" t="s">
        <v>2959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</row>
    <row r="181" spans="1:41" ht="14.25" customHeight="1">
      <c r="A181" s="495">
        <f>IF(VLOOKUP(功能_33[[#This Row],[功能代號]],[3]URS確認!$E:$Y,21,FALSE)=0,"",VLOOKUP(功能_33[[#This Row],[功能代號]],[3]URS確認!$E:$Y,21,FALSE))</f>
        <v>44533</v>
      </c>
      <c r="B181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3" t="s">
        <v>103</v>
      </c>
      <c r="D181" s="293" t="s">
        <v>2960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</row>
    <row r="182" spans="1:41" ht="14.25" customHeight="1">
      <c r="A182" s="495">
        <f>IF(VLOOKUP(功能_33[[#This Row],[功能代號]],[3]URS確認!$E:$Y,21,FALSE)=0,"",VLOOKUP(功能_33[[#This Row],[功能代號]],[3]URS確認!$E:$Y,21,FALSE))</f>
        <v>44533</v>
      </c>
      <c r="B1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3" t="s">
        <v>103</v>
      </c>
      <c r="D182" s="293" t="s">
        <v>2960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</row>
    <row r="183" spans="1:41" ht="14.25" customHeight="1">
      <c r="A183" s="495">
        <f>IF(VLOOKUP(功能_33[[#This Row],[功能代號]],[3]URS確認!$E:$Y,21,FALSE)=0,"",VLOOKUP(功能_33[[#This Row],[功能代號]],[3]URS確認!$E:$Y,21,FALSE))</f>
        <v>44533</v>
      </c>
      <c r="B183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3" t="s">
        <v>103</v>
      </c>
      <c r="D183" s="293" t="s">
        <v>2960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</row>
    <row r="184" spans="1:41" ht="14.25" customHeight="1">
      <c r="A184" s="495">
        <f>IF(VLOOKUP(功能_33[[#This Row],[功能代號]],[3]URS確認!$E:$Y,21,FALSE)=0,"",VLOOKUP(功能_33[[#This Row],[功能代號]],[3]URS確認!$E:$Y,21,FALSE))</f>
        <v>44533</v>
      </c>
      <c r="B1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3" t="s">
        <v>103</v>
      </c>
      <c r="D184" s="293" t="s">
        <v>2960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</row>
    <row r="185" spans="1:41" ht="14.25" customHeight="1">
      <c r="A185" s="495">
        <f>IF(VLOOKUP(功能_33[[#This Row],[功能代號]],[3]URS確認!$E:$Y,21,FALSE)=0,"",VLOOKUP(功能_33[[#This Row],[功能代號]],[3]URS確認!$E:$Y,21,FALSE))</f>
        <v>44533</v>
      </c>
      <c r="B185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3" t="s">
        <v>103</v>
      </c>
      <c r="D185" s="293" t="s">
        <v>2960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</row>
    <row r="186" spans="1:41" ht="14.25" customHeight="1">
      <c r="A186" s="495">
        <f>IF(VLOOKUP(功能_33[[#This Row],[功能代號]],[3]URS確認!$E:$Y,21,FALSE)=0,"",VLOOKUP(功能_33[[#This Row],[功能代號]],[3]URS確認!$E:$Y,21,FALSE))</f>
        <v>44533</v>
      </c>
      <c r="B18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3" t="s">
        <v>103</v>
      </c>
      <c r="D186" s="293" t="s">
        <v>2960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</row>
    <row r="187" spans="1:41" ht="14.25" customHeight="1">
      <c r="A187" s="495">
        <f>IF(VLOOKUP(功能_33[[#This Row],[功能代號]],[3]URS確認!$E:$Y,21,FALSE)=0,"",VLOOKUP(功能_33[[#This Row],[功能代號]],[3]URS確認!$E:$Y,21,FALSE))</f>
        <v>44533</v>
      </c>
      <c r="B18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3" t="s">
        <v>103</v>
      </c>
      <c r="D187" s="231" t="s">
        <v>2958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</row>
    <row r="188" spans="1:41" ht="14.25" customHeight="1">
      <c r="A188" s="495">
        <f>IF(VLOOKUP(功能_33[[#This Row],[功能代號]],[3]URS確認!$E:$Y,21,FALSE)=0,"",VLOOKUP(功能_33[[#This Row],[功能代號]],[3]URS確認!$E:$Y,21,FALSE))</f>
        <v>44533</v>
      </c>
      <c r="B1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3" t="s">
        <v>103</v>
      </c>
      <c r="D188" s="231" t="s">
        <v>2958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</row>
    <row r="189" spans="1:41" ht="14.25" customHeight="1">
      <c r="A189" s="495">
        <f>IF(VLOOKUP(功能_33[[#This Row],[功能代號]],[3]URS確認!$E:$Y,21,FALSE)=0,"",VLOOKUP(功能_33[[#This Row],[功能代號]],[3]URS確認!$E:$Y,21,FALSE))</f>
        <v>44533</v>
      </c>
      <c r="B189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2903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2860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</row>
    <row r="190" spans="1:41" ht="14.25" customHeight="1">
      <c r="A190" s="495">
        <f>IF(VLOOKUP(功能_33[[#This Row],[功能代號]],[3]URS確認!$E:$Y,21,FALSE)=0,"",VLOOKUP(功能_33[[#This Row],[功能代號]],[3]URS確認!$E:$Y,21,FALSE))</f>
        <v>44533</v>
      </c>
      <c r="B190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2903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</row>
    <row r="191" spans="1:41" ht="14.25" customHeight="1">
      <c r="A191" s="495">
        <f>IF(VLOOKUP(功能_33[[#This Row],[功能代號]],[3]URS確認!$E:$Y,21,FALSE)=0,"",VLOOKUP(功能_33[[#This Row],[功能代號]],[3]URS確認!$E:$Y,21,FALSE))</f>
        <v>44533</v>
      </c>
      <c r="B191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2903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</row>
    <row r="192" spans="1:41" ht="14.25" customHeight="1">
      <c r="A192" s="495">
        <f>IF(VLOOKUP(功能_33[[#This Row],[功能代號]],[3]URS確認!$E:$Y,21,FALSE)=0,"",VLOOKUP(功能_33[[#This Row],[功能代號]],[3]URS確認!$E:$Y,21,FALSE))</f>
        <v>44533</v>
      </c>
      <c r="B192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2903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</row>
    <row r="193" spans="1:41" ht="14.25" customHeight="1">
      <c r="A193" s="495">
        <f>IF(VLOOKUP(功能_33[[#This Row],[功能代號]],[3]URS確認!$E:$Y,21,FALSE)=0,"",VLOOKUP(功能_33[[#This Row],[功能代號]],[3]URS確認!$E:$Y,21,FALSE))</f>
        <v>44533</v>
      </c>
      <c r="B1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2903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</row>
    <row r="194" spans="1:41" ht="14.25" customHeight="1">
      <c r="A194" s="495">
        <f>IF(VLOOKUP(功能_33[[#This Row],[功能代號]],[3]URS確認!$E:$Y,21,FALSE)=0,"",VLOOKUP(功能_33[[#This Row],[功能代號]],[3]URS確認!$E:$Y,21,FALSE))</f>
        <v>44533</v>
      </c>
      <c r="B194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2903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</row>
    <row r="195" spans="1:41" ht="14.25" customHeight="1">
      <c r="A195" s="495">
        <f>IF(VLOOKUP(功能_33[[#This Row],[功能代號]],[3]URS確認!$E:$Y,21,FALSE)=0,"",VLOOKUP(功能_33[[#This Row],[功能代號]],[3]URS確認!$E:$Y,21,FALSE))</f>
        <v>44533</v>
      </c>
      <c r="B195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2903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</row>
    <row r="196" spans="1:41" ht="14.25" customHeight="1">
      <c r="A196" s="495" t="str">
        <f>IF(VLOOKUP(功能_33[[#This Row],[功能代號]],[3]URS確認!$E:$Y,21,FALSE)=0,"",VLOOKUP(功能_33[[#This Row],[功能代號]],[3]URS確認!$E:$Y,21,FALSE))</f>
        <v/>
      </c>
      <c r="B196" s="293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2903</v>
      </c>
      <c r="J196" s="226"/>
      <c r="K196" s="300">
        <v>44473</v>
      </c>
      <c r="L196" s="300">
        <v>44468</v>
      </c>
      <c r="M196" s="300" t="str">
        <f>IFERROR(IF(VLOOKUP(功能_33[[#This Row],[功能代號]],討論項目!A:H,8,FALSE)=0,"",VLOOKUP(功能_33[[#This Row],[功能代號]],討論項目!A:H,8,FALSE)),"")</f>
        <v/>
      </c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</row>
    <row r="197" spans="1:41" ht="14.25" customHeight="1">
      <c r="A197" s="495">
        <f>IF(VLOOKUP(功能_33[[#This Row],[功能代號]],[3]URS確認!$E:$Y,21,FALSE)=0,"",VLOOKUP(功能_33[[#This Row],[功能代號]],[3]URS確認!$E:$Y,21,FALSE))</f>
        <v>44533</v>
      </c>
      <c r="B1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2903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</row>
    <row r="198" spans="1:41" ht="14.25" customHeight="1">
      <c r="A198" s="495">
        <f>IF(VLOOKUP(功能_33[[#This Row],[功能代號]],[3]URS確認!$E:$Y,21,FALSE)=0,"",VLOOKUP(功能_33[[#This Row],[功能代號]],[3]URS確認!$E:$Y,21,FALSE))</f>
        <v>44533</v>
      </c>
      <c r="B1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2903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</row>
    <row r="199" spans="1:41" ht="14.25" customHeight="1">
      <c r="A199" s="495">
        <f>IF(VLOOKUP(功能_33[[#This Row],[功能代號]],[3]URS確認!$E:$Y,21,FALSE)=0,"",VLOOKUP(功能_33[[#This Row],[功能代號]],[3]URS確認!$E:$Y,21,FALSE))</f>
        <v>44533</v>
      </c>
      <c r="B199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2903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</row>
    <row r="200" spans="1:41" ht="14.25" customHeight="1">
      <c r="A200" s="495">
        <f>IF(VLOOKUP(功能_33[[#This Row],[功能代號]],[3]URS確認!$E:$Y,21,FALSE)=0,"",VLOOKUP(功能_33[[#This Row],[功能代號]],[3]URS確認!$E:$Y,21,FALSE))</f>
        <v>44533</v>
      </c>
      <c r="B2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2903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</row>
    <row r="201" spans="1:41" ht="14.25" customHeight="1">
      <c r="A201" s="495">
        <f>IF(VLOOKUP(功能_33[[#This Row],[功能代號]],[3]URS確認!$E:$Y,21,FALSE)=0,"",VLOOKUP(功能_33[[#This Row],[功能代號]],[3]URS確認!$E:$Y,21,FALSE))</f>
        <v>44533</v>
      </c>
      <c r="B2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2903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</row>
    <row r="202" spans="1:41" ht="14.25" customHeight="1">
      <c r="A202" s="495">
        <f>IF(VLOOKUP(功能_33[[#This Row],[功能代號]],[3]URS確認!$E:$Y,21,FALSE)=0,"",VLOOKUP(功能_33[[#This Row],[功能代號]],[3]URS確認!$E:$Y,21,FALSE))</f>
        <v>44533</v>
      </c>
      <c r="B2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2903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</row>
    <row r="203" spans="1:41" ht="14.25" customHeight="1">
      <c r="A203" s="495">
        <f>IF(VLOOKUP(功能_33[[#This Row],[功能代號]],[3]URS確認!$E:$Y,21,FALSE)=0,"",VLOOKUP(功能_33[[#This Row],[功能代號]],[3]URS確認!$E:$Y,21,FALSE))</f>
        <v>44533</v>
      </c>
      <c r="B20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2903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</row>
    <row r="204" spans="1:41" ht="14.25" customHeight="1">
      <c r="A204" s="495">
        <f>IF(VLOOKUP(功能_33[[#This Row],[功能代號]],[3]URS確認!$E:$Y,21,FALSE)=0,"",VLOOKUP(功能_33[[#This Row],[功能代號]],[3]URS確認!$E:$Y,21,FALSE))</f>
        <v>44533</v>
      </c>
      <c r="B2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2903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</row>
    <row r="205" spans="1:41" ht="14.25" customHeight="1">
      <c r="A205" s="495">
        <f>IF(VLOOKUP(功能_33[[#This Row],[功能代號]],[3]URS確認!$E:$Y,21,FALSE)=0,"",VLOOKUP(功能_33[[#This Row],[功能代號]],[3]URS確認!$E:$Y,21,FALSE))</f>
        <v>44533</v>
      </c>
      <c r="B2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2903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</row>
    <row r="206" spans="1:41" ht="14.25" customHeight="1">
      <c r="A206" s="495">
        <f>IF(VLOOKUP(功能_33[[#This Row],[功能代號]],[3]URS確認!$E:$Y,21,FALSE)=0,"",VLOOKUP(功能_33[[#This Row],[功能代號]],[3]URS確認!$E:$Y,21,FALSE))</f>
        <v>44533</v>
      </c>
      <c r="B2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2903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</row>
    <row r="207" spans="1:41" ht="14.25" customHeight="1">
      <c r="A207" s="495" t="str">
        <f>IF(VLOOKUP(功能_33[[#This Row],[功能代號]],[3]URS確認!$E:$Y,21,FALSE)=0,"",VLOOKUP(功能_33[[#This Row],[功能代號]],[3]URS確認!$E:$Y,21,FALSE))</f>
        <v/>
      </c>
      <c r="B207" s="293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2903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</row>
    <row r="208" spans="1:41" ht="14.25" customHeight="1">
      <c r="A208" s="495">
        <f>IF(VLOOKUP(功能_33[[#This Row],[功能代號]],[3]URS確認!$E:$Y,21,FALSE)=0,"",VLOOKUP(功能_33[[#This Row],[功能代號]],[3]URS確認!$E:$Y,21,FALSE))</f>
        <v>44533</v>
      </c>
      <c r="B2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2903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 t="s">
        <v>142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</row>
    <row r="209" spans="1:41" ht="14.25" customHeight="1">
      <c r="A209" s="495">
        <f>IF(VLOOKUP(功能_33[[#This Row],[功能代號]],[3]URS確認!$E:$Y,21,FALSE)=0,"",VLOOKUP(功能_33[[#This Row],[功能代號]],[3]URS確認!$E:$Y,21,FALSE))</f>
        <v>44496</v>
      </c>
      <c r="B209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3" t="s">
        <v>100</v>
      </c>
      <c r="D209" s="360" t="s">
        <v>2979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f>IFERROR(IF(VLOOKUP(功能_33[[#This Row],[功能代號]],討論項目!A:H,8,FALSE)=0,"",VLOOKUP(功能_33[[#This Row],[功能代號]],討論項目!A:H,8,FALSE)),"")</f>
        <v>44510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</row>
    <row r="210" spans="1:41" ht="14.25" customHeight="1">
      <c r="A210" s="495" t="str">
        <f>IF(VLOOKUP(功能_33[[#This Row],[功能代號]],[3]URS確認!$E:$Y,21,FALSE)=0,"",VLOOKUP(功能_33[[#This Row],[功能代號]],[3]URS確認!$E:$Y,21,FALSE))</f>
        <v/>
      </c>
      <c r="B2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3" t="s">
        <v>100</v>
      </c>
      <c r="D210" s="360" t="s">
        <v>2979</v>
      </c>
      <c r="E210" s="292" t="s">
        <v>2923</v>
      </c>
      <c r="F210" s="293" t="s">
        <v>2924</v>
      </c>
      <c r="G210" s="293" t="s">
        <v>2922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44547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225">
        <v>44533</v>
      </c>
      <c r="Z210" s="300">
        <v>44512</v>
      </c>
      <c r="AA210" s="300">
        <v>44496</v>
      </c>
      <c r="AB210" s="300"/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</row>
    <row r="211" spans="1:41" ht="14.25" customHeight="1">
      <c r="A211" s="495">
        <v>44512</v>
      </c>
      <c r="B2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3" t="s">
        <v>100</v>
      </c>
      <c r="D211" s="360" t="s">
        <v>2979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</row>
    <row r="212" spans="1:41" ht="14.25" customHeight="1">
      <c r="A212" s="495">
        <f>功能_33[[#This Row],[URS完成]]</f>
        <v>44523</v>
      </c>
      <c r="B2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2903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</row>
    <row r="213" spans="1:41" ht="14.25" customHeight="1">
      <c r="A213" s="495">
        <f>功能_33[[#This Row],[URS完成]]</f>
        <v>44523</v>
      </c>
      <c r="B213" s="293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2903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</row>
    <row r="214" spans="1:41" ht="14.25" customHeight="1">
      <c r="A214" s="495">
        <f>功能_33[[#This Row],[URS完成]]</f>
        <v>44523</v>
      </c>
      <c r="B214" s="425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2903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</row>
    <row r="215" spans="1:41" ht="14.25" customHeight="1">
      <c r="A215" s="495"/>
      <c r="B2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5" s="293" t="s">
        <v>101</v>
      </c>
      <c r="D215" s="293" t="s">
        <v>423</v>
      </c>
      <c r="E215" s="292" t="s">
        <v>2911</v>
      </c>
      <c r="F215" s="293" t="s">
        <v>2919</v>
      </c>
      <c r="G215" s="293" t="s">
        <v>2920</v>
      </c>
      <c r="H215" s="292" t="s">
        <v>202</v>
      </c>
      <c r="I215" s="292" t="s">
        <v>2903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2921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</row>
    <row r="216" spans="1:41" ht="14.25" customHeight="1">
      <c r="A216" s="495">
        <f>功能_33[[#This Row],[URS完成]]</f>
        <v>44523</v>
      </c>
      <c r="B2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2903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</row>
    <row r="217" spans="1:41" ht="14.25" customHeight="1">
      <c r="A217" s="495"/>
      <c r="B217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2903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</row>
    <row r="218" spans="1:41" ht="14.25" customHeight="1">
      <c r="A218" s="495"/>
      <c r="B218" s="293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2903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</row>
    <row r="219" spans="1:41" ht="14.25" customHeight="1">
      <c r="A219" s="495">
        <v>44512</v>
      </c>
      <c r="B219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3" t="s">
        <v>100</v>
      </c>
      <c r="D219" s="293" t="s">
        <v>2976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</row>
    <row r="220" spans="1:41" ht="14.25" customHeight="1">
      <c r="A220" s="495">
        <v>44512</v>
      </c>
      <c r="B220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3" t="s">
        <v>100</v>
      </c>
      <c r="D220" s="293" t="s">
        <v>2976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</row>
    <row r="221" spans="1:41" ht="14.25" customHeight="1">
      <c r="A221" s="495">
        <v>44512</v>
      </c>
      <c r="B221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3" t="s">
        <v>100</v>
      </c>
      <c r="D221" s="293" t="s">
        <v>2976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</row>
    <row r="222" spans="1:41" ht="14.25" customHeight="1">
      <c r="A222" s="495">
        <v>44512</v>
      </c>
      <c r="B222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3" t="s">
        <v>100</v>
      </c>
      <c r="D222" s="293" t="s">
        <v>2976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</row>
    <row r="223" spans="1:41" ht="14.25" customHeight="1">
      <c r="A223" s="495">
        <v>44512</v>
      </c>
      <c r="B223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3" s="293" t="s">
        <v>100</v>
      </c>
      <c r="D223" s="293" t="s">
        <v>2976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</row>
    <row r="224" spans="1:41" ht="14.25" customHeight="1">
      <c r="A224" s="495">
        <v>44512</v>
      </c>
      <c r="B224" s="293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4" s="293" t="s">
        <v>100</v>
      </c>
      <c r="D224" s="293" t="s">
        <v>2976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</row>
    <row r="225" spans="1:41" ht="14.25" customHeight="1">
      <c r="A225" s="495">
        <v>44512</v>
      </c>
      <c r="B225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3" t="s">
        <v>100</v>
      </c>
      <c r="D225" s="360" t="s">
        <v>2979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</row>
    <row r="226" spans="1:41" ht="14.25" customHeight="1">
      <c r="A226" s="495">
        <v>44512</v>
      </c>
      <c r="B2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6" s="293" t="s">
        <v>100</v>
      </c>
      <c r="D226" s="360" t="s">
        <v>2979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</row>
    <row r="227" spans="1:41" ht="14.25" customHeight="1">
      <c r="A227" s="495">
        <v>44512</v>
      </c>
      <c r="B227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7" s="293" t="s">
        <v>100</v>
      </c>
      <c r="D227" s="360" t="s">
        <v>2979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</row>
    <row r="228" spans="1:41" ht="14.25" customHeight="1">
      <c r="A228" s="495">
        <v>44512</v>
      </c>
      <c r="B228" s="293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8" s="293" t="s">
        <v>100</v>
      </c>
      <c r="D228" s="360" t="s">
        <v>2979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</row>
    <row r="229" spans="1:41" ht="14.25" customHeight="1">
      <c r="A229" s="495"/>
      <c r="B2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9" s="293" t="s">
        <v>100</v>
      </c>
      <c r="D229" s="360" t="s">
        <v>2979</v>
      </c>
      <c r="E229" s="292" t="s">
        <v>2925</v>
      </c>
      <c r="F229" s="293" t="s">
        <v>2926</v>
      </c>
      <c r="G229" s="293" t="s">
        <v>2927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 t="str">
        <f>IFERROR(IF(VLOOKUP(功能_33[[#This Row],[功能代號]],討論項目!A:H,8,FALSE)=0,"",VLOOKUP(功能_33[[#This Row],[功能代號]],討論項目!A:H,8,FALSE)),"")</f>
        <v/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225">
        <v>44533</v>
      </c>
      <c r="Z229" s="300">
        <v>44512</v>
      </c>
      <c r="AA229" s="300">
        <v>44496</v>
      </c>
      <c r="AB229" s="300"/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</row>
    <row r="230" spans="1:41" ht="14.25" customHeight="1">
      <c r="A230" s="495">
        <v>44512</v>
      </c>
      <c r="B230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0" s="293" t="s">
        <v>100</v>
      </c>
      <c r="D230" s="360" t="s">
        <v>2980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</row>
    <row r="231" spans="1:41" ht="14.25" customHeight="1">
      <c r="A231" s="495">
        <v>44512</v>
      </c>
      <c r="B23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31" s="293" t="s">
        <v>100</v>
      </c>
      <c r="D231" s="360" t="s">
        <v>2980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</row>
    <row r="232" spans="1:41" ht="14.25" customHeight="1">
      <c r="A232" s="495">
        <v>44512</v>
      </c>
      <c r="B232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2" s="293" t="s">
        <v>100</v>
      </c>
      <c r="D232" s="360" t="s">
        <v>2979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</row>
    <row r="233" spans="1:41" ht="14.25" customHeight="1">
      <c r="A233" s="495">
        <v>44512</v>
      </c>
      <c r="B233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3" s="293" t="s">
        <v>100</v>
      </c>
      <c r="D233" s="360" t="s">
        <v>2979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</row>
    <row r="234" spans="1:41" ht="14.25" customHeight="1">
      <c r="A234" s="495">
        <v>44512</v>
      </c>
      <c r="B234" s="293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4" s="293" t="s">
        <v>100</v>
      </c>
      <c r="D234" s="360" t="s">
        <v>2979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</row>
    <row r="235" spans="1:41" ht="14.25" customHeight="1">
      <c r="A235" s="495">
        <f>功能_33[[#This Row],[URS完成]]</f>
        <v>44536</v>
      </c>
      <c r="B235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5" s="293" t="s">
        <v>99</v>
      </c>
      <c r="D235" s="293" t="s">
        <v>2986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3051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</row>
    <row r="236" spans="1:41" ht="14.25" customHeight="1">
      <c r="A236" s="495">
        <f>功能_33[[#This Row],[URS完成]]</f>
        <v>44475</v>
      </c>
      <c r="B236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3" t="s">
        <v>99</v>
      </c>
      <c r="D236" s="293" t="s">
        <v>2986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204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</row>
    <row r="237" spans="1:41" ht="14.25" customHeight="1">
      <c r="A237" s="495">
        <f>功能_33[[#This Row],[URS完成]]</f>
        <v>44536</v>
      </c>
      <c r="B2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7" s="293" t="s">
        <v>99</v>
      </c>
      <c r="D237" s="293" t="s">
        <v>2986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3051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</row>
    <row r="238" spans="1:41" ht="14.25" customHeight="1">
      <c r="A238" s="495">
        <f>功能_33[[#This Row],[URS完成]]</f>
        <v>44536</v>
      </c>
      <c r="B2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8" s="293" t="s">
        <v>99</v>
      </c>
      <c r="D238" s="293" t="s">
        <v>2986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3051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</row>
    <row r="239" spans="1:41" ht="14.25" customHeight="1">
      <c r="A239" s="495">
        <f>功能_33[[#This Row],[URS完成]]</f>
        <v>44536</v>
      </c>
      <c r="B239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3" t="s">
        <v>99</v>
      </c>
      <c r="D239" s="293" t="s">
        <v>2986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3051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</row>
    <row r="240" spans="1:41" ht="14.25" customHeight="1">
      <c r="A240" s="495">
        <f>功能_33[[#This Row],[URS完成]]</f>
        <v>44536</v>
      </c>
      <c r="B240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0" s="293" t="s">
        <v>99</v>
      </c>
      <c r="D240" s="293" t="s">
        <v>2986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3051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</row>
    <row r="241" spans="1:41" ht="14.25" customHeight="1">
      <c r="A241" s="495">
        <f>功能_33[[#This Row],[URS完成]]</f>
        <v>44536</v>
      </c>
      <c r="B241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1" s="293" t="s">
        <v>99</v>
      </c>
      <c r="D241" s="293" t="s">
        <v>2986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3051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</row>
    <row r="242" spans="1:41" ht="14.25" customHeight="1">
      <c r="A242" s="495">
        <f>功能_33[[#This Row],[URS完成]]</f>
        <v>44536</v>
      </c>
      <c r="B242" s="293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42" s="293" t="s">
        <v>99</v>
      </c>
      <c r="D242" s="293" t="s">
        <v>2986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3051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</row>
    <row r="243" spans="1:41" ht="14.25" customHeight="1">
      <c r="A243" s="495">
        <f>功能_33[[#This Row],[URS完成]]</f>
        <v>44536</v>
      </c>
      <c r="B243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3" s="293" t="s">
        <v>99</v>
      </c>
      <c r="D243" s="293" t="s">
        <v>2986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3051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</row>
    <row r="244" spans="1:41" ht="14.25" customHeight="1">
      <c r="A244" s="495">
        <f>功能_33[[#This Row],[URS完成]]</f>
        <v>44523</v>
      </c>
      <c r="B244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2903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</row>
    <row r="245" spans="1:41" ht="14.25" customHeight="1">
      <c r="A245" s="495">
        <f>功能_33[[#This Row],[URS完成]]</f>
        <v>44523</v>
      </c>
      <c r="B245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2903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</row>
    <row r="246" spans="1:41" ht="14.25" customHeight="1">
      <c r="A246" s="495">
        <f>功能_33[[#This Row],[URS完成]]</f>
        <v>44523</v>
      </c>
      <c r="B246" s="293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2903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</row>
    <row r="247" spans="1:41" ht="14.25" customHeight="1">
      <c r="A247" s="495">
        <f>功能_33[[#This Row],[URS完成]]</f>
        <v>44523</v>
      </c>
      <c r="B2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2903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</row>
    <row r="248" spans="1:41" ht="14.25" customHeight="1">
      <c r="A248" s="495">
        <f>功能_33[[#This Row],[URS完成]]</f>
        <v>44523</v>
      </c>
      <c r="B2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2903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 t="s">
        <v>142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</row>
    <row r="249" spans="1:41" ht="14.25" customHeight="1">
      <c r="A249" s="495">
        <f>功能_33[[#This Row],[URS完成]]</f>
        <v>44533</v>
      </c>
      <c r="B249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9" s="293" t="s">
        <v>103</v>
      </c>
      <c r="D249" s="293" t="s">
        <v>2981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</row>
    <row r="250" spans="1:41" ht="14.25" customHeight="1">
      <c r="A250" s="495">
        <f>功能_33[[#This Row],[URS完成]]</f>
        <v>44533</v>
      </c>
      <c r="B250" s="293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50" s="293" t="s">
        <v>103</v>
      </c>
      <c r="D250" s="293" t="s">
        <v>2981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</row>
    <row r="251" spans="1:41" ht="14.25" customHeight="1">
      <c r="A251" s="495">
        <v>44512</v>
      </c>
      <c r="B251" s="293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51" s="293" t="s">
        <v>100</v>
      </c>
      <c r="D251" s="360" t="s">
        <v>2980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</row>
    <row r="252" spans="1:41" ht="14.25" customHeight="1">
      <c r="A252" s="495">
        <f>功能_33[[#This Row],[URS完成]]</f>
        <v>44488</v>
      </c>
      <c r="B252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2" s="293" t="s">
        <v>99</v>
      </c>
      <c r="D252" s="293" t="s">
        <v>2987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3064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44477</v>
      </c>
      <c r="AB252" s="300">
        <v>44477</v>
      </c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</row>
    <row r="253" spans="1:41" ht="14.25" customHeight="1">
      <c r="A253" s="495">
        <f>功能_33[[#This Row],[URS完成]]</f>
        <v>44533</v>
      </c>
      <c r="B2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3" s="293" t="s">
        <v>103</v>
      </c>
      <c r="D253" s="293" t="s">
        <v>2981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</row>
    <row r="254" spans="1:41" ht="14.25" customHeight="1">
      <c r="A254" s="495">
        <f>功能_33[[#This Row],[URS完成]]</f>
        <v>44487</v>
      </c>
      <c r="B254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3" t="s">
        <v>103</v>
      </c>
      <c r="D254" s="293" t="s">
        <v>2955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</row>
    <row r="255" spans="1:41" ht="14.25" customHeight="1">
      <c r="A255" s="495">
        <f>功能_33[[#This Row],[URS完成]]</f>
        <v>44487</v>
      </c>
      <c r="B255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3" t="s">
        <v>103</v>
      </c>
      <c r="D255" s="293" t="s">
        <v>2955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</row>
    <row r="256" spans="1:41" ht="14.25" customHeight="1">
      <c r="A256" s="495">
        <f>功能_33[[#This Row],[URS完成]]</f>
        <v>44487</v>
      </c>
      <c r="B256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3" t="s">
        <v>103</v>
      </c>
      <c r="D256" s="293" t="s">
        <v>2955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</row>
    <row r="257" spans="1:41" ht="14.25" customHeight="1">
      <c r="A257" s="495">
        <f>功能_33[[#This Row],[URS完成]]</f>
        <v>44487</v>
      </c>
      <c r="B257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3" t="s">
        <v>103</v>
      </c>
      <c r="D257" s="293" t="s">
        <v>2955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</row>
    <row r="258" spans="1:41" ht="14.25" customHeight="1">
      <c r="A258" s="495">
        <f>功能_33[[#This Row],[URS完成]]</f>
        <v>44487</v>
      </c>
      <c r="B258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3" t="s">
        <v>103</v>
      </c>
      <c r="D258" s="293" t="s">
        <v>2955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</row>
    <row r="259" spans="1:41" ht="14.25" customHeight="1">
      <c r="A259" s="495">
        <f>功能_33[[#This Row],[URS完成]]</f>
        <v>44494</v>
      </c>
      <c r="B259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3" t="s">
        <v>103</v>
      </c>
      <c r="D259" s="293" t="s">
        <v>2955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</row>
    <row r="260" spans="1:41" ht="14.25" customHeight="1">
      <c r="A260" s="495">
        <f>功能_33[[#This Row],[URS完成]]</f>
        <v>44487</v>
      </c>
      <c r="B260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0" s="293" t="s">
        <v>103</v>
      </c>
      <c r="D260" s="293" t="s">
        <v>2955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</row>
    <row r="261" spans="1:41" ht="14.25" customHeight="1">
      <c r="A261" s="495">
        <f>功能_33[[#This Row],[URS完成]]</f>
        <v>44487</v>
      </c>
      <c r="B261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1" s="293" t="s">
        <v>103</v>
      </c>
      <c r="D261" s="293" t="s">
        <v>2955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</row>
    <row r="262" spans="1:41" ht="14.25" customHeight="1">
      <c r="A262" s="495">
        <f>功能_33[[#This Row],[URS完成]]</f>
        <v>44494</v>
      </c>
      <c r="B262" s="293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62" s="293" t="s">
        <v>103</v>
      </c>
      <c r="D262" s="293" t="s">
        <v>2955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</row>
    <row r="263" spans="1:41" ht="14.25" customHeight="1">
      <c r="A263" s="495">
        <f>功能_33[[#This Row],[URS完成]]</f>
        <v>44494</v>
      </c>
      <c r="B2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3" s="293" t="s">
        <v>103</v>
      </c>
      <c r="D263" s="227" t="s">
        <v>2954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</row>
    <row r="264" spans="1:41" ht="14.25" customHeight="1">
      <c r="A264" s="495"/>
      <c r="B2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4" s="293" t="s">
        <v>99</v>
      </c>
      <c r="D264" s="293" t="s">
        <v>2975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/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225">
        <v>44533</v>
      </c>
      <c r="Z264" s="300" t="s">
        <v>2860</v>
      </c>
      <c r="AA264" s="300">
        <v>44477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</row>
    <row r="265" spans="1:41" ht="14.25" customHeight="1">
      <c r="A265" s="495">
        <f>功能_33[[#This Row],[URS完成]]</f>
        <v>44504</v>
      </c>
      <c r="B2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5" s="293" t="s">
        <v>99</v>
      </c>
      <c r="D265" s="293" t="s">
        <v>2975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f>IFERROR(IF(VLOOKUP(功能_33[[#This Row],[功能代號]],討論項目!A:H,8,FALSE)=0,"",VLOOKUP(功能_33[[#This Row],[功能代號]],討論項目!A:H,8,FALSE)),"")</f>
        <v>44504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</row>
    <row r="266" spans="1:41" ht="14.25" customHeight="1">
      <c r="A266" s="495"/>
      <c r="B266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6" s="293" t="s">
        <v>99</v>
      </c>
      <c r="D266" s="293" t="s">
        <v>2975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 t="str">
        <f>IFERROR(IF(VLOOKUP(功能_33[[#This Row],[功能代號]],討論項目!A:H,8,FALSE)=0,"",VLOOKUP(功能_33[[#This Row],[功能代號]],討論項目!A:H,8,FALSE)),"")</f>
        <v/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225">
        <v>44533</v>
      </c>
      <c r="Z266" s="300" t="s">
        <v>205</v>
      </c>
      <c r="AA266" s="300">
        <v>44477</v>
      </c>
      <c r="AB266" s="300"/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</row>
    <row r="267" spans="1:41" ht="14.25" customHeight="1">
      <c r="A267" s="495"/>
      <c r="B267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7" s="293" t="s">
        <v>99</v>
      </c>
      <c r="D267" s="293" t="s">
        <v>2975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 t="str">
        <f>IFERROR(IF(VLOOKUP(功能_33[[#This Row],[功能代號]],討論項目!A:H,8,FALSE)=0,"",VLOOKUP(功能_33[[#This Row],[功能代號]],討論項目!A:H,8,FALSE)),"")</f>
        <v/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225">
        <v>44533</v>
      </c>
      <c r="Z267" s="300" t="s">
        <v>205</v>
      </c>
      <c r="AA267" s="300">
        <v>44477</v>
      </c>
      <c r="AB267" s="300"/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</row>
    <row r="268" spans="1:41" ht="14.25" customHeight="1">
      <c r="A268" s="495"/>
      <c r="B268" s="293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8" s="293" t="s">
        <v>99</v>
      </c>
      <c r="D268" s="293" t="s">
        <v>2975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 t="str">
        <f>IFERROR(IF(VLOOKUP(功能_33[[#This Row],[功能代號]],討論項目!A:H,8,FALSE)=0,"",VLOOKUP(功能_33[[#This Row],[功能代號]],討論項目!A:H,8,FALSE)),"")</f>
        <v/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225">
        <v>44533</v>
      </c>
      <c r="Z268" s="300" t="s">
        <v>205</v>
      </c>
      <c r="AA268" s="300">
        <v>44477</v>
      </c>
      <c r="AB268" s="300"/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</row>
    <row r="269" spans="1:41" ht="14.25" customHeight="1">
      <c r="A269" s="495"/>
      <c r="B2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9" s="293" t="s">
        <v>99</v>
      </c>
      <c r="D269" s="293" t="s">
        <v>2975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 t="str">
        <f>IFERROR(IF(VLOOKUP(功能_33[[#This Row],[功能代號]],討論項目!A:H,8,FALSE)=0,"",VLOOKUP(功能_33[[#This Row],[功能代號]],討論項目!A:H,8,FALSE)),"")</f>
        <v/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225">
        <v>44533</v>
      </c>
      <c r="Z269" s="300" t="s">
        <v>205</v>
      </c>
      <c r="AA269" s="300">
        <v>44477</v>
      </c>
      <c r="AB269" s="300"/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</row>
    <row r="270" spans="1:41" ht="14.25" customHeight="1">
      <c r="A270" s="495"/>
      <c r="B270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2903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</row>
    <row r="271" spans="1:41" ht="14.25" customHeight="1">
      <c r="A271" s="495"/>
      <c r="B271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2903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</row>
    <row r="272" spans="1:41" ht="14.25" customHeight="1">
      <c r="A272" s="495"/>
      <c r="B272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2903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</row>
    <row r="273" spans="1:41" ht="14.25" customHeight="1">
      <c r="A273" s="495"/>
      <c r="B273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2903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</row>
    <row r="274" spans="1:41" ht="14.25" customHeight="1">
      <c r="A274" s="495"/>
      <c r="B2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2903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</row>
    <row r="275" spans="1:41" ht="14.25" customHeight="1">
      <c r="A275" s="495"/>
      <c r="B2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2903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</row>
    <row r="276" spans="1:41" ht="14.25" customHeight="1">
      <c r="A276" s="495"/>
      <c r="B276" s="293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2903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</row>
    <row r="277" spans="1:41" ht="14.25" customHeight="1">
      <c r="A277" s="495"/>
      <c r="B2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2903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</row>
    <row r="278" spans="1:41" ht="14.25" customHeight="1">
      <c r="A278" s="495">
        <f>功能_33[[#This Row],[URS完成]]</f>
        <v>44494</v>
      </c>
      <c r="B27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8" s="293" t="s">
        <v>103</v>
      </c>
      <c r="D278" s="293" t="s">
        <v>2956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</row>
    <row r="279" spans="1:41" ht="14.25" customHeight="1">
      <c r="A279" s="495">
        <f>功能_33[[#This Row],[URS完成]]</f>
        <v>44494</v>
      </c>
      <c r="B279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9" s="293" t="s">
        <v>103</v>
      </c>
      <c r="D279" s="293" t="s">
        <v>2956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</row>
    <row r="280" spans="1:41" ht="14.25" customHeight="1">
      <c r="A280" s="495">
        <f>功能_33[[#This Row],[URS完成]]</f>
        <v>44494</v>
      </c>
      <c r="B28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0" s="293" t="s">
        <v>103</v>
      </c>
      <c r="D280" s="293" t="s">
        <v>2956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</row>
    <row r="281" spans="1:41" ht="14.25" customHeight="1">
      <c r="A281" s="495">
        <f>功能_33[[#This Row],[URS完成]]</f>
        <v>44494</v>
      </c>
      <c r="B28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3" t="s">
        <v>103</v>
      </c>
      <c r="D281" s="293" t="s">
        <v>2956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</row>
    <row r="282" spans="1:41" ht="14.25" customHeight="1">
      <c r="A282" s="495">
        <f>功能_33[[#This Row],[URS完成]]</f>
        <v>44536</v>
      </c>
      <c r="B2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3" t="s">
        <v>99</v>
      </c>
      <c r="D282" s="293" t="s">
        <v>2983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3051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</row>
    <row r="283" spans="1:41" ht="14.25" customHeight="1">
      <c r="A283" s="495">
        <f>功能_33[[#This Row],[URS完成]]</f>
        <v>44536</v>
      </c>
      <c r="B283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3" s="293" t="s">
        <v>99</v>
      </c>
      <c r="D283" s="293" t="s">
        <v>2983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236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</row>
    <row r="284" spans="1:41" ht="14.25" customHeight="1">
      <c r="A284" s="495">
        <f>功能_33[[#This Row],[URS完成]]</f>
        <v>44536</v>
      </c>
      <c r="B28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3" t="s">
        <v>99</v>
      </c>
      <c r="D284" s="293" t="s">
        <v>2983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3051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</row>
    <row r="285" spans="1:41" ht="14.25" customHeight="1">
      <c r="A285" s="495">
        <f>功能_33[[#This Row],[URS完成]]</f>
        <v>44536</v>
      </c>
      <c r="B2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3" t="s">
        <v>99</v>
      </c>
      <c r="D285" s="293" t="s">
        <v>2983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236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</row>
    <row r="286" spans="1:41" ht="14.25" customHeight="1">
      <c r="A286" s="495">
        <f>功能_33[[#This Row],[URS完成]]</f>
        <v>44536</v>
      </c>
      <c r="B286" s="293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6" s="293" t="s">
        <v>99</v>
      </c>
      <c r="D286" s="293" t="s">
        <v>2988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3051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</row>
    <row r="287" spans="1:41" ht="14.25" customHeight="1">
      <c r="A287" s="495">
        <f>功能_33[[#This Row],[URS完成]]</f>
        <v>44536</v>
      </c>
      <c r="B28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7" s="293" t="s">
        <v>99</v>
      </c>
      <c r="D287" s="293" t="s">
        <v>2988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/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</row>
    <row r="288" spans="1:41" ht="14.25" customHeight="1">
      <c r="A288" s="495">
        <f>功能_33[[#This Row],[URS完成]]</f>
        <v>44536</v>
      </c>
      <c r="B28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8" s="293" t="s">
        <v>99</v>
      </c>
      <c r="D288" s="293" t="s">
        <v>2988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44533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</row>
    <row r="289" spans="1:41" ht="14.25" customHeight="1">
      <c r="A289" s="495">
        <f>功能_33[[#This Row],[URS完成]]</f>
        <v>44536</v>
      </c>
      <c r="B289" s="293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9" s="293" t="s">
        <v>99</v>
      </c>
      <c r="D289" s="293" t="s">
        <v>2983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3051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</row>
    <row r="290" spans="1:41" ht="14.25" customHeight="1">
      <c r="A290" s="495">
        <f>功能_33[[#This Row],[URS完成]]</f>
        <v>44490</v>
      </c>
      <c r="B290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0" s="293" t="s">
        <v>99</v>
      </c>
      <c r="D290" s="293" t="s">
        <v>838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</row>
    <row r="291" spans="1:41" ht="14.25" customHeight="1">
      <c r="A291" s="495">
        <f>功能_33[[#This Row],[URS完成]]</f>
        <v>44536</v>
      </c>
      <c r="B291" s="293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91" s="293" t="s">
        <v>99</v>
      </c>
      <c r="D291" s="360" t="s">
        <v>2985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3051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</row>
    <row r="292" spans="1:41" ht="14.25" customHeight="1">
      <c r="A292" s="495">
        <f>功能_33[[#This Row],[URS完成]]</f>
        <v>44494</v>
      </c>
      <c r="B29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2" s="293" t="s">
        <v>99</v>
      </c>
      <c r="D292" s="360" t="s">
        <v>2985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</row>
    <row r="293" spans="1:41" ht="14.25" customHeight="1">
      <c r="A293" s="495">
        <f>功能_33[[#This Row],[URS完成]]</f>
        <v>44494</v>
      </c>
      <c r="B293" s="293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3" s="293" t="s">
        <v>99</v>
      </c>
      <c r="D293" s="293" t="s">
        <v>2973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</row>
    <row r="294" spans="1:41" ht="14.25" customHeight="1">
      <c r="A294" s="495">
        <f>功能_33[[#This Row],[URS完成]]</f>
        <v>44494</v>
      </c>
      <c r="B29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3" t="s">
        <v>99</v>
      </c>
      <c r="D294" s="293" t="s">
        <v>2973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3050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</row>
    <row r="295" spans="1:41" ht="14.25" customHeight="1">
      <c r="A295" s="495"/>
      <c r="B295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5" s="293" t="s">
        <v>102</v>
      </c>
      <c r="D295" s="293" t="s">
        <v>2963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 t="str">
        <f>IFERROR(IF(VLOOKUP(功能_33[[#This Row],[功能代號]],討論項目!A:H,8,FALSE)=0,"",VLOOKUP(功能_33[[#This Row],[功能代號]],討論項目!A:H,8,FALSE)),"")</f>
        <v/>
      </c>
      <c r="N295" s="292" t="s">
        <v>7</v>
      </c>
      <c r="O295" s="292" t="s">
        <v>14</v>
      </c>
      <c r="T295" s="292"/>
      <c r="V295" s="292"/>
      <c r="W295" s="292"/>
      <c r="X295" s="293" t="str">
        <f>VLOOKUP(功能_33[[#This Row],[User]],SKL放款!A:G,7,FALSE)</f>
        <v>放款管理課</v>
      </c>
      <c r="Y295" s="300"/>
      <c r="Z295" s="300" t="s">
        <v>142</v>
      </c>
      <c r="AA295" s="300"/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</row>
    <row r="296" spans="1:41" ht="14.25" customHeight="1">
      <c r="A296" s="495">
        <f>功能_33[[#This Row],[URS完成]]</f>
        <v>44496</v>
      </c>
      <c r="B29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3" t="s">
        <v>102</v>
      </c>
      <c r="D296" s="293" t="s">
        <v>2963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/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</row>
    <row r="297" spans="1:41" ht="14.25" customHeight="1">
      <c r="A297" s="495">
        <f>功能_33[[#This Row],[URS完成]]</f>
        <v>44515</v>
      </c>
      <c r="B29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3" t="s">
        <v>102</v>
      </c>
      <c r="D297" s="293" t="s">
        <v>2963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/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</row>
    <row r="298" spans="1:41" ht="14.25" customHeight="1">
      <c r="A298" s="495">
        <f>功能_33[[#This Row],[URS完成]]</f>
        <v>44503</v>
      </c>
      <c r="B29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3" t="s">
        <v>102</v>
      </c>
      <c r="D298" s="293" t="s">
        <v>2963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/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</row>
    <row r="299" spans="1:41" ht="14.25" customHeight="1">
      <c r="A299" s="495">
        <f>功能_33[[#This Row],[URS完成]]</f>
        <v>44501</v>
      </c>
      <c r="B29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3" t="s">
        <v>102</v>
      </c>
      <c r="D299" s="293" t="s">
        <v>2963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/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</row>
    <row r="300" spans="1:41" ht="14.25" customHeight="1">
      <c r="A300" s="495">
        <f>功能_33[[#This Row],[URS完成]]</f>
        <v>44503</v>
      </c>
      <c r="B3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3" t="s">
        <v>102</v>
      </c>
      <c r="D300" s="293" t="s">
        <v>2963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/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</row>
    <row r="301" spans="1:41" ht="14.25" customHeight="1">
      <c r="A301" s="495">
        <f>功能_33[[#This Row],[URS完成]]</f>
        <v>44516</v>
      </c>
      <c r="B30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3" t="s">
        <v>102</v>
      </c>
      <c r="D301" s="293" t="s">
        <v>2963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/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</row>
    <row r="302" spans="1:41" ht="14.25" customHeight="1">
      <c r="A302" s="495">
        <f>功能_33[[#This Row],[URS完成]]</f>
        <v>44517</v>
      </c>
      <c r="B30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3" t="s">
        <v>102</v>
      </c>
      <c r="D302" s="293" t="s">
        <v>2963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/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</row>
    <row r="303" spans="1:41" ht="14.25" customHeight="1">
      <c r="A303" s="495">
        <f>功能_33[[#This Row],[URS完成]]</f>
        <v>44501</v>
      </c>
      <c r="B3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3" t="s">
        <v>102</v>
      </c>
      <c r="D303" s="293" t="s">
        <v>2963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/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</row>
    <row r="304" spans="1:41" ht="14.25" customHeight="1">
      <c r="A304" s="495">
        <f>功能_33[[#This Row],[URS完成]]</f>
        <v>44524</v>
      </c>
      <c r="B3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4" s="293" t="s">
        <v>102</v>
      </c>
      <c r="D304" s="293" t="s">
        <v>2963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/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</row>
    <row r="305" spans="1:41" ht="14.25" customHeight="1">
      <c r="A305" s="495">
        <f>功能_33[[#This Row],[URS完成]]</f>
        <v>44501</v>
      </c>
      <c r="B3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5" s="293" t="s">
        <v>102</v>
      </c>
      <c r="D305" s="293" t="s">
        <v>2963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/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</row>
    <row r="306" spans="1:41" ht="14.25" customHeight="1">
      <c r="A306" s="495">
        <f>功能_33[[#This Row],[URS完成]]</f>
        <v>44515</v>
      </c>
      <c r="B3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3" t="s">
        <v>102</v>
      </c>
      <c r="D306" s="293" t="s">
        <v>2963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/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</row>
    <row r="307" spans="1:41" ht="14.25" customHeight="1">
      <c r="A307" s="495">
        <f>功能_33[[#This Row],[URS完成]]</f>
        <v>44503</v>
      </c>
      <c r="B307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7" s="293" t="s">
        <v>102</v>
      </c>
      <c r="D307" s="293" t="s">
        <v>2963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/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</row>
    <row r="308" spans="1:41" ht="14.25" customHeight="1">
      <c r="A308" s="495">
        <f>功能_33[[#This Row],[URS完成]]</f>
        <v>44515</v>
      </c>
      <c r="B308" s="293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8" s="293" t="s">
        <v>102</v>
      </c>
      <c r="D308" s="293" t="s">
        <v>2963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/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</row>
    <row r="309" spans="1:41" ht="14.25" customHeight="1">
      <c r="A309" s="495">
        <f>功能_33[[#This Row],[URS完成]]</f>
        <v>44503</v>
      </c>
      <c r="B3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3" t="s">
        <v>102</v>
      </c>
      <c r="D309" s="293" t="s">
        <v>2963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2860</v>
      </c>
      <c r="AA309" s="300"/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</row>
    <row r="310" spans="1:41" ht="14.25" customHeight="1">
      <c r="A310" s="495"/>
      <c r="B310" s="293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225">
        <v>44533</v>
      </c>
      <c r="Z310" s="300">
        <v>44526</v>
      </c>
      <c r="AA310" s="300">
        <v>44526</v>
      </c>
      <c r="AB310" s="300"/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</row>
    <row r="311" spans="1:41" ht="14.25" customHeight="1">
      <c r="A311" s="495">
        <f>功能_33[[#This Row],[URS完成]]</f>
        <v>44503</v>
      </c>
      <c r="B3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</row>
    <row r="312" spans="1:41" ht="14.25" customHeight="1">
      <c r="A312" s="495"/>
      <c r="B3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3" t="s">
        <v>105</v>
      </c>
      <c r="D312" s="451" t="s">
        <v>2992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 t="str">
        <f>IFERROR(IF(VLOOKUP(功能_33[[#This Row],[功能代號]],討論項目!A:H,8,FALSE)=0,"",VLOOKUP(功能_33[[#This Row],[功能代號]],討論項目!A:H,8,FALSE)),"")</f>
        <v/>
      </c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/>
      <c r="Z312" s="300"/>
      <c r="AA312" s="300" t="str">
        <f>IF(功能_33[[#This Row],[URS交二審]]=0,"",功能_33[[#This Row],[URS交二審]]+7)</f>
        <v/>
      </c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</row>
    <row r="313" spans="1:41" ht="14.25" customHeight="1">
      <c r="A313" s="495"/>
      <c r="B3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3" t="s">
        <v>105</v>
      </c>
      <c r="D313" s="451" t="s">
        <v>2992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 t="str">
        <f>IFERROR(IF(VLOOKUP(功能_33[[#This Row],[功能代號]],討論項目!A:H,8,FALSE)=0,"",VLOOKUP(功能_33[[#This Row],[功能代號]],討論項目!A:H,8,FALSE)),"")</f>
        <v/>
      </c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/>
      <c r="Z313" s="300"/>
      <c r="AA313" s="300" t="str">
        <f>IF(功能_33[[#This Row],[URS交二審]]=0,"",功能_33[[#This Row],[URS交二審]]+7)</f>
        <v/>
      </c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</row>
    <row r="314" spans="1:41" ht="14.25" customHeight="1">
      <c r="A314" s="495"/>
      <c r="B3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4" s="293" t="s">
        <v>105</v>
      </c>
      <c r="D314" s="451" t="s">
        <v>2992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 t="str">
        <f>IFERROR(IF(VLOOKUP(功能_33[[#This Row],[功能代號]],討論項目!A:H,8,FALSE)=0,"",VLOOKUP(功能_33[[#This Row],[功能代號]],討論項目!A:H,8,FALSE)),"")</f>
        <v/>
      </c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/>
      <c r="Z314" s="300"/>
      <c r="AA314" s="300" t="str">
        <f>IF(功能_33[[#This Row],[URS交二審]]=0,"",功能_33[[#This Row],[URS交二審]]+7)</f>
        <v/>
      </c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Row],[功能代號]],'[4]20211001'!$A:$J,8,FALSE)</f>
        <v>#N/A</v>
      </c>
      <c r="AM314" s="293" t="e">
        <f>VLOOKUP(功能_33[[#This Row],[功能代號]],'[4]20211001'!$A:$J,9,FALSE)</f>
        <v>#N/A</v>
      </c>
      <c r="AN314" s="293" t="e">
        <f>VLOOKUP(功能_33[[#This Row],[功能代號]],需二審tmp!A:A,1,FALSE)</f>
        <v>#N/A</v>
      </c>
    </row>
    <row r="315" spans="1:41" ht="14.25" customHeight="1">
      <c r="A315" s="495"/>
      <c r="B3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5" s="293" t="s">
        <v>105</v>
      </c>
      <c r="D315" s="451" t="s">
        <v>2992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 t="str">
        <f>IFERROR(IF(VLOOKUP(功能_33[[#This Row],[功能代號]],討論項目!A:H,8,FALSE)=0,"",VLOOKUP(功能_33[[#This Row],[功能代號]],討論項目!A:H,8,FALSE)),"")</f>
        <v/>
      </c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/>
      <c r="Z315" s="300"/>
      <c r="AA315" s="300" t="str">
        <f>IF(功能_33[[#This Row],[URS交二審]]=0,"",功能_33[[#This Row],[URS交二審]]+7)</f>
        <v/>
      </c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</row>
    <row r="316" spans="1:41" ht="14.25" customHeight="1">
      <c r="A316" s="495"/>
      <c r="B3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6" s="293" t="s">
        <v>105</v>
      </c>
      <c r="D316" s="451" t="s">
        <v>2992</v>
      </c>
      <c r="E316" s="292" t="s">
        <v>949</v>
      </c>
      <c r="F316" s="293" t="s">
        <v>942</v>
      </c>
      <c r="G316" s="293" t="s">
        <v>946</v>
      </c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 t="str">
        <f>IFERROR(IF(VLOOKUP(功能_33[[#This Row],[功能代號]],討論項目!A:H,8,FALSE)=0,"",VLOOKUP(功能_33[[#This Row],[功能代號]],討論項目!A:H,8,FALSE)),"")</f>
        <v/>
      </c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/>
      <c r="Z316" s="300"/>
      <c r="AA316" s="300" t="str">
        <f>IF(功能_33[[#This Row],[URS交二審]]=0,"",功能_33[[#This Row],[URS交二審]]+7)</f>
        <v/>
      </c>
      <c r="AB316" s="284"/>
      <c r="AC316" s="284"/>
      <c r="AD316" s="284"/>
      <c r="AE316" s="284"/>
      <c r="AF316" s="284"/>
      <c r="AG316" s="284" t="str">
        <f>IFERROR(IF(VLOOKUP(功能_33[[#This Row],[功能代號]],E:Q,11,FALSE)=0,"",VLOOKUP(功能_33[[#This Row],[功能代號]],E:Q,11,FALSE)),"")</f>
        <v>施美娟</v>
      </c>
      <c r="AH316" s="284"/>
      <c r="AI316" s="284"/>
      <c r="AJ316" s="293"/>
      <c r="AL316" s="292" t="e">
        <f>VLOOKUP(功能_33[[#This Row],[功能代號]],'[4]20211001'!$A:$J,8,FALSE)</f>
        <v>#N/A</v>
      </c>
      <c r="AM316" s="293" t="e">
        <f>VLOOKUP(功能_33[[#This Row],[功能代號]],'[4]20211001'!$A:$J,9,FALSE)</f>
        <v>#N/A</v>
      </c>
      <c r="AN316" s="293" t="e">
        <f>VLOOKUP(功能_33[[#This Row],[功能代號]],需二審tmp!A:A,1,FALSE)</f>
        <v>#N/A</v>
      </c>
    </row>
    <row r="317" spans="1:41" ht="14.25" customHeight="1">
      <c r="A317" s="495">
        <f>功能_33[[#This Row],[URS完成]]</f>
        <v>44533</v>
      </c>
      <c r="B317" s="293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7" s="293" t="s">
        <v>105</v>
      </c>
      <c r="D317" s="293" t="s">
        <v>950</v>
      </c>
      <c r="E317" s="292" t="s">
        <v>951</v>
      </c>
      <c r="F317" s="293" t="s">
        <v>952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2860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953</v>
      </c>
      <c r="AN317" s="293" t="str">
        <f>VLOOKUP(功能_33[[#This Row],[功能代號]],需二審tmp!A:A,1,FALSE)</f>
        <v>L8701</v>
      </c>
      <c r="AO317" s="357">
        <v>44533</v>
      </c>
    </row>
    <row r="318" spans="1:41" ht="14.25" customHeight="1">
      <c r="A318" s="495">
        <f>功能_33[[#This Row],[URS完成]]</f>
        <v>44498</v>
      </c>
      <c r="B318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3" t="s">
        <v>105</v>
      </c>
      <c r="D318" s="293" t="s">
        <v>954</v>
      </c>
      <c r="E318" s="292" t="s">
        <v>955</v>
      </c>
      <c r="F318" s="293" t="s">
        <v>956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</row>
    <row r="319" spans="1:41" ht="14.25" customHeight="1">
      <c r="A319" s="495">
        <f>功能_33[[#This Row],[URS完成]]</f>
        <v>44533</v>
      </c>
      <c r="B319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3" t="s">
        <v>105</v>
      </c>
      <c r="D319" s="293" t="s">
        <v>954</v>
      </c>
      <c r="E319" s="292" t="s">
        <v>957</v>
      </c>
      <c r="F319" s="293" t="s">
        <v>958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2860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959</v>
      </c>
      <c r="AM319" s="305" t="s">
        <v>960</v>
      </c>
      <c r="AN319" s="293" t="str">
        <f>VLOOKUP(功能_33[[#This Row],[功能代號]],需二審tmp!A:A,1,FALSE)</f>
        <v>L8201</v>
      </c>
      <c r="AO319" s="357">
        <v>44533</v>
      </c>
    </row>
    <row r="320" spans="1:41" ht="14.25" customHeight="1">
      <c r="A320" s="495">
        <f>功能_33[[#This Row],[URS完成]]</f>
        <v>44533</v>
      </c>
      <c r="B320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0" s="293" t="s">
        <v>105</v>
      </c>
      <c r="D320" s="293" t="s">
        <v>954</v>
      </c>
      <c r="E320" s="292" t="s">
        <v>961</v>
      </c>
      <c r="F320" s="293" t="s">
        <v>962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2860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</row>
    <row r="321" spans="1:41" ht="14.25" customHeight="1">
      <c r="A321" s="495"/>
      <c r="B321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3" t="s">
        <v>105</v>
      </c>
      <c r="D321" s="293" t="s">
        <v>954</v>
      </c>
      <c r="E321" s="292" t="s">
        <v>963</v>
      </c>
      <c r="F321" s="293" t="s">
        <v>964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/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/>
      <c r="Z321" s="300" t="s">
        <v>2860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965</v>
      </c>
      <c r="AN321" s="293" t="str">
        <f>VLOOKUP(功能_33[[#This Row],[功能代號]],需二審tmp!A:A,1,FALSE)</f>
        <v>L8202</v>
      </c>
      <c r="AO321" s="357">
        <v>44533</v>
      </c>
    </row>
    <row r="322" spans="1:41" ht="14.25" customHeight="1">
      <c r="A322" s="495">
        <f>功能_33[[#This Row],[URS完成]]</f>
        <v>44498</v>
      </c>
      <c r="B322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2" s="293" t="s">
        <v>105</v>
      </c>
      <c r="D322" s="293" t="s">
        <v>954</v>
      </c>
      <c r="E322" s="292" t="s">
        <v>966</v>
      </c>
      <c r="F322" s="293" t="s">
        <v>967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968</v>
      </c>
      <c r="AM322" s="305" t="s">
        <v>969</v>
      </c>
      <c r="AN322" s="293" t="e">
        <f>VLOOKUP(功能_33[[#This Row],[功能代號]],需二審tmp!A:A,1,FALSE)</f>
        <v>#N/A</v>
      </c>
      <c r="AO322" s="357">
        <v>44533</v>
      </c>
    </row>
    <row r="323" spans="1:41" ht="14.25" customHeight="1">
      <c r="A323" s="495">
        <f>功能_33[[#This Row],[URS完成]]</f>
        <v>44533</v>
      </c>
      <c r="B3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3" s="293" t="s">
        <v>105</v>
      </c>
      <c r="D323" s="293" t="s">
        <v>954</v>
      </c>
      <c r="E323" s="292" t="s">
        <v>970</v>
      </c>
      <c r="F323" s="293" t="s">
        <v>969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2860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968</v>
      </c>
      <c r="AM323" s="305" t="s">
        <v>969</v>
      </c>
      <c r="AN323" s="293" t="str">
        <f>VLOOKUP(功能_33[[#This Row],[功能代號]],需二審tmp!A:A,1,FALSE)</f>
        <v>L8203</v>
      </c>
      <c r="AO323" s="357">
        <v>44533</v>
      </c>
    </row>
    <row r="324" spans="1:41" ht="14.25" customHeight="1">
      <c r="A324" s="495">
        <f>功能_33[[#This Row],[URS完成]]</f>
        <v>44533</v>
      </c>
      <c r="B324" s="293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4" s="293" t="s">
        <v>105</v>
      </c>
      <c r="D324" s="293" t="s">
        <v>954</v>
      </c>
      <c r="E324" s="292" t="s">
        <v>971</v>
      </c>
      <c r="F324" s="293" t="s">
        <v>972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2860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973</v>
      </c>
      <c r="AM324" s="305" t="s">
        <v>974</v>
      </c>
      <c r="AN324" s="293" t="str">
        <f>VLOOKUP(功能_33[[#This Row],[功能代號]],需二審tmp!A:A,1,FALSE)</f>
        <v>L8923</v>
      </c>
      <c r="AO324" s="357">
        <v>44533</v>
      </c>
    </row>
    <row r="325" spans="1:41" ht="14.25" customHeight="1">
      <c r="A325" s="495">
        <f>功能_33[[#This Row],[URS完成]]</f>
        <v>44533</v>
      </c>
      <c r="B3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3" t="s">
        <v>105</v>
      </c>
      <c r="D325" s="293" t="s">
        <v>954</v>
      </c>
      <c r="E325" s="292" t="s">
        <v>975</v>
      </c>
      <c r="F325" s="293" t="s">
        <v>976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973</v>
      </c>
      <c r="AM325" s="305" t="s">
        <v>974</v>
      </c>
      <c r="AN325" s="293" t="str">
        <f>VLOOKUP(功能_33[[#This Row],[功能代號]],需二審tmp!A:A,1,FALSE)</f>
        <v>L8204</v>
      </c>
      <c r="AO325" s="357">
        <v>44533</v>
      </c>
    </row>
    <row r="326" spans="1:41" ht="14.25" customHeight="1">
      <c r="A326" s="495">
        <f>功能_33[[#This Row],[URS完成]]</f>
        <v>44533</v>
      </c>
      <c r="B3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6" s="293" t="s">
        <v>105</v>
      </c>
      <c r="D326" s="293" t="s">
        <v>954</v>
      </c>
      <c r="E326" s="292" t="s">
        <v>2967</v>
      </c>
      <c r="F326" s="293" t="s">
        <v>2968</v>
      </c>
      <c r="G326" s="293" t="s">
        <v>2969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2921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973</v>
      </c>
      <c r="AM326" s="305" t="s">
        <v>974</v>
      </c>
      <c r="AN326" s="293" t="e">
        <f>VLOOKUP(功能_33[[#This Row],[功能代號]],需二審tmp!A:A,1,FALSE)</f>
        <v>#N/A</v>
      </c>
      <c r="AO326" s="357">
        <v>44533</v>
      </c>
    </row>
    <row r="327" spans="1:41" ht="14.25" customHeight="1">
      <c r="A327" s="495"/>
      <c r="B327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7" s="293" t="s">
        <v>102</v>
      </c>
      <c r="D327" s="293" t="s">
        <v>2989</v>
      </c>
      <c r="E327" s="292" t="s">
        <v>977</v>
      </c>
      <c r="F327" s="293" t="s">
        <v>978</v>
      </c>
      <c r="G327" s="293"/>
      <c r="H327" s="292" t="s">
        <v>202</v>
      </c>
      <c r="I327" s="292" t="s">
        <v>213</v>
      </c>
      <c r="J327" s="299"/>
      <c r="K327" s="300">
        <v>44524</v>
      </c>
      <c r="L327" s="300">
        <v>44524</v>
      </c>
      <c r="M327" s="300" t="str">
        <f>IFERROR(IF(VLOOKUP(功能_33[[#This Row],[功能代號]],討論項目!A:H,8,FALSE)=0,"",VLOOKUP(功能_33[[#This Row],[功能代號]],討論項目!A:H,8,FALSE)),"")</f>
        <v/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 t="s">
        <v>142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</row>
    <row r="328" spans="1:41" ht="14.25" customHeight="1">
      <c r="A328" s="495">
        <f>功能_33[[#This Row],[URS完成]]</f>
        <v>44533</v>
      </c>
      <c r="B328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8" s="293" t="s">
        <v>102</v>
      </c>
      <c r="D328" s="293" t="s">
        <v>2961</v>
      </c>
      <c r="E328" s="292" t="s">
        <v>979</v>
      </c>
      <c r="F328" s="271" t="s">
        <v>980</v>
      </c>
      <c r="G328" s="271"/>
      <c r="H328" s="292" t="s">
        <v>202</v>
      </c>
      <c r="I328" s="292" t="s">
        <v>325</v>
      </c>
      <c r="J328" s="299" t="s">
        <v>981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2860</v>
      </c>
      <c r="AA328" s="300"/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</row>
    <row r="329" spans="1:41" ht="14.25" customHeight="1">
      <c r="A329" s="495">
        <f>功能_33[[#This Row],[URS完成]]</f>
        <v>44533</v>
      </c>
      <c r="B3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3" t="s">
        <v>102</v>
      </c>
      <c r="D329" s="293" t="s">
        <v>2961</v>
      </c>
      <c r="E329" s="292" t="s">
        <v>982</v>
      </c>
      <c r="F329" s="293" t="s">
        <v>983</v>
      </c>
      <c r="G329" s="293"/>
      <c r="H329" s="292" t="s">
        <v>202</v>
      </c>
      <c r="I329" s="292" t="s">
        <v>325</v>
      </c>
      <c r="J329" s="299" t="s">
        <v>981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2860</v>
      </c>
      <c r="AA329" s="300"/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</row>
    <row r="330" spans="1:41" ht="14.25" customHeight="1">
      <c r="A330" s="495">
        <f>功能_33[[#This Row],[URS完成]]</f>
        <v>44533</v>
      </c>
      <c r="B330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0" s="293" t="s">
        <v>102</v>
      </c>
      <c r="D330" s="293" t="s">
        <v>2961</v>
      </c>
      <c r="E330" s="292" t="s">
        <v>984</v>
      </c>
      <c r="F330" s="293" t="s">
        <v>985</v>
      </c>
      <c r="G330" s="293"/>
      <c r="H330" s="292" t="s">
        <v>202</v>
      </c>
      <c r="I330" s="292" t="s">
        <v>325</v>
      </c>
      <c r="J330" s="299" t="s">
        <v>981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2860</v>
      </c>
      <c r="AA330" s="300"/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</row>
    <row r="331" spans="1:41" ht="14.25" customHeight="1">
      <c r="A331" s="495">
        <f>功能_33[[#This Row],[URS完成]]</f>
        <v>44533</v>
      </c>
      <c r="B331" s="293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31" s="293" t="s">
        <v>102</v>
      </c>
      <c r="D331" s="293" t="s">
        <v>2961</v>
      </c>
      <c r="E331" s="292" t="s">
        <v>986</v>
      </c>
      <c r="F331" s="293" t="s">
        <v>987</v>
      </c>
      <c r="G331" s="293"/>
      <c r="H331" s="292" t="s">
        <v>202</v>
      </c>
      <c r="I331" s="292" t="s">
        <v>325</v>
      </c>
      <c r="J331" s="299" t="s">
        <v>981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2860</v>
      </c>
      <c r="AA331" s="300"/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</row>
    <row r="332" spans="1:41" ht="14.25" customHeight="1">
      <c r="A332" s="495">
        <f>功能_33[[#This Row],[URS完成]]</f>
        <v>44505</v>
      </c>
      <c r="B33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3" t="s">
        <v>102</v>
      </c>
      <c r="D332" s="293" t="s">
        <v>2962</v>
      </c>
      <c r="E332" s="292" t="s">
        <v>988</v>
      </c>
      <c r="F332" s="293" t="s">
        <v>989</v>
      </c>
      <c r="G332" s="293"/>
      <c r="H332" s="292" t="s">
        <v>202</v>
      </c>
      <c r="I332" s="292" t="s">
        <v>325</v>
      </c>
      <c r="J332" s="299" t="s">
        <v>981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44505</v>
      </c>
      <c r="AB332" s="300">
        <v>44505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990</v>
      </c>
      <c r="AM332" s="305" t="s">
        <v>991</v>
      </c>
      <c r="AN332" s="293" t="e">
        <f>VLOOKUP(功能_33[[#This Row],[功能代號]],需二審tmp!A:A,1,FALSE)</f>
        <v>#N/A</v>
      </c>
      <c r="AO332" s="357">
        <v>44526</v>
      </c>
    </row>
    <row r="333" spans="1:41" ht="14.25" customHeight="1">
      <c r="A333" s="495">
        <f>功能_33[[#This Row],[URS完成]]</f>
        <v>44513</v>
      </c>
      <c r="B3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3" t="s">
        <v>102</v>
      </c>
      <c r="D333" s="293" t="s">
        <v>2962</v>
      </c>
      <c r="E333" s="292" t="s">
        <v>992</v>
      </c>
      <c r="F333" s="293" t="s">
        <v>993</v>
      </c>
      <c r="G333" s="293"/>
      <c r="H333" s="292" t="s">
        <v>202</v>
      </c>
      <c r="I333" s="292" t="s">
        <v>325</v>
      </c>
      <c r="J333" s="299" t="s">
        <v>981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2860</v>
      </c>
      <c r="AA333" s="300"/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990</v>
      </c>
      <c r="AM333" s="305" t="s">
        <v>994</v>
      </c>
      <c r="AN333" s="293" t="str">
        <f>VLOOKUP(功能_33[[#This Row],[功能代號]],需二審tmp!A:A,1,FALSE)</f>
        <v>L5101</v>
      </c>
      <c r="AO333" s="357">
        <v>44526</v>
      </c>
    </row>
    <row r="334" spans="1:41" ht="14.25" customHeight="1">
      <c r="A334" s="495">
        <f>功能_33[[#This Row],[URS完成]]</f>
        <v>44533</v>
      </c>
      <c r="B334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3" t="s">
        <v>102</v>
      </c>
      <c r="D334" s="293" t="s">
        <v>2962</v>
      </c>
      <c r="E334" s="292" t="s">
        <v>995</v>
      </c>
      <c r="F334" s="293" t="s">
        <v>996</v>
      </c>
      <c r="G334" s="293"/>
      <c r="H334" s="292" t="s">
        <v>202</v>
      </c>
      <c r="I334" s="292" t="s">
        <v>146</v>
      </c>
      <c r="J334" s="299" t="s">
        <v>981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997</v>
      </c>
      <c r="AM334" s="305" t="s">
        <v>998</v>
      </c>
      <c r="AN334" s="293" t="str">
        <f>VLOOKUP(功能_33[[#This Row],[功能代號]],需二審tmp!A:A,1,FALSE)</f>
        <v>L5902</v>
      </c>
      <c r="AO334" s="357">
        <v>44526</v>
      </c>
    </row>
    <row r="335" spans="1:41" ht="14.25" customHeight="1">
      <c r="A335" s="495">
        <f>功能_33[[#This Row],[URS完成]]</f>
        <v>44533</v>
      </c>
      <c r="B3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5" s="293" t="s">
        <v>102</v>
      </c>
      <c r="D335" s="293" t="s">
        <v>2962</v>
      </c>
      <c r="E335" s="292" t="s">
        <v>999</v>
      </c>
      <c r="F335" s="293" t="s">
        <v>1000</v>
      </c>
      <c r="G335" s="293"/>
      <c r="H335" s="292" t="s">
        <v>202</v>
      </c>
      <c r="I335" s="292" t="s">
        <v>146</v>
      </c>
      <c r="J335" s="299" t="s">
        <v>981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997</v>
      </c>
      <c r="AM335" s="305" t="s">
        <v>998</v>
      </c>
      <c r="AN335" s="293" t="str">
        <f>VLOOKUP(功能_33[[#This Row],[功能代號]],需二審tmp!A:A,1,FALSE)</f>
        <v>L5102</v>
      </c>
      <c r="AO335" s="357">
        <v>44526</v>
      </c>
    </row>
    <row r="336" spans="1:41" ht="14.25" customHeight="1">
      <c r="A336" s="495">
        <f>功能_33[[#This Row],[URS完成]]</f>
        <v>44513</v>
      </c>
      <c r="B336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6" s="293" t="s">
        <v>102</v>
      </c>
      <c r="D336" s="293" t="s">
        <v>2962</v>
      </c>
      <c r="E336" s="292" t="s">
        <v>1001</v>
      </c>
      <c r="F336" s="293" t="s">
        <v>1002</v>
      </c>
      <c r="G336" s="293"/>
      <c r="H336" s="292" t="s">
        <v>202</v>
      </c>
      <c r="I336" s="292" t="s">
        <v>325</v>
      </c>
      <c r="J336" s="299" t="s">
        <v>981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2860</v>
      </c>
      <c r="AA336" s="300"/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1003</v>
      </c>
      <c r="AM336" s="305" t="s">
        <v>1004</v>
      </c>
      <c r="AN336" s="293" t="str">
        <f>VLOOKUP(功能_33[[#This Row],[功能代號]],需二審tmp!A:A,1,FALSE)</f>
        <v>L5903</v>
      </c>
      <c r="AO336" s="357">
        <v>44526</v>
      </c>
    </row>
    <row r="337" spans="1:41" ht="14.25" customHeight="1">
      <c r="A337" s="495">
        <f>功能_33[[#This Row],[URS完成]]</f>
        <v>44513</v>
      </c>
      <c r="B3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7" s="293" t="s">
        <v>102</v>
      </c>
      <c r="D337" s="293" t="s">
        <v>2962</v>
      </c>
      <c r="E337" s="292" t="s">
        <v>1005</v>
      </c>
      <c r="F337" s="293" t="s">
        <v>1006</v>
      </c>
      <c r="G337" s="293"/>
      <c r="H337" s="292" t="s">
        <v>202</v>
      </c>
      <c r="I337" s="292" t="s">
        <v>325</v>
      </c>
      <c r="J337" s="299" t="s">
        <v>981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2860</v>
      </c>
      <c r="AA337" s="299" t="s">
        <v>2881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1003</v>
      </c>
      <c r="AM337" s="305" t="s">
        <v>1004</v>
      </c>
      <c r="AN337" s="293" t="str">
        <f>VLOOKUP(功能_33[[#This Row],[功能代號]],需二審tmp!A:A,1,FALSE)</f>
        <v>L5103</v>
      </c>
    </row>
    <row r="338" spans="1:41" ht="14.25" customHeight="1">
      <c r="A338" s="495">
        <f>功能_33[[#This Row],[URS完成]]</f>
        <v>44513</v>
      </c>
      <c r="B338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3" t="s">
        <v>102</v>
      </c>
      <c r="D338" s="293" t="s">
        <v>2962</v>
      </c>
      <c r="E338" s="292" t="s">
        <v>1007</v>
      </c>
      <c r="F338" s="293" t="s">
        <v>1008</v>
      </c>
      <c r="G338" s="293"/>
      <c r="H338" s="292" t="s">
        <v>202</v>
      </c>
      <c r="I338" s="292" t="s">
        <v>325</v>
      </c>
      <c r="J338" s="299" t="s">
        <v>981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2860</v>
      </c>
      <c r="AA338" s="300"/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1009</v>
      </c>
      <c r="AM338" s="305" t="s">
        <v>1010</v>
      </c>
      <c r="AN338" s="293" t="str">
        <f>VLOOKUP(功能_33[[#This Row],[功能代號]],需二審tmp!A:A,1,FALSE)</f>
        <v>L5104</v>
      </c>
      <c r="AO338" s="357">
        <v>44526</v>
      </c>
    </row>
    <row r="339" spans="1:41" ht="14.25" customHeight="1">
      <c r="A339" s="495">
        <f>功能_33[[#This Row],[URS完成]]</f>
        <v>44533</v>
      </c>
      <c r="B339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9" s="293" t="s">
        <v>102</v>
      </c>
      <c r="D339" s="293" t="s">
        <v>2962</v>
      </c>
      <c r="E339" s="292" t="s">
        <v>1011</v>
      </c>
      <c r="F339" s="293" t="s">
        <v>1012</v>
      </c>
      <c r="G339" s="293"/>
      <c r="H339" s="292" t="s">
        <v>202</v>
      </c>
      <c r="I339" s="292" t="s">
        <v>146</v>
      </c>
      <c r="J339" s="299" t="s">
        <v>981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/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</row>
    <row r="340" spans="1:41" ht="14.25" customHeight="1">
      <c r="A340" s="495">
        <f>功能_33[[#This Row],[URS完成]]</f>
        <v>44533</v>
      </c>
      <c r="B3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0" s="293" t="s">
        <v>102</v>
      </c>
      <c r="D340" s="293" t="s">
        <v>2962</v>
      </c>
      <c r="E340" s="292" t="s">
        <v>1013</v>
      </c>
      <c r="F340" s="293" t="s">
        <v>1014</v>
      </c>
      <c r="G340" s="293"/>
      <c r="H340" s="292" t="s">
        <v>202</v>
      </c>
      <c r="I340" s="292" t="s">
        <v>146</v>
      </c>
      <c r="J340" s="299" t="s">
        <v>981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/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</row>
    <row r="341" spans="1:41" ht="14.25" customHeight="1">
      <c r="A341" s="495">
        <f>功能_33[[#This Row],[URS完成]]</f>
        <v>44536</v>
      </c>
      <c r="B341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1" s="293" t="s">
        <v>102</v>
      </c>
      <c r="D341" s="293" t="s">
        <v>2962</v>
      </c>
      <c r="E341" s="292" t="s">
        <v>1015</v>
      </c>
      <c r="F341" s="293" t="s">
        <v>1016</v>
      </c>
      <c r="G341" s="293"/>
      <c r="H341" s="292" t="s">
        <v>202</v>
      </c>
      <c r="I341" s="292" t="s">
        <v>146</v>
      </c>
      <c r="J341" s="299" t="s">
        <v>981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/>
      <c r="AB341" s="225">
        <v>44536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</row>
    <row r="342" spans="1:41" ht="14.25" customHeight="1">
      <c r="A342" s="495">
        <f>功能_33[[#This Row],[URS完成]]</f>
        <v>44536</v>
      </c>
      <c r="B342" s="293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42" s="293" t="s">
        <v>102</v>
      </c>
      <c r="D342" s="293" t="s">
        <v>2962</v>
      </c>
      <c r="E342" s="292" t="s">
        <v>1017</v>
      </c>
      <c r="F342" s="293" t="s">
        <v>1018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</row>
    <row r="343" spans="1:41" ht="14.25" customHeight="1">
      <c r="A343" s="495">
        <f>功能_33[[#This Row],[URS完成]]</f>
        <v>44536</v>
      </c>
      <c r="B3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3" t="s">
        <v>102</v>
      </c>
      <c r="D343" s="293" t="s">
        <v>2962</v>
      </c>
      <c r="E343" s="292" t="s">
        <v>1019</v>
      </c>
      <c r="F343" s="293" t="s">
        <v>1020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</row>
    <row r="344" spans="1:41" ht="14.25" customHeight="1">
      <c r="A344" s="495">
        <f>功能_33[[#This Row],[URS完成]]</f>
        <v>44536</v>
      </c>
      <c r="B344" s="293" t="s">
        <v>1021</v>
      </c>
      <c r="C344" s="293" t="s">
        <v>102</v>
      </c>
      <c r="D344" s="293" t="s">
        <v>2962</v>
      </c>
      <c r="E344" s="292" t="s">
        <v>1022</v>
      </c>
      <c r="F344" s="282" t="s">
        <v>1023</v>
      </c>
      <c r="G344" s="293" t="s">
        <v>1024</v>
      </c>
      <c r="H344" s="292" t="s">
        <v>202</v>
      </c>
      <c r="I344" s="292" t="s">
        <v>146</v>
      </c>
      <c r="J344" s="299" t="s">
        <v>981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1025</v>
      </c>
      <c r="Y344" s="300">
        <v>44533</v>
      </c>
      <c r="Z344" s="300" t="s">
        <v>205</v>
      </c>
      <c r="AA344" s="300"/>
      <c r="AB344" s="225">
        <v>44536</v>
      </c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</row>
    <row r="345" spans="1:41" ht="14.25" customHeight="1">
      <c r="A345" s="495">
        <f>功能_33[[#This Row],[URS完成]]</f>
        <v>44536</v>
      </c>
      <c r="C345" s="293" t="s">
        <v>102</v>
      </c>
      <c r="D345" s="293" t="s">
        <v>2962</v>
      </c>
      <c r="E345" s="292" t="s">
        <v>1026</v>
      </c>
      <c r="F345" s="282" t="s">
        <v>1027</v>
      </c>
      <c r="G345" s="293" t="s">
        <v>1028</v>
      </c>
      <c r="H345" s="292" t="s">
        <v>202</v>
      </c>
      <c r="I345" s="292" t="s">
        <v>146</v>
      </c>
      <c r="J345" s="299" t="s">
        <v>981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1025</v>
      </c>
      <c r="Y345" s="300">
        <v>44533</v>
      </c>
      <c r="Z345" s="300" t="s">
        <v>205</v>
      </c>
      <c r="AA345" s="300"/>
      <c r="AB345" s="225">
        <v>44536</v>
      </c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</row>
    <row r="346" spans="1:41" ht="14.25" customHeight="1">
      <c r="A346" s="495">
        <f>功能_33[[#This Row],[URS完成]]</f>
        <v>44402</v>
      </c>
      <c r="B346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6" s="293" t="s">
        <v>103</v>
      </c>
      <c r="D346" s="293" t="s">
        <v>2960</v>
      </c>
      <c r="E346" s="292" t="s">
        <v>1029</v>
      </c>
      <c r="F346" s="293" t="s">
        <v>1030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1031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1032</v>
      </c>
      <c r="AM346" s="305" t="s">
        <v>1033</v>
      </c>
      <c r="AN346" s="293" t="str">
        <f>VLOOKUP(功能_33[[#This Row],[功能代號]],需二審tmp!A:A,1,FALSE)</f>
        <v>L6082</v>
      </c>
      <c r="AO346" s="357">
        <v>44526</v>
      </c>
    </row>
    <row r="347" spans="1:41" ht="14.25" customHeight="1">
      <c r="A347" s="495">
        <f>功能_33[[#This Row],[URS完成]]</f>
        <v>44402</v>
      </c>
      <c r="B3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7" s="293" t="s">
        <v>103</v>
      </c>
      <c r="D347" s="293" t="s">
        <v>2960</v>
      </c>
      <c r="E347" s="292" t="s">
        <v>1034</v>
      </c>
      <c r="F347" s="293" t="s">
        <v>1035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1036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1032</v>
      </c>
      <c r="AM347" s="305" t="s">
        <v>1033</v>
      </c>
      <c r="AN347" s="293" t="str">
        <f>VLOOKUP(功能_33[[#This Row],[功能代號]],需二審tmp!A:A,1,FALSE)</f>
        <v>L6752</v>
      </c>
      <c r="AO347" s="357">
        <v>44526</v>
      </c>
    </row>
    <row r="348" spans="1:41" ht="14.25" customHeight="1">
      <c r="A348" s="495"/>
      <c r="B348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8" s="293" t="s">
        <v>102</v>
      </c>
      <c r="D348" s="230" t="s">
        <v>2970</v>
      </c>
      <c r="E348" s="292" t="s">
        <v>1037</v>
      </c>
      <c r="F348" s="293" t="s">
        <v>1038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/>
      <c r="N348" s="292" t="s">
        <v>12</v>
      </c>
      <c r="O348" s="292" t="s">
        <v>549</v>
      </c>
      <c r="Q348" s="292">
        <v>1</v>
      </c>
      <c r="R348" s="292" t="s">
        <v>1036</v>
      </c>
      <c r="T348" s="292"/>
      <c r="V348" s="292"/>
      <c r="W348" s="292"/>
      <c r="X348" s="293" t="str">
        <f>VLOOKUP(功能_33[[#This Row],[User]],SKL放款!A:G,7,FALSE)</f>
        <v>放款推展課</v>
      </c>
      <c r="Y348" s="300"/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</row>
    <row r="349" spans="1:41" ht="14.25" customHeight="1">
      <c r="A349" s="495">
        <f>功能_33[[#This Row],[URS完成]]</f>
        <v>44533</v>
      </c>
      <c r="B349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3" t="s">
        <v>102</v>
      </c>
      <c r="D349" s="230" t="s">
        <v>2970</v>
      </c>
      <c r="E349" s="292" t="s">
        <v>1039</v>
      </c>
      <c r="F349" s="293" t="s">
        <v>1040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1031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</row>
    <row r="350" spans="1:41" ht="14.25" customHeight="1">
      <c r="A350" s="495">
        <f>功能_33[[#This Row],[URS完成]]</f>
        <v>44533</v>
      </c>
      <c r="B3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3" t="s">
        <v>102</v>
      </c>
      <c r="D350" s="230" t="s">
        <v>2970</v>
      </c>
      <c r="E350" s="292" t="s">
        <v>1041</v>
      </c>
      <c r="F350" s="293" t="s">
        <v>1042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1036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</row>
    <row r="351" spans="1:41" ht="14.25" customHeight="1">
      <c r="A351" s="495">
        <f>功能_33[[#This Row],[URS完成]]</f>
        <v>44533</v>
      </c>
      <c r="B351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3" t="s">
        <v>102</v>
      </c>
      <c r="D351" s="230" t="s">
        <v>2970</v>
      </c>
      <c r="E351" s="292" t="s">
        <v>1043</v>
      </c>
      <c r="F351" s="293" t="s">
        <v>1044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1031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</row>
    <row r="352" spans="1:41" ht="14.25" customHeight="1">
      <c r="A352" s="495">
        <f>功能_33[[#This Row],[URS完成]]</f>
        <v>44533</v>
      </c>
      <c r="B3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2" s="293" t="s">
        <v>102</v>
      </c>
      <c r="D352" s="230" t="s">
        <v>2970</v>
      </c>
      <c r="E352" s="292" t="s">
        <v>1045</v>
      </c>
      <c r="F352" s="293" t="s">
        <v>1046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1036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</row>
    <row r="353" spans="1:41" ht="14.25" customHeight="1">
      <c r="A353" s="495">
        <f>功能_33[[#This Row],[URS完成]]</f>
        <v>44396</v>
      </c>
      <c r="B353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3" s="293" t="s">
        <v>102</v>
      </c>
      <c r="D353" s="230" t="s">
        <v>2970</v>
      </c>
      <c r="E353" s="292" t="s">
        <v>1047</v>
      </c>
      <c r="F353" s="293" t="s">
        <v>1048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1031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</row>
    <row r="354" spans="1:41" ht="14.25" customHeight="1">
      <c r="A354" s="495">
        <f>功能_33[[#This Row],[URS完成]]</f>
        <v>44533</v>
      </c>
      <c r="B3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4" s="293" t="s">
        <v>102</v>
      </c>
      <c r="D354" s="230" t="s">
        <v>2970</v>
      </c>
      <c r="E354" s="292" t="s">
        <v>1049</v>
      </c>
      <c r="F354" s="293" t="s">
        <v>1050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1036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</row>
    <row r="355" spans="1:41" ht="14.25" customHeight="1">
      <c r="A355" s="495">
        <f>功能_33[[#This Row],[URS完成]]</f>
        <v>44533</v>
      </c>
      <c r="B355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5" s="293" t="s">
        <v>102</v>
      </c>
      <c r="D355" s="230" t="s">
        <v>2970</v>
      </c>
      <c r="E355" s="292" t="s">
        <v>1051</v>
      </c>
      <c r="F355" s="293" t="s">
        <v>1052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1031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</row>
    <row r="356" spans="1:41" ht="14.25" customHeight="1">
      <c r="A356" s="495">
        <f>功能_33[[#This Row],[URS完成]]</f>
        <v>44397</v>
      </c>
      <c r="B35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6" s="293" t="s">
        <v>102</v>
      </c>
      <c r="D356" s="230" t="s">
        <v>2970</v>
      </c>
      <c r="E356" s="292" t="s">
        <v>1053</v>
      </c>
      <c r="F356" s="293" t="s">
        <v>1054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</row>
    <row r="357" spans="1:41" ht="14.25" customHeight="1">
      <c r="A357" s="495">
        <f>功能_33[[#This Row],[URS完成]]</f>
        <v>44533</v>
      </c>
      <c r="B3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3" t="s">
        <v>102</v>
      </c>
      <c r="D357" s="230" t="s">
        <v>2970</v>
      </c>
      <c r="E357" s="292" t="s">
        <v>1055</v>
      </c>
      <c r="F357" s="293" t="s">
        <v>1056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1036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</row>
    <row r="358" spans="1:41" ht="14.25" customHeight="1">
      <c r="A358" s="495">
        <f>功能_33[[#This Row],[URS完成]]</f>
        <v>44402</v>
      </c>
      <c r="B358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3" t="s">
        <v>103</v>
      </c>
      <c r="D358" s="293" t="s">
        <v>2960</v>
      </c>
      <c r="E358" s="292" t="s">
        <v>1057</v>
      </c>
      <c r="F358" s="293" t="s">
        <v>1058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</row>
    <row r="359" spans="1:41" ht="14.25" customHeight="1">
      <c r="A359" s="495">
        <f>功能_33[[#This Row],[URS完成]]</f>
        <v>44533</v>
      </c>
      <c r="B3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3" t="s">
        <v>103</v>
      </c>
      <c r="D359" s="231" t="s">
        <v>2960</v>
      </c>
      <c r="E359" s="292" t="s">
        <v>1059</v>
      </c>
      <c r="F359" s="293" t="s">
        <v>1060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</row>
    <row r="360" spans="1:41" ht="14.25" customHeight="1">
      <c r="A360" s="495">
        <f>功能_33[[#This Row],[URS完成]]</f>
        <v>44402</v>
      </c>
      <c r="B3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0" s="293" t="s">
        <v>103</v>
      </c>
      <c r="D360" s="293" t="s">
        <v>2960</v>
      </c>
      <c r="E360" s="292" t="s">
        <v>1061</v>
      </c>
      <c r="F360" s="293" t="s">
        <v>1062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</row>
    <row r="361" spans="1:41" ht="14.25" customHeight="1">
      <c r="A361" s="495">
        <f>功能_33[[#This Row],[URS完成]]</f>
        <v>44536</v>
      </c>
      <c r="B3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3" t="s">
        <v>103</v>
      </c>
      <c r="D361" s="231" t="s">
        <v>2960</v>
      </c>
      <c r="E361" s="292" t="s">
        <v>1063</v>
      </c>
      <c r="F361" s="293" t="s">
        <v>1064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</row>
    <row r="362" spans="1:41" ht="14.25" customHeight="1">
      <c r="A362" s="495">
        <f>功能_33[[#This Row],[URS完成]]</f>
        <v>44398</v>
      </c>
      <c r="B36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2" s="293" t="s">
        <v>103</v>
      </c>
      <c r="D362" s="231" t="s">
        <v>2960</v>
      </c>
      <c r="E362" s="292" t="s">
        <v>1065</v>
      </c>
      <c r="F362" s="293" t="s">
        <v>1066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</row>
    <row r="363" spans="1:41" ht="14.25" customHeight="1">
      <c r="A363" s="495">
        <f>功能_33[[#This Row],[URS完成]]</f>
        <v>44402</v>
      </c>
      <c r="B3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3" s="293" t="s">
        <v>103</v>
      </c>
      <c r="D363" s="293" t="s">
        <v>2960</v>
      </c>
      <c r="E363" s="292" t="s">
        <v>1067</v>
      </c>
      <c r="F363" s="293" t="s">
        <v>1068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</row>
    <row r="364" spans="1:41" ht="14.25" customHeight="1">
      <c r="A364" s="495">
        <f>功能_33[[#This Row],[URS完成]]</f>
        <v>44397</v>
      </c>
      <c r="B364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4" s="293" t="s">
        <v>103</v>
      </c>
      <c r="D364" s="231" t="s">
        <v>2960</v>
      </c>
      <c r="E364" s="292" t="s">
        <v>1069</v>
      </c>
      <c r="F364" s="293" t="s">
        <v>1070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</row>
    <row r="365" spans="1:41" ht="14.25" customHeight="1">
      <c r="A365" s="495">
        <f>功能_33[[#This Row],[URS完成]]</f>
        <v>44536</v>
      </c>
      <c r="B3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5" s="293" t="s">
        <v>103</v>
      </c>
      <c r="D365" s="231" t="s">
        <v>2960</v>
      </c>
      <c r="E365" s="292" t="s">
        <v>1071</v>
      </c>
      <c r="F365" s="293" t="s">
        <v>1072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</row>
    <row r="366" spans="1:41" ht="14.25" customHeight="1">
      <c r="A366" s="495"/>
      <c r="B366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3" t="s">
        <v>103</v>
      </c>
      <c r="D366" s="231" t="s">
        <v>2958</v>
      </c>
      <c r="E366" s="292" t="s">
        <v>1073</v>
      </c>
      <c r="F366" s="293" t="s">
        <v>1074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/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/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</row>
    <row r="367" spans="1:41" ht="14.25" customHeight="1">
      <c r="A367" s="495">
        <f>功能_33[[#This Row],[URS完成]]</f>
        <v>44397</v>
      </c>
      <c r="B367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7" s="293" t="s">
        <v>103</v>
      </c>
      <c r="D367" s="231" t="s">
        <v>2958</v>
      </c>
      <c r="E367" s="292" t="s">
        <v>1075</v>
      </c>
      <c r="F367" s="271" t="s">
        <v>1076</v>
      </c>
      <c r="G367" s="271" t="s">
        <v>1077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</row>
    <row r="368" spans="1:41" ht="14.25" customHeight="1">
      <c r="A368" s="495">
        <f>功能_33[[#This Row],[URS完成]]</f>
        <v>44397</v>
      </c>
      <c r="B368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8" s="293" t="s">
        <v>103</v>
      </c>
      <c r="D368" s="231" t="s">
        <v>2958</v>
      </c>
      <c r="E368" s="292" t="s">
        <v>1078</v>
      </c>
      <c r="F368" s="271" t="s">
        <v>1079</v>
      </c>
      <c r="G368" s="271" t="s">
        <v>1080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</row>
    <row r="369" spans="1:41" ht="14.25" customHeight="1">
      <c r="A369" s="495">
        <f>功能_33[[#This Row],[URS完成]]</f>
        <v>44397</v>
      </c>
      <c r="B369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9" s="293" t="s">
        <v>103</v>
      </c>
      <c r="D369" s="231" t="s">
        <v>2958</v>
      </c>
      <c r="E369" s="292" t="s">
        <v>1081</v>
      </c>
      <c r="F369" s="271" t="s">
        <v>1082</v>
      </c>
      <c r="G369" s="271" t="s">
        <v>1080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</row>
    <row r="370" spans="1:41" ht="14.25" customHeight="1">
      <c r="A370" s="495">
        <f>功能_33[[#This Row],[URS完成]]</f>
        <v>44397</v>
      </c>
      <c r="B370" s="293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70" s="293" t="s">
        <v>103</v>
      </c>
      <c r="D370" s="231" t="s">
        <v>2958</v>
      </c>
      <c r="E370" s="292" t="s">
        <v>1083</v>
      </c>
      <c r="F370" s="271" t="s">
        <v>1084</v>
      </c>
      <c r="G370" s="271" t="s">
        <v>1080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</row>
    <row r="371" spans="1:41" ht="14.25" customHeight="1">
      <c r="A371" s="495"/>
      <c r="B37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1" s="293" t="s">
        <v>102</v>
      </c>
      <c r="D371" s="231" t="s">
        <v>2946</v>
      </c>
      <c r="E371" s="292" t="s">
        <v>1085</v>
      </c>
      <c r="F371" s="271" t="s">
        <v>1086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 t="str">
        <f>IFERROR(IF(VLOOKUP(功能_33[[#This Row],[功能代號]],討論項目!A:H,8,FALSE)=0,"",VLOOKUP(功能_33[[#This Row],[功能代號]],討論項目!A:H,8,FALSE)),"")</f>
        <v/>
      </c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</row>
    <row r="372" spans="1:41" ht="14.25" customHeight="1">
      <c r="A372" s="495"/>
      <c r="B3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3" t="s">
        <v>102</v>
      </c>
      <c r="D372" s="231" t="s">
        <v>2946</v>
      </c>
      <c r="E372" s="292" t="s">
        <v>1087</v>
      </c>
      <c r="F372" s="271" t="s">
        <v>1088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 t="str">
        <f>IFERROR(IF(VLOOKUP(功能_33[[#This Row],[功能代號]],討論項目!A:H,8,FALSE)=0,"",VLOOKUP(功能_33[[#This Row],[功能代號]],討論項目!A:H,8,FALSE)),"")</f>
        <v/>
      </c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</row>
    <row r="373" spans="1:41" ht="14.25" customHeight="1">
      <c r="A373" s="496"/>
      <c r="B3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3" t="s">
        <v>102</v>
      </c>
      <c r="D373" s="281" t="s">
        <v>2946</v>
      </c>
      <c r="E373" s="292" t="s">
        <v>1089</v>
      </c>
      <c r="F373" s="271" t="s">
        <v>1090</v>
      </c>
      <c r="G373" s="282" t="s">
        <v>1091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 t="str">
        <f>IFERROR(IF(VLOOKUP(功能_33[[#This Row],[功能代號]],討論項目!A:H,8,FALSE)=0,"",VLOOKUP(功能_33[[#This Row],[功能代號]],討論項目!A:H,8,FALSE)),"")</f>
        <v/>
      </c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</row>
    <row r="374" spans="1:41" ht="14.25" customHeight="1">
      <c r="A374" s="495"/>
      <c r="B37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3" t="s">
        <v>102</v>
      </c>
      <c r="D374" s="231" t="s">
        <v>2946</v>
      </c>
      <c r="E374" s="292" t="s">
        <v>1092</v>
      </c>
      <c r="F374" s="271" t="s">
        <v>1093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 t="str">
        <f>IFERROR(IF(VLOOKUP(功能_33[[#This Row],[功能代號]],討論項目!A:H,8,FALSE)=0,"",VLOOKUP(功能_33[[#This Row],[功能代號]],討論項目!A:H,8,FALSE)),"")</f>
        <v/>
      </c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</row>
    <row r="375" spans="1:41" ht="14.25" customHeight="1">
      <c r="A375" s="495"/>
      <c r="B3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3" t="s">
        <v>102</v>
      </c>
      <c r="D375" s="231" t="s">
        <v>2946</v>
      </c>
      <c r="E375" s="292" t="s">
        <v>1094</v>
      </c>
      <c r="F375" s="271" t="s">
        <v>1095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 t="str">
        <f>IFERROR(IF(VLOOKUP(功能_33[[#This Row],[功能代號]],討論項目!A:H,8,FALSE)=0,"",VLOOKUP(功能_33[[#This Row],[功能代號]],討論項目!A:H,8,FALSE)),"")</f>
        <v/>
      </c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</row>
    <row r="376" spans="1:41" ht="14.25" customHeight="1">
      <c r="A376" s="496"/>
      <c r="B3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6" s="293" t="s">
        <v>102</v>
      </c>
      <c r="D376" s="281" t="s">
        <v>2946</v>
      </c>
      <c r="E376" s="292" t="s">
        <v>1096</v>
      </c>
      <c r="F376" s="271" t="s">
        <v>1097</v>
      </c>
      <c r="G376" s="282" t="s">
        <v>1091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 t="str">
        <f>IFERROR(IF(VLOOKUP(功能_33[[#This Row],[功能代號]],討論項目!A:H,8,FALSE)=0,"",VLOOKUP(功能_33[[#This Row],[功能代號]],討論項目!A:H,8,FALSE)),"")</f>
        <v/>
      </c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/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</row>
    <row r="377" spans="1:41" ht="14.25" customHeight="1">
      <c r="A377" s="496"/>
      <c r="B37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7" s="293" t="s">
        <v>102</v>
      </c>
      <c r="D377" s="281" t="s">
        <v>2946</v>
      </c>
      <c r="E377" s="292" t="s">
        <v>1098</v>
      </c>
      <c r="F377" s="271" t="s">
        <v>1099</v>
      </c>
      <c r="G377" s="282" t="s">
        <v>1091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 t="str">
        <f>IFERROR(IF(VLOOKUP(功能_33[[#This Row],[功能代號]],討論項目!A:H,8,FALSE)=0,"",VLOOKUP(功能_33[[#This Row],[功能代號]],討論項目!A:H,8,FALSE)),"")</f>
        <v/>
      </c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/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</row>
    <row r="378" spans="1:41" ht="14.25" customHeight="1">
      <c r="A378" s="495"/>
      <c r="B378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8" s="293" t="s">
        <v>102</v>
      </c>
      <c r="D378" s="231" t="s">
        <v>2946</v>
      </c>
      <c r="E378" s="292" t="s">
        <v>1100</v>
      </c>
      <c r="F378" s="271" t="s">
        <v>1101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 t="str">
        <f>IFERROR(IF(VLOOKUP(功能_33[[#This Row],[功能代號]],討論項目!A:H,8,FALSE)=0,"",VLOOKUP(功能_33[[#This Row],[功能代號]],討論項目!A:H,8,FALSE)),"")</f>
        <v/>
      </c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</row>
    <row r="379" spans="1:41" ht="14.25" customHeight="1">
      <c r="A379" s="495"/>
      <c r="B37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9" s="293" t="s">
        <v>102</v>
      </c>
      <c r="D379" s="230" t="s">
        <v>2946</v>
      </c>
      <c r="E379" s="292" t="s">
        <v>1102</v>
      </c>
      <c r="F379" s="271" t="s">
        <v>1103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 t="str">
        <f>IFERROR(IF(VLOOKUP(功能_33[[#This Row],[功能代號]],討論項目!A:H,8,FALSE)=0,"",VLOOKUP(功能_33[[#This Row],[功能代號]],討論項目!A:H,8,FALSE)),"")</f>
        <v/>
      </c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/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</row>
    <row r="380" spans="1:41" ht="14.25" customHeight="1">
      <c r="A380" s="495"/>
      <c r="B380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3" t="s">
        <v>102</v>
      </c>
      <c r="D380" s="230" t="s">
        <v>2946</v>
      </c>
      <c r="E380" s="292" t="s">
        <v>1104</v>
      </c>
      <c r="F380" s="271" t="s">
        <v>1105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 t="str">
        <f>IFERROR(IF(VLOOKUP(功能_33[[#This Row],[功能代號]],討論項目!A:H,8,FALSE)=0,"",VLOOKUP(功能_33[[#This Row],[功能代號]],討論項目!A:H,8,FALSE)),"")</f>
        <v/>
      </c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/>
      <c r="AA380" s="300" t="str">
        <f>IF(功能_33[[#This Row],[URS交二審]]=0,"",功能_33[[#This Row],[URS交二審]]+7)</f>
        <v/>
      </c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</row>
    <row r="381" spans="1:41" ht="14.25" customHeight="1">
      <c r="A381" s="495"/>
      <c r="B381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1" s="293" t="s">
        <v>102</v>
      </c>
      <c r="D381" s="230" t="s">
        <v>2946</v>
      </c>
      <c r="E381" s="292" t="s">
        <v>1106</v>
      </c>
      <c r="F381" s="271" t="s">
        <v>1107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 t="str">
        <f>IFERROR(IF(VLOOKUP(功能_33[[#This Row],[功能代號]],討論項目!A:H,8,FALSE)=0,"",VLOOKUP(功能_33[[#This Row],[功能代號]],討論項目!A:H,8,FALSE)),"")</f>
        <v/>
      </c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/>
      <c r="AA381" s="300" t="str">
        <f>IF(功能_33[[#This Row],[URS交二審]]=0,"",功能_33[[#This Row],[URS交二審]]+7)</f>
        <v/>
      </c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</row>
    <row r="382" spans="1:41" ht="14.25" customHeight="1">
      <c r="A382" s="495"/>
      <c r="B38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2" s="293" t="s">
        <v>102</v>
      </c>
      <c r="D382" s="230" t="s">
        <v>2946</v>
      </c>
      <c r="E382" s="292" t="s">
        <v>1108</v>
      </c>
      <c r="F382" s="271" t="s">
        <v>1109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 t="str">
        <f>IFERROR(IF(VLOOKUP(功能_33[[#This Row],[功能代號]],討論項目!A:H,8,FALSE)=0,"",VLOOKUP(功能_33[[#This Row],[功能代號]],討論項目!A:H,8,FALSE)),"")</f>
        <v/>
      </c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/>
      <c r="AA382" s="300" t="str">
        <f>IF(功能_33[[#This Row],[URS交二審]]=0,"",功能_33[[#This Row],[URS交二審]]+7)</f>
        <v/>
      </c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</row>
    <row r="383" spans="1:41" ht="14.25" customHeight="1">
      <c r="A383" s="495"/>
      <c r="B383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3" s="293" t="s">
        <v>102</v>
      </c>
      <c r="D383" s="230" t="s">
        <v>2946</v>
      </c>
      <c r="E383" s="292" t="s">
        <v>1110</v>
      </c>
      <c r="F383" s="271" t="s">
        <v>1111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 t="str">
        <f>IFERROR(IF(VLOOKUP(功能_33[[#This Row],[功能代號]],討論項目!A:H,8,FALSE)=0,"",VLOOKUP(功能_33[[#This Row],[功能代號]],討論項目!A:H,8,FALSE)),"")</f>
        <v/>
      </c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/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</row>
    <row r="384" spans="1:41" ht="14.25" customHeight="1">
      <c r="A384" s="495"/>
      <c r="B384" s="293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4" s="293" t="s">
        <v>102</v>
      </c>
      <c r="D384" s="230" t="s">
        <v>2946</v>
      </c>
      <c r="E384" s="292" t="s">
        <v>1112</v>
      </c>
      <c r="F384" s="271" t="s">
        <v>1113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 t="str">
        <f>IFERROR(IF(VLOOKUP(功能_33[[#This Row],[功能代號]],討論項目!A:H,8,FALSE)=0,"",VLOOKUP(功能_33[[#This Row],[功能代號]],討論項目!A:H,8,FALSE)),"")</f>
        <v/>
      </c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/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</row>
    <row r="385" spans="1:41" ht="14.25" customHeight="1">
      <c r="A385" s="495"/>
      <c r="B38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5" s="293" t="s">
        <v>102</v>
      </c>
      <c r="D385" s="230" t="s">
        <v>2946</v>
      </c>
      <c r="E385" s="292" t="s">
        <v>1114</v>
      </c>
      <c r="F385" s="271" t="s">
        <v>1115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 t="str">
        <f>IFERROR(IF(VLOOKUP(功能_33[[#This Row],[功能代號]],討論項目!A:H,8,FALSE)=0,"",VLOOKUP(功能_33[[#This Row],[功能代號]],討論項目!A:H,8,FALSE)),"")</f>
        <v/>
      </c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/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</row>
    <row r="386" spans="1:41" ht="14.25" customHeight="1">
      <c r="A386" s="495">
        <f>功能_33[[#This Row],[URS完成]]</f>
        <v>44533</v>
      </c>
      <c r="B386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6" s="293" t="s">
        <v>102</v>
      </c>
      <c r="D386" s="230" t="s">
        <v>2970</v>
      </c>
      <c r="E386" s="292" t="s">
        <v>1119</v>
      </c>
      <c r="F386" s="271" t="s">
        <v>1120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2860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</row>
    <row r="387" spans="1:41" ht="14.25" customHeight="1">
      <c r="A387" s="495">
        <f>功能_33[[#This Row],[URS完成]]</f>
        <v>44533</v>
      </c>
      <c r="B387" s="293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7" s="293" t="s">
        <v>102</v>
      </c>
      <c r="D387" s="230" t="s">
        <v>2970</v>
      </c>
      <c r="E387" s="292" t="s">
        <v>1121</v>
      </c>
      <c r="F387" s="271" t="s">
        <v>1122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2860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</row>
    <row r="388" spans="1:41" ht="14.25" customHeight="1">
      <c r="A388" s="495"/>
      <c r="B388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8" s="293" t="s">
        <v>103</v>
      </c>
      <c r="D388" s="293" t="s">
        <v>2957</v>
      </c>
      <c r="E388" s="292" t="s">
        <v>1123</v>
      </c>
      <c r="F388" s="271" t="s">
        <v>1124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 t="str">
        <f>IFERROR(IF(VLOOKUP(功能_33[[#This Row],[功能代號]],討論項目!A:H,8,FALSE)=0,"",VLOOKUP(功能_33[[#This Row],[功能代號]],討論項目!A:H,8,FALSE)),"")</f>
        <v/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</row>
    <row r="389" spans="1:41" ht="14.25" customHeight="1">
      <c r="A389" s="495"/>
      <c r="B38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9" s="293" t="s">
        <v>103</v>
      </c>
      <c r="D389" s="293" t="s">
        <v>2957</v>
      </c>
      <c r="E389" s="292" t="s">
        <v>1125</v>
      </c>
      <c r="F389" s="271" t="s">
        <v>1126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 t="str">
        <f>IFERROR(IF(VLOOKUP(功能_33[[#This Row],[功能代號]],討論項目!A:H,8,FALSE)=0,"",VLOOKUP(功能_33[[#This Row],[功能代號]],討論項目!A:H,8,FALSE)),"")</f>
        <v/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</row>
    <row r="390" spans="1:41" ht="14.25" customHeight="1">
      <c r="A390" s="495"/>
      <c r="B390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0" s="293" t="s">
        <v>103</v>
      </c>
      <c r="D390" s="293" t="s">
        <v>2957</v>
      </c>
      <c r="E390" s="292" t="s">
        <v>1131</v>
      </c>
      <c r="F390" s="271" t="s">
        <v>1132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 t="str">
        <f>IFERROR(IF(VLOOKUP(功能_33[[#This Row],[功能代號]],討論項目!A:H,8,FALSE)=0,"",VLOOKUP(功能_33[[#This Row],[功能代號]],討論項目!A:H,8,FALSE)),"")</f>
        <v/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/>
      <c r="AA390" s="300" t="str">
        <f>IF(功能_33[[#This Row],[URS交二審]]=0,"",功能_33[[#This Row],[URS交二審]]+7)</f>
        <v/>
      </c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</row>
    <row r="391" spans="1:41" ht="14.25" customHeight="1">
      <c r="A391" s="495"/>
      <c r="B39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1" s="293" t="s">
        <v>103</v>
      </c>
      <c r="D391" s="293" t="s">
        <v>2957</v>
      </c>
      <c r="E391" s="292" t="s">
        <v>1133</v>
      </c>
      <c r="F391" s="293" t="s">
        <v>1134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 t="str">
        <f>IFERROR(IF(VLOOKUP(功能_33[[#This Row],[功能代號]],討論項目!A:H,8,FALSE)=0,"",VLOOKUP(功能_33[[#This Row],[功能代號]],討論項目!A:H,8,FALSE)),"")</f>
        <v/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/>
      <c r="AA391" s="300" t="str">
        <f>IF(功能_33[[#This Row],[URS交二審]]=0,"",功能_33[[#This Row],[URS交二審]]+7)</f>
        <v/>
      </c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</row>
    <row r="392" spans="1:41" ht="14.25" customHeight="1">
      <c r="A392" s="495"/>
      <c r="B392" s="293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92" s="293" t="s">
        <v>103</v>
      </c>
      <c r="D392" s="293" t="s">
        <v>2960</v>
      </c>
      <c r="E392" s="292" t="s">
        <v>1137</v>
      </c>
      <c r="F392" s="293" t="s">
        <v>1138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 t="str">
        <f>IFERROR(IF(VLOOKUP(功能_33[[#This Row],[功能代號]],討論項目!A:H,8,FALSE)=0,"",VLOOKUP(功能_33[[#This Row],[功能代號]],討論項目!A:H,8,FALSE)),"")</f>
        <v/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/>
      <c r="AA392" s="300" t="str">
        <f>IF(功能_33[[#This Row],[URS交二審]]=0,"",功能_33[[#This Row],[URS交二審]]+7)</f>
        <v/>
      </c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1139</v>
      </c>
      <c r="AM392" s="305" t="s">
        <v>1140</v>
      </c>
      <c r="AN392" s="293" t="e">
        <f>VLOOKUP(功能_33[[#This Row],[功能代號]],需二審tmp!A:A,1,FALSE)</f>
        <v>#N/A</v>
      </c>
    </row>
    <row r="393" spans="1:41" ht="14.25" customHeight="1">
      <c r="A393" s="495"/>
      <c r="B39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3" s="293" t="s">
        <v>103</v>
      </c>
      <c r="D393" s="293" t="s">
        <v>2960</v>
      </c>
      <c r="E393" s="292" t="s">
        <v>1141</v>
      </c>
      <c r="F393" s="293" t="s">
        <v>1140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 t="str">
        <f>IFERROR(IF(VLOOKUP(功能_33[[#This Row],[功能代號]],討論項目!A:H,8,FALSE)=0,"",VLOOKUP(功能_33[[#This Row],[功能代號]],討論項目!A:H,8,FALSE)),"")</f>
        <v/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/>
      <c r="AA393" s="300" t="str">
        <f>IF(功能_33[[#This Row],[URS交二審]]=0,"",功能_33[[#This Row],[URS交二審]]+7)</f>
        <v/>
      </c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1139</v>
      </c>
      <c r="AM393" s="305" t="s">
        <v>1140</v>
      </c>
      <c r="AN393" s="293" t="e">
        <f>VLOOKUP(功能_33[[#This Row],[功能代號]],需二審tmp!A:A,1,FALSE)</f>
        <v>#N/A</v>
      </c>
    </row>
    <row r="394" spans="1:41" ht="14.25" customHeight="1">
      <c r="A394" s="495"/>
      <c r="B394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3" t="s">
        <v>103</v>
      </c>
      <c r="D394" s="293" t="s">
        <v>2957</v>
      </c>
      <c r="E394" s="292" t="s">
        <v>1142</v>
      </c>
      <c r="F394" s="293" t="s">
        <v>1143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 t="str">
        <f>IFERROR(IF(VLOOKUP(功能_33[[#This Row],[功能代號]],討論項目!A:H,8,FALSE)=0,"",VLOOKUP(功能_33[[#This Row],[功能代號]],討論項目!A:H,8,FALSE)),"")</f>
        <v/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</row>
    <row r="395" spans="1:41" ht="14.25" customHeight="1">
      <c r="A395" s="495"/>
      <c r="B39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5" s="293" t="s">
        <v>103</v>
      </c>
      <c r="D395" s="293" t="s">
        <v>2957</v>
      </c>
      <c r="E395" s="292" t="s">
        <v>1144</v>
      </c>
      <c r="F395" s="293" t="s">
        <v>1145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/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</row>
    <row r="396" spans="1:41" ht="14.25" customHeight="1">
      <c r="A396" s="495"/>
      <c r="B396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6" s="293" t="s">
        <v>103</v>
      </c>
      <c r="D396" s="293" t="s">
        <v>2954</v>
      </c>
      <c r="E396" s="292" t="s">
        <v>1146</v>
      </c>
      <c r="F396" s="293" t="s">
        <v>1147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 t="str">
        <f>IFERROR(IF(VLOOKUP(功能_33[[#This Row],[功能代號]],討論項目!A:H,8,FALSE)=0,"",VLOOKUP(功能_33[[#This Row],[功能代號]],討論項目!A:H,8,FALSE)),"")</f>
        <v/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/>
      <c r="AA396" s="300" t="str">
        <f>IF(功能_33[[#This Row],[URS交二審]]=0,"",功能_33[[#This Row],[URS交二審]]+7)</f>
        <v/>
      </c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</row>
    <row r="397" spans="1:41" ht="14.25" customHeight="1">
      <c r="A397" s="495"/>
      <c r="B397" s="293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7" s="293" t="s">
        <v>103</v>
      </c>
      <c r="D397" s="293" t="s">
        <v>2957</v>
      </c>
      <c r="E397" s="292" t="s">
        <v>1148</v>
      </c>
      <c r="F397" s="293" t="s">
        <v>1149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 t="str">
        <f>IFERROR(IF(VLOOKUP(功能_33[[#This Row],[功能代號]],討論項目!A:H,8,FALSE)=0,"",VLOOKUP(功能_33[[#This Row],[功能代號]],討論項目!A:H,8,FALSE)),"")</f>
        <v/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/>
      <c r="AA397" s="300" t="str">
        <f>IF(功能_33[[#This Row],[URS交二審]]=0,"",功能_33[[#This Row],[URS交二審]]+7)</f>
        <v/>
      </c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</row>
    <row r="398" spans="1:41" ht="14.25" customHeight="1">
      <c r="A398" s="495"/>
      <c r="B398" s="293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8" s="293" t="s">
        <v>103</v>
      </c>
      <c r="D398" s="293" t="s">
        <v>2957</v>
      </c>
      <c r="E398" s="292" t="s">
        <v>1150</v>
      </c>
      <c r="F398" s="293" t="s">
        <v>1151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 t="str">
        <f>IFERROR(IF(VLOOKUP(功能_33[[#This Row],[功能代號]],討論項目!A:H,8,FALSE)=0,"",VLOOKUP(功能_33[[#This Row],[功能代號]],討論項目!A:H,8,FALSE)),"")</f>
        <v/>
      </c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/>
      <c r="AA398" s="300" t="str">
        <f>IF(功能_33[[#This Row],[URS交二審]]=0,"",功能_33[[#This Row],[URS交二審]]+7)</f>
        <v/>
      </c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</row>
    <row r="399" spans="1:41" ht="14.25" customHeight="1">
      <c r="A399" s="495"/>
      <c r="B399" s="293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9" s="293" t="s">
        <v>103</v>
      </c>
      <c r="D399" s="293" t="s">
        <v>2959</v>
      </c>
      <c r="E399" s="292" t="s">
        <v>1127</v>
      </c>
      <c r="F399" s="271" t="s">
        <v>1128</v>
      </c>
      <c r="G399" s="293"/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44533</v>
      </c>
      <c r="M399" s="300" t="str">
        <f>IFERROR(IF(VLOOKUP(功能_33[[#This Row],[功能代號]],討論項目!A:H,8,FALSE)=0,"",VLOOKUP(功能_33[[#This Row],[功能代號]],討論項目!A:H,8,FALSE)),"")</f>
        <v/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/>
      <c r="AA399" s="300" t="str">
        <f>IF(功能_33[[#This Row],[URS交二審]]=0,"",功能_33[[#This Row],[URS交二審]]+7)</f>
        <v/>
      </c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</row>
    <row r="400" spans="1:41" ht="14.25" customHeight="1">
      <c r="A400" s="495"/>
      <c r="B40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3" t="s">
        <v>103</v>
      </c>
      <c r="D400" s="293" t="s">
        <v>2959</v>
      </c>
      <c r="E400" s="292" t="s">
        <v>1129</v>
      </c>
      <c r="F400" s="271" t="s">
        <v>1130</v>
      </c>
      <c r="G400" s="293"/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44533</v>
      </c>
      <c r="M400" s="300" t="str">
        <f>IFERROR(IF(VLOOKUP(功能_33[[#This Row],[功能代號]],討論項目!A:H,8,FALSE)=0,"",VLOOKUP(功能_33[[#This Row],[功能代號]],討論項目!A:H,8,FALSE)),"")</f>
        <v/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/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</row>
    <row r="401" spans="1:41" ht="14.25" customHeight="1">
      <c r="A401" s="495"/>
      <c r="B401" s="293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401" s="293" t="s">
        <v>103</v>
      </c>
      <c r="D401" s="293" t="s">
        <v>2954</v>
      </c>
      <c r="E401" s="292" t="s">
        <v>1135</v>
      </c>
      <c r="F401" s="293" t="s">
        <v>1136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 t="str">
        <f>IFERROR(IF(VLOOKUP(功能_33[[#This Row],[功能代號]],討論項目!A:H,8,FALSE)=0,"",VLOOKUP(功能_33[[#This Row],[功能代號]],討論項目!A:H,8,FALSE)),"")</f>
        <v/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/>
      <c r="AA401" s="300" t="str">
        <f>IF(功能_33[[#This Row],[URS交二審]]=0,"",功能_33[[#This Row],[URS交二審]]+7)</f>
        <v/>
      </c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</row>
    <row r="402" spans="1:41" ht="14.25" customHeight="1">
      <c r="A402" s="495">
        <f>功能_33[[#This Row],[URS完成]]</f>
        <v>44533</v>
      </c>
      <c r="B4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02" s="293" t="s">
        <v>105</v>
      </c>
      <c r="D402" s="293" t="s">
        <v>2971</v>
      </c>
      <c r="E402" s="292" t="s">
        <v>1152</v>
      </c>
      <c r="F402" s="293" t="s">
        <v>1153</v>
      </c>
      <c r="G402" s="293" t="s">
        <v>1154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</row>
    <row r="403" spans="1:41" ht="14.25" customHeight="1">
      <c r="A403" s="495">
        <f>功能_33[[#This Row],[URS完成]]</f>
        <v>44536</v>
      </c>
      <c r="B40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3" t="s">
        <v>105</v>
      </c>
      <c r="D403" s="293" t="s">
        <v>2971</v>
      </c>
      <c r="E403" s="292" t="s">
        <v>1155</v>
      </c>
      <c r="F403" s="293" t="s">
        <v>1156</v>
      </c>
      <c r="G403" s="293" t="s">
        <v>1154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</row>
    <row r="404" spans="1:41" ht="14.25" customHeight="1">
      <c r="A404" s="495">
        <f>功能_33[[#This Row],[URS完成]]</f>
        <v>44533</v>
      </c>
      <c r="B40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3" t="s">
        <v>105</v>
      </c>
      <c r="D404" s="293" t="s">
        <v>2971</v>
      </c>
      <c r="E404" s="292" t="s">
        <v>1157</v>
      </c>
      <c r="F404" s="293" t="s">
        <v>1158</v>
      </c>
      <c r="G404" s="293" t="s">
        <v>1154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</row>
    <row r="405" spans="1:41" ht="14.25" customHeight="1">
      <c r="A405" s="495">
        <f>功能_33[[#This Row],[URS完成]]</f>
        <v>44536</v>
      </c>
      <c r="B40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3" t="s">
        <v>105</v>
      </c>
      <c r="D405" s="293" t="s">
        <v>2971</v>
      </c>
      <c r="E405" s="292" t="s">
        <v>1159</v>
      </c>
      <c r="F405" s="293" t="s">
        <v>1160</v>
      </c>
      <c r="G405" s="293" t="s">
        <v>1154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</row>
    <row r="406" spans="1:41" ht="14.25" customHeight="1">
      <c r="A406" s="495">
        <f>功能_33[[#This Row],[URS完成]]</f>
        <v>44536</v>
      </c>
      <c r="B40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3" t="s">
        <v>105</v>
      </c>
      <c r="D406" s="293" t="s">
        <v>2971</v>
      </c>
      <c r="E406" s="292" t="s">
        <v>1161</v>
      </c>
      <c r="F406" s="293" t="s">
        <v>1162</v>
      </c>
      <c r="G406" s="293" t="s">
        <v>1154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</row>
    <row r="407" spans="1:41" ht="14.25" customHeight="1">
      <c r="A407" s="495">
        <f>功能_33[[#This Row],[URS完成]]</f>
        <v>44536</v>
      </c>
      <c r="B40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3" t="s">
        <v>105</v>
      </c>
      <c r="D407" s="293" t="s">
        <v>2971</v>
      </c>
      <c r="E407" s="292" t="s">
        <v>1163</v>
      </c>
      <c r="F407" s="293" t="s">
        <v>1164</v>
      </c>
      <c r="G407" s="293" t="s">
        <v>1154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</row>
    <row r="408" spans="1:41" ht="14.25" customHeight="1">
      <c r="A408" s="495">
        <f>功能_33[[#This Row],[URS完成]]</f>
        <v>44536</v>
      </c>
      <c r="B40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3" t="s">
        <v>105</v>
      </c>
      <c r="D408" s="293" t="s">
        <v>2971</v>
      </c>
      <c r="E408" s="292" t="s">
        <v>1165</v>
      </c>
      <c r="F408" s="293" t="s">
        <v>1166</v>
      </c>
      <c r="G408" s="293" t="s">
        <v>1154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</row>
    <row r="409" spans="1:41" ht="14.25" customHeight="1">
      <c r="A409" s="495">
        <f>功能_33[[#This Row],[URS完成]]</f>
        <v>44536</v>
      </c>
      <c r="B40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3" t="s">
        <v>105</v>
      </c>
      <c r="D409" s="293" t="s">
        <v>2971</v>
      </c>
      <c r="E409" s="292" t="s">
        <v>1167</v>
      </c>
      <c r="F409" s="293" t="s">
        <v>1168</v>
      </c>
      <c r="G409" s="293" t="s">
        <v>1154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</row>
    <row r="410" spans="1:41" ht="14.25" customHeight="1">
      <c r="A410" s="495">
        <f>功能_33[[#This Row],[URS完成]]</f>
        <v>44533</v>
      </c>
      <c r="B41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3" t="s">
        <v>105</v>
      </c>
      <c r="D410" s="293" t="s">
        <v>2971</v>
      </c>
      <c r="E410" s="292" t="s">
        <v>1169</v>
      </c>
      <c r="F410" s="293" t="s">
        <v>1170</v>
      </c>
      <c r="G410" s="293" t="s">
        <v>1154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</row>
    <row r="411" spans="1:41" ht="14.25" customHeight="1">
      <c r="A411" s="495">
        <f>功能_33[[#This Row],[URS完成]]</f>
        <v>44533</v>
      </c>
      <c r="B41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3" t="s">
        <v>105</v>
      </c>
      <c r="D411" s="293" t="s">
        <v>2971</v>
      </c>
      <c r="E411" s="292" t="s">
        <v>1171</v>
      </c>
      <c r="F411" s="293" t="s">
        <v>1172</v>
      </c>
      <c r="G411" s="293" t="s">
        <v>1154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</row>
    <row r="412" spans="1:41" ht="14.25" customHeight="1">
      <c r="A412" s="495">
        <f>功能_33[[#This Row],[URS完成]]</f>
        <v>44536</v>
      </c>
      <c r="B41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3" t="s">
        <v>105</v>
      </c>
      <c r="D412" s="293" t="s">
        <v>2971</v>
      </c>
      <c r="E412" s="292" t="s">
        <v>1173</v>
      </c>
      <c r="F412" s="293" t="s">
        <v>1174</v>
      </c>
      <c r="G412" s="293" t="s">
        <v>1154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</row>
    <row r="413" spans="1:41" ht="14.25" customHeight="1">
      <c r="A413" s="495">
        <f>功能_33[[#This Row],[URS完成]]</f>
        <v>44536</v>
      </c>
      <c r="B41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3" t="s">
        <v>105</v>
      </c>
      <c r="D413" s="293" t="s">
        <v>2971</v>
      </c>
      <c r="E413" s="292" t="s">
        <v>1175</v>
      </c>
      <c r="F413" s="293" t="s">
        <v>1176</v>
      </c>
      <c r="G413" s="293" t="s">
        <v>1154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</row>
    <row r="414" spans="1:41" ht="14.25" customHeight="1">
      <c r="A414" s="495">
        <f>功能_33[[#This Row],[URS完成]]</f>
        <v>44536</v>
      </c>
      <c r="B41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3" t="s">
        <v>105</v>
      </c>
      <c r="D414" s="293" t="s">
        <v>2971</v>
      </c>
      <c r="E414" s="292" t="s">
        <v>1177</v>
      </c>
      <c r="F414" s="293" t="s">
        <v>1178</v>
      </c>
      <c r="G414" s="293" t="s">
        <v>1154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</row>
    <row r="415" spans="1:41" ht="14.25" customHeight="1">
      <c r="A415" s="495">
        <f>功能_33[[#This Row],[URS完成]]</f>
        <v>44536</v>
      </c>
      <c r="B41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3" t="s">
        <v>105</v>
      </c>
      <c r="D415" s="293" t="s">
        <v>2971</v>
      </c>
      <c r="E415" s="292" t="s">
        <v>1179</v>
      </c>
      <c r="F415" s="293" t="s">
        <v>1180</v>
      </c>
      <c r="G415" s="293" t="s">
        <v>1154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</row>
    <row r="416" spans="1:41" ht="14.25" customHeight="1">
      <c r="A416" s="495">
        <f>功能_33[[#This Row],[URS完成]]</f>
        <v>44536</v>
      </c>
      <c r="B41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3" t="s">
        <v>105</v>
      </c>
      <c r="D416" s="293" t="s">
        <v>2971</v>
      </c>
      <c r="E416" s="292" t="s">
        <v>1181</v>
      </c>
      <c r="F416" s="293" t="s">
        <v>1182</v>
      </c>
      <c r="G416" s="293" t="s">
        <v>1154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</row>
    <row r="417" spans="1:41" ht="14.25" customHeight="1">
      <c r="A417" s="495">
        <f>功能_33[[#This Row],[URS完成]]</f>
        <v>44536</v>
      </c>
      <c r="B41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3" t="s">
        <v>105</v>
      </c>
      <c r="D417" s="293" t="s">
        <v>2971</v>
      </c>
      <c r="E417" s="292" t="s">
        <v>1183</v>
      </c>
      <c r="F417" s="293" t="s">
        <v>1184</v>
      </c>
      <c r="G417" s="293" t="s">
        <v>1154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</row>
    <row r="418" spans="1:41" ht="14.25" customHeight="1">
      <c r="A418" s="495">
        <f>功能_33[[#This Row],[URS完成]]</f>
        <v>44536</v>
      </c>
      <c r="B41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3" t="s">
        <v>105</v>
      </c>
      <c r="D418" s="293" t="s">
        <v>2971</v>
      </c>
      <c r="E418" s="292" t="s">
        <v>1185</v>
      </c>
      <c r="F418" s="293" t="s">
        <v>1186</v>
      </c>
      <c r="G418" s="293" t="s">
        <v>1154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</row>
    <row r="419" spans="1:41" ht="14.25" customHeight="1">
      <c r="A419" s="495">
        <f>功能_33[[#This Row],[URS完成]]</f>
        <v>44536</v>
      </c>
      <c r="B41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3" t="s">
        <v>105</v>
      </c>
      <c r="D419" s="293" t="s">
        <v>2971</v>
      </c>
      <c r="E419" s="292" t="s">
        <v>1187</v>
      </c>
      <c r="F419" s="293" t="s">
        <v>1188</v>
      </c>
      <c r="G419" s="293" t="s">
        <v>1154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</row>
    <row r="420" spans="1:41" ht="14.25" customHeight="1">
      <c r="A420" s="495">
        <f>功能_33[[#This Row],[URS完成]]</f>
        <v>44536</v>
      </c>
      <c r="B4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3" t="s">
        <v>105</v>
      </c>
      <c r="D420" s="293" t="s">
        <v>2971</v>
      </c>
      <c r="E420" s="292" t="s">
        <v>1189</v>
      </c>
      <c r="F420" s="293" t="s">
        <v>1190</v>
      </c>
      <c r="G420" s="293" t="s">
        <v>1154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</row>
    <row r="421" spans="1:41" ht="14.25" customHeight="1">
      <c r="A421" s="495">
        <f>功能_33[[#This Row],[URS完成]]</f>
        <v>44536</v>
      </c>
      <c r="B42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3" t="s">
        <v>105</v>
      </c>
      <c r="D421" s="293" t="s">
        <v>2971</v>
      </c>
      <c r="E421" s="292" t="s">
        <v>1191</v>
      </c>
      <c r="F421" s="293" t="s">
        <v>1192</v>
      </c>
      <c r="G421" s="293" t="s">
        <v>1154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</row>
    <row r="422" spans="1:41" ht="14.25" customHeight="1">
      <c r="A422" s="495">
        <f>功能_33[[#This Row],[URS完成]]</f>
        <v>44536</v>
      </c>
      <c r="B4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3" t="s">
        <v>105</v>
      </c>
      <c r="D422" s="293" t="s">
        <v>2971</v>
      </c>
      <c r="E422" s="292" t="s">
        <v>1193</v>
      </c>
      <c r="F422" s="293" t="s">
        <v>1194</v>
      </c>
      <c r="G422" s="293" t="s">
        <v>1154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</row>
    <row r="423" spans="1:41" ht="14.25" customHeight="1">
      <c r="A423" s="495">
        <f>功能_33[[#This Row],[URS完成]]</f>
        <v>44536</v>
      </c>
      <c r="B42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3" t="s">
        <v>105</v>
      </c>
      <c r="D423" s="293" t="s">
        <v>2971</v>
      </c>
      <c r="E423" s="292" t="s">
        <v>1195</v>
      </c>
      <c r="F423" s="293" t="s">
        <v>1196</v>
      </c>
      <c r="G423" s="293" t="s">
        <v>1154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</row>
    <row r="424" spans="1:41" ht="14.25" customHeight="1">
      <c r="A424" s="495">
        <f>功能_33[[#This Row],[URS完成]]</f>
        <v>44536</v>
      </c>
      <c r="B4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3" t="s">
        <v>105</v>
      </c>
      <c r="D424" s="293" t="s">
        <v>2971</v>
      </c>
      <c r="E424" s="292" t="s">
        <v>1197</v>
      </c>
      <c r="F424" s="293" t="s">
        <v>1198</v>
      </c>
      <c r="G424" s="293" t="s">
        <v>1154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</row>
    <row r="425" spans="1:41" ht="14.25" customHeight="1">
      <c r="A425" s="495">
        <f>功能_33[[#This Row],[URS完成]]</f>
        <v>44536</v>
      </c>
      <c r="B42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3" t="s">
        <v>105</v>
      </c>
      <c r="D425" s="293" t="s">
        <v>2971</v>
      </c>
      <c r="E425" s="292" t="s">
        <v>1199</v>
      </c>
      <c r="F425" s="293" t="s">
        <v>1200</v>
      </c>
      <c r="G425" s="293" t="s">
        <v>1154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</row>
    <row r="426" spans="1:41" ht="14.25" customHeight="1">
      <c r="A426" s="495">
        <f>功能_33[[#This Row],[URS完成]]</f>
        <v>44536</v>
      </c>
      <c r="B42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3" t="s">
        <v>105</v>
      </c>
      <c r="D426" s="293" t="s">
        <v>2971</v>
      </c>
      <c r="E426" s="292" t="s">
        <v>1201</v>
      </c>
      <c r="F426" s="293" t="s">
        <v>1202</v>
      </c>
      <c r="G426" s="293" t="s">
        <v>1154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</row>
    <row r="427" spans="1:41" ht="14.25" customHeight="1">
      <c r="A427" s="495">
        <f>功能_33[[#This Row],[URS完成]]</f>
        <v>44536</v>
      </c>
      <c r="B42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3" t="s">
        <v>105</v>
      </c>
      <c r="D427" s="293" t="s">
        <v>2971</v>
      </c>
      <c r="E427" s="292" t="s">
        <v>1203</v>
      </c>
      <c r="F427" s="293" t="s">
        <v>1204</v>
      </c>
      <c r="G427" s="293" t="s">
        <v>1154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</row>
    <row r="428" spans="1:41" ht="14.25" customHeight="1">
      <c r="A428" s="495">
        <f>功能_33[[#This Row],[URS完成]]</f>
        <v>44536</v>
      </c>
      <c r="B42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3" t="s">
        <v>105</v>
      </c>
      <c r="D428" s="293" t="s">
        <v>2971</v>
      </c>
      <c r="E428" s="292" t="s">
        <v>1205</v>
      </c>
      <c r="F428" s="293" t="s">
        <v>1206</v>
      </c>
      <c r="G428" s="293" t="s">
        <v>1154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</row>
    <row r="429" spans="1:41" ht="14.25" customHeight="1">
      <c r="A429" s="495">
        <f>功能_33[[#This Row],[URS完成]]</f>
        <v>44536</v>
      </c>
      <c r="B4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3" t="s">
        <v>105</v>
      </c>
      <c r="D429" s="293" t="s">
        <v>2971</v>
      </c>
      <c r="E429" s="292" t="s">
        <v>1207</v>
      </c>
      <c r="F429" s="293" t="s">
        <v>1208</v>
      </c>
      <c r="G429" s="293" t="s">
        <v>1154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</row>
    <row r="430" spans="1:41" ht="14.25" customHeight="1">
      <c r="A430" s="495">
        <f>功能_33[[#This Row],[URS完成]]</f>
        <v>44536</v>
      </c>
      <c r="B4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3" t="s">
        <v>105</v>
      </c>
      <c r="D430" s="293" t="s">
        <v>2971</v>
      </c>
      <c r="E430" s="292" t="s">
        <v>1209</v>
      </c>
      <c r="F430" s="293" t="s">
        <v>1210</v>
      </c>
      <c r="G430" s="293" t="s">
        <v>1154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</row>
    <row r="431" spans="1:41" ht="14.25" customHeight="1">
      <c r="A431" s="495">
        <f>功能_33[[#This Row],[URS完成]]</f>
        <v>44536</v>
      </c>
      <c r="B4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3" t="s">
        <v>105</v>
      </c>
      <c r="D431" s="293" t="s">
        <v>2971</v>
      </c>
      <c r="E431" s="292" t="s">
        <v>1211</v>
      </c>
      <c r="F431" s="293" t="s">
        <v>1212</v>
      </c>
      <c r="G431" s="293" t="s">
        <v>1154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</row>
    <row r="432" spans="1:41" ht="14.25" customHeight="1">
      <c r="A432" s="495">
        <f>功能_33[[#This Row],[URS完成]]</f>
        <v>44536</v>
      </c>
      <c r="B4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3" t="s">
        <v>105</v>
      </c>
      <c r="D432" s="293" t="s">
        <v>2971</v>
      </c>
      <c r="E432" s="292" t="s">
        <v>1213</v>
      </c>
      <c r="F432" s="293" t="s">
        <v>1214</v>
      </c>
      <c r="G432" s="293" t="s">
        <v>1154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</row>
    <row r="433" spans="1:41" ht="14.25" customHeight="1">
      <c r="A433" s="495">
        <f>功能_33[[#This Row],[URS完成]]</f>
        <v>44536</v>
      </c>
      <c r="B4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3" t="s">
        <v>105</v>
      </c>
      <c r="D433" s="293" t="s">
        <v>2971</v>
      </c>
      <c r="E433" s="292" t="s">
        <v>1215</v>
      </c>
      <c r="F433" s="293" t="s">
        <v>1216</v>
      </c>
      <c r="G433" s="293" t="s">
        <v>1154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</row>
    <row r="434" spans="1:41" ht="15.6" customHeight="1">
      <c r="A434" s="495">
        <f>功能_33[[#This Row],[URS完成]]</f>
        <v>44533</v>
      </c>
      <c r="B4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3" t="s">
        <v>105</v>
      </c>
      <c r="D434" s="293" t="s">
        <v>2971</v>
      </c>
      <c r="E434" s="292" t="s">
        <v>1217</v>
      </c>
      <c r="F434" s="293" t="s">
        <v>1218</v>
      </c>
      <c r="G434" s="293" t="s">
        <v>1154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</row>
    <row r="435" spans="1:41" ht="14.25" customHeight="1">
      <c r="A435" s="495">
        <f>功能_33[[#This Row],[URS完成]]</f>
        <v>44536</v>
      </c>
      <c r="B4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3" t="s">
        <v>105</v>
      </c>
      <c r="D435" s="293" t="s">
        <v>2971</v>
      </c>
      <c r="E435" s="292" t="s">
        <v>1219</v>
      </c>
      <c r="F435" s="293" t="s">
        <v>1220</v>
      </c>
      <c r="G435" s="293" t="s">
        <v>1154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</row>
    <row r="436" spans="1:41" ht="14.25" customHeight="1">
      <c r="A436" s="495">
        <f>功能_33[[#This Row],[URS完成]]</f>
        <v>44536</v>
      </c>
      <c r="B4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6" s="293" t="s">
        <v>105</v>
      </c>
      <c r="D436" s="293" t="s">
        <v>2971</v>
      </c>
      <c r="E436" s="292" t="s">
        <v>1221</v>
      </c>
      <c r="F436" s="293" t="s">
        <v>1222</v>
      </c>
      <c r="G436" s="293" t="s">
        <v>1154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</row>
    <row r="437" spans="1:41" ht="14.25" customHeight="1">
      <c r="A437" s="495">
        <f>功能_33[[#This Row],[URS完成]]</f>
        <v>44536</v>
      </c>
      <c r="B4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3" t="s">
        <v>105</v>
      </c>
      <c r="D437" s="293" t="s">
        <v>2971</v>
      </c>
      <c r="E437" s="292" t="s">
        <v>1223</v>
      </c>
      <c r="F437" s="293" t="s">
        <v>1224</v>
      </c>
      <c r="G437" s="293" t="s">
        <v>1154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</row>
    <row r="438" spans="1:41" ht="14.25" customHeight="1">
      <c r="A438" s="495">
        <f>功能_33[[#This Row],[URS完成]]</f>
        <v>44536</v>
      </c>
      <c r="B43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3" t="s">
        <v>105</v>
      </c>
      <c r="D438" s="293" t="s">
        <v>2971</v>
      </c>
      <c r="E438" s="292" t="s">
        <v>1225</v>
      </c>
      <c r="F438" s="293" t="s">
        <v>1226</v>
      </c>
      <c r="G438" s="293" t="s">
        <v>1154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</row>
    <row r="439" spans="1:41" ht="14.25" customHeight="1">
      <c r="A439" s="495">
        <f>功能_33[[#This Row],[URS完成]]</f>
        <v>44536</v>
      </c>
      <c r="B439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9" s="293" t="s">
        <v>105</v>
      </c>
      <c r="D439" s="293" t="s">
        <v>2971</v>
      </c>
      <c r="E439" s="292" t="s">
        <v>1227</v>
      </c>
      <c r="F439" s="293" t="s">
        <v>1228</v>
      </c>
      <c r="G439" s="293" t="s">
        <v>1154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</row>
    <row r="440" spans="1:41" ht="14.25" customHeight="1">
      <c r="A440" s="495"/>
      <c r="B44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3" t="s">
        <v>105</v>
      </c>
      <c r="D440" s="293" t="s">
        <v>2971</v>
      </c>
      <c r="E440" s="292" t="s">
        <v>1229</v>
      </c>
      <c r="F440" s="293" t="s">
        <v>1230</v>
      </c>
      <c r="G440" s="293" t="s">
        <v>1154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 t="str">
        <f>IFERROR(IF(VLOOKUP(功能_33[[#This Row],[功能代號]],討論項目!A:H,8,FALSE)=0,"",VLOOKUP(功能_33[[#This Row],[功能代號]],討論項目!A:H,8,FALSE)),"")</f>
        <v/>
      </c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2860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</row>
    <row r="441" spans="1:41" ht="14.25" customHeight="1">
      <c r="A441" s="495"/>
      <c r="B44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3" t="s">
        <v>105</v>
      </c>
      <c r="D441" s="293" t="s">
        <v>2971</v>
      </c>
      <c r="E441" s="292" t="s">
        <v>1231</v>
      </c>
      <c r="F441" s="293" t="s">
        <v>1232</v>
      </c>
      <c r="G441" s="293" t="s">
        <v>1154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 t="str">
        <f>IFERROR(IF(VLOOKUP(功能_33[[#This Row],[功能代號]],討論項目!A:H,8,FALSE)=0,"",VLOOKUP(功能_33[[#This Row],[功能代號]],討論項目!A:H,8,FALSE)),"")</f>
        <v/>
      </c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2860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</row>
    <row r="442" spans="1:41" ht="14.25" customHeight="1">
      <c r="A442" s="495"/>
      <c r="B44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3" t="s">
        <v>105</v>
      </c>
      <c r="D442" s="293" t="s">
        <v>2971</v>
      </c>
      <c r="E442" s="292" t="s">
        <v>1233</v>
      </c>
      <c r="F442" s="293" t="s">
        <v>1234</v>
      </c>
      <c r="G442" s="293" t="s">
        <v>1154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 t="str">
        <f>IFERROR(IF(VLOOKUP(功能_33[[#This Row],[功能代號]],討論項目!A:H,8,FALSE)=0,"",VLOOKUP(功能_33[[#This Row],[功能代號]],討論項目!A:H,8,FALSE)),"")</f>
        <v/>
      </c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2860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</row>
    <row r="443" spans="1:41" ht="14.25" customHeight="1">
      <c r="A443" s="495"/>
      <c r="B44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3" t="s">
        <v>105</v>
      </c>
      <c r="D443" s="293" t="s">
        <v>2971</v>
      </c>
      <c r="E443" s="292" t="s">
        <v>1235</v>
      </c>
      <c r="F443" s="293" t="s">
        <v>1236</v>
      </c>
      <c r="G443" s="293" t="s">
        <v>1154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 t="str">
        <f>IFERROR(IF(VLOOKUP(功能_33[[#This Row],[功能代號]],討論項目!A:H,8,FALSE)=0,"",VLOOKUP(功能_33[[#This Row],[功能代號]],討論項目!A:H,8,FALSE)),"")</f>
        <v/>
      </c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2860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</row>
    <row r="444" spans="1:41" ht="14.25" customHeight="1">
      <c r="A444" s="495"/>
      <c r="B44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3" t="s">
        <v>105</v>
      </c>
      <c r="D444" s="293" t="s">
        <v>2971</v>
      </c>
      <c r="E444" s="292" t="s">
        <v>1237</v>
      </c>
      <c r="F444" s="293" t="s">
        <v>1238</v>
      </c>
      <c r="G444" s="293" t="s">
        <v>1154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 t="str">
        <f>IFERROR(IF(VLOOKUP(功能_33[[#This Row],[功能代號]],討論項目!A:H,8,FALSE)=0,"",VLOOKUP(功能_33[[#This Row],[功能代號]],討論項目!A:H,8,FALSE)),"")</f>
        <v/>
      </c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2860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</row>
    <row r="445" spans="1:41" ht="14.25" customHeight="1">
      <c r="A445" s="495"/>
      <c r="B44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3" t="s">
        <v>105</v>
      </c>
      <c r="D445" s="293" t="s">
        <v>2971</v>
      </c>
      <c r="E445" s="292" t="s">
        <v>1239</v>
      </c>
      <c r="F445" s="293" t="s">
        <v>1240</v>
      </c>
      <c r="G445" s="293" t="s">
        <v>1154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 t="str">
        <f>IFERROR(IF(VLOOKUP(功能_33[[#This Row],[功能代號]],討論項目!A:H,8,FALSE)=0,"",VLOOKUP(功能_33[[#This Row],[功能代號]],討論項目!A:H,8,FALSE)),"")</f>
        <v/>
      </c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2860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</row>
    <row r="446" spans="1:41" ht="14.25" customHeight="1">
      <c r="A446" s="495"/>
      <c r="B44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3" t="s">
        <v>105</v>
      </c>
      <c r="D446" s="293" t="s">
        <v>2971</v>
      </c>
      <c r="E446" s="292" t="s">
        <v>1241</v>
      </c>
      <c r="F446" s="293" t="s">
        <v>1242</v>
      </c>
      <c r="G446" s="293" t="s">
        <v>1154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 t="str">
        <f>IFERROR(IF(VLOOKUP(功能_33[[#This Row],[功能代號]],討論項目!A:H,8,FALSE)=0,"",VLOOKUP(功能_33[[#This Row],[功能代號]],討論項目!A:H,8,FALSE)),"")</f>
        <v/>
      </c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2860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</row>
    <row r="447" spans="1:41" ht="14.25" customHeight="1">
      <c r="A447" s="495"/>
      <c r="B44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3" t="s">
        <v>105</v>
      </c>
      <c r="D447" s="293" t="s">
        <v>2971</v>
      </c>
      <c r="E447" s="292" t="s">
        <v>1243</v>
      </c>
      <c r="F447" s="293" t="s">
        <v>1244</v>
      </c>
      <c r="G447" s="293" t="s">
        <v>1154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 t="str">
        <f>IFERROR(IF(VLOOKUP(功能_33[[#This Row],[功能代號]],討論項目!A:H,8,FALSE)=0,"",VLOOKUP(功能_33[[#This Row],[功能代號]],討論項目!A:H,8,FALSE)),"")</f>
        <v/>
      </c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2860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</row>
    <row r="448" spans="1:41" ht="14.25" customHeight="1">
      <c r="A448" s="495"/>
      <c r="B44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3" t="s">
        <v>105</v>
      </c>
      <c r="D448" s="293" t="s">
        <v>2971</v>
      </c>
      <c r="E448" s="292" t="s">
        <v>1245</v>
      </c>
      <c r="F448" s="293" t="s">
        <v>1246</v>
      </c>
      <c r="G448" s="293" t="s">
        <v>1154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 t="str">
        <f>IFERROR(IF(VLOOKUP(功能_33[[#This Row],[功能代號]],討論項目!A:H,8,FALSE)=0,"",VLOOKUP(功能_33[[#This Row],[功能代號]],討論項目!A:H,8,FALSE)),"")</f>
        <v/>
      </c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2860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</row>
    <row r="449" spans="1:40" ht="14.25" customHeight="1">
      <c r="A449" s="495"/>
      <c r="B44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3" t="s">
        <v>105</v>
      </c>
      <c r="D449" s="293" t="s">
        <v>2971</v>
      </c>
      <c r="E449" s="292" t="s">
        <v>1247</v>
      </c>
      <c r="F449" s="293" t="s">
        <v>1248</v>
      </c>
      <c r="G449" s="293" t="s">
        <v>1154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 t="str">
        <f>IFERROR(IF(VLOOKUP(功能_33[[#This Row],[功能代號]],討論項目!A:H,8,FALSE)=0,"",VLOOKUP(功能_33[[#This Row],[功能代號]],討論項目!A:H,8,FALSE)),"")</f>
        <v/>
      </c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2860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</row>
    <row r="450" spans="1:40" ht="14.25" customHeight="1">
      <c r="A450" s="495"/>
      <c r="B45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3" t="s">
        <v>105</v>
      </c>
      <c r="D450" s="293" t="s">
        <v>2971</v>
      </c>
      <c r="E450" s="292" t="s">
        <v>1249</v>
      </c>
      <c r="F450" s="293" t="s">
        <v>1250</v>
      </c>
      <c r="G450" s="293" t="s">
        <v>1154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 t="str">
        <f>IFERROR(IF(VLOOKUP(功能_33[[#This Row],[功能代號]],討論項目!A:H,8,FALSE)=0,"",VLOOKUP(功能_33[[#This Row],[功能代號]],討論項目!A:H,8,FALSE)),"")</f>
        <v/>
      </c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2860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</row>
    <row r="451" spans="1:40" ht="14.25" customHeight="1">
      <c r="A451" s="495"/>
      <c r="B45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3" t="s">
        <v>105</v>
      </c>
      <c r="D451" s="293" t="s">
        <v>2971</v>
      </c>
      <c r="E451" s="292" t="s">
        <v>1251</v>
      </c>
      <c r="F451" s="293" t="s">
        <v>1252</v>
      </c>
      <c r="G451" s="293" t="s">
        <v>1154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 t="str">
        <f>IFERROR(IF(VLOOKUP(功能_33[[#This Row],[功能代號]],討論項目!A:H,8,FALSE)=0,"",VLOOKUP(功能_33[[#This Row],[功能代號]],討論項目!A:H,8,FALSE)),"")</f>
        <v/>
      </c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2860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</row>
    <row r="452" spans="1:40" ht="14.25" customHeight="1">
      <c r="A452" s="495"/>
      <c r="B45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3" t="s">
        <v>105</v>
      </c>
      <c r="D452" s="293" t="s">
        <v>2971</v>
      </c>
      <c r="E452" s="292" t="s">
        <v>1253</v>
      </c>
      <c r="F452" s="293" t="s">
        <v>1254</v>
      </c>
      <c r="G452" s="293" t="s">
        <v>1154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 t="str">
        <f>IFERROR(IF(VLOOKUP(功能_33[[#This Row],[功能代號]],討論項目!A:H,8,FALSE)=0,"",VLOOKUP(功能_33[[#This Row],[功能代號]],討論項目!A:H,8,FALSE)),"")</f>
        <v/>
      </c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2860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</row>
    <row r="453" spans="1:40" ht="14.25" customHeight="1">
      <c r="A453" s="495"/>
      <c r="B45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3" t="s">
        <v>105</v>
      </c>
      <c r="D453" s="293" t="s">
        <v>2971</v>
      </c>
      <c r="E453" s="292" t="s">
        <v>1255</v>
      </c>
      <c r="F453" s="293" t="s">
        <v>1256</v>
      </c>
      <c r="G453" s="293" t="s">
        <v>1154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 t="str">
        <f>IFERROR(IF(VLOOKUP(功能_33[[#This Row],[功能代號]],討論項目!A:H,8,FALSE)=0,"",VLOOKUP(功能_33[[#This Row],[功能代號]],討論項目!A:H,8,FALSE)),"")</f>
        <v/>
      </c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2860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</row>
    <row r="454" spans="1:40" ht="14.25" customHeight="1">
      <c r="A454" s="495"/>
      <c r="B45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3" t="s">
        <v>105</v>
      </c>
      <c r="D454" s="293" t="s">
        <v>2971</v>
      </c>
      <c r="E454" s="292" t="s">
        <v>1257</v>
      </c>
      <c r="F454" s="293" t="s">
        <v>1258</v>
      </c>
      <c r="G454" s="293" t="s">
        <v>1154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 t="str">
        <f>IFERROR(IF(VLOOKUP(功能_33[[#This Row],[功能代號]],討論項目!A:H,8,FALSE)=0,"",VLOOKUP(功能_33[[#This Row],[功能代號]],討論項目!A:H,8,FALSE)),"")</f>
        <v/>
      </c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2860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</row>
    <row r="455" spans="1:40" ht="14.25" customHeight="1">
      <c r="A455" s="495"/>
      <c r="B45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3" t="s">
        <v>105</v>
      </c>
      <c r="D455" s="293" t="s">
        <v>2971</v>
      </c>
      <c r="E455" s="292" t="s">
        <v>1259</v>
      </c>
      <c r="F455" s="293" t="s">
        <v>1260</v>
      </c>
      <c r="G455" s="293" t="s">
        <v>1154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 t="str">
        <f>IFERROR(IF(VLOOKUP(功能_33[[#This Row],[功能代號]],討論項目!A:H,8,FALSE)=0,"",VLOOKUP(功能_33[[#This Row],[功能代號]],討論項目!A:H,8,FALSE)),"")</f>
        <v/>
      </c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2860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</row>
    <row r="456" spans="1:40" ht="14.25" customHeight="1">
      <c r="A456" s="495"/>
      <c r="B45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3" t="s">
        <v>105</v>
      </c>
      <c r="D456" s="293" t="s">
        <v>2971</v>
      </c>
      <c r="E456" s="292" t="s">
        <v>1261</v>
      </c>
      <c r="F456" s="293" t="s">
        <v>1262</v>
      </c>
      <c r="G456" s="293" t="s">
        <v>1154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 t="str">
        <f>IFERROR(IF(VLOOKUP(功能_33[[#This Row],[功能代號]],討論項目!A:H,8,FALSE)=0,"",VLOOKUP(功能_33[[#This Row],[功能代號]],討論項目!A:H,8,FALSE)),"")</f>
        <v/>
      </c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2860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</row>
    <row r="457" spans="1:40" ht="14.25" customHeight="1">
      <c r="A457" s="495"/>
      <c r="B45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3" t="s">
        <v>105</v>
      </c>
      <c r="D457" s="293" t="s">
        <v>2971</v>
      </c>
      <c r="E457" s="292" t="s">
        <v>1263</v>
      </c>
      <c r="F457" s="293" t="s">
        <v>1264</v>
      </c>
      <c r="G457" s="293" t="s">
        <v>1154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 t="str">
        <f>IFERROR(IF(VLOOKUP(功能_33[[#This Row],[功能代號]],討論項目!A:H,8,FALSE)=0,"",VLOOKUP(功能_33[[#This Row],[功能代號]],討論項目!A:H,8,FALSE)),"")</f>
        <v/>
      </c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2860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</row>
    <row r="458" spans="1:40" ht="14.25" customHeight="1">
      <c r="A458" s="495"/>
      <c r="B45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3" t="s">
        <v>105</v>
      </c>
      <c r="D458" s="293" t="s">
        <v>2971</v>
      </c>
      <c r="E458" s="292" t="s">
        <v>1265</v>
      </c>
      <c r="F458" s="293" t="s">
        <v>1266</v>
      </c>
      <c r="G458" s="293" t="s">
        <v>1154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 t="str">
        <f>IFERROR(IF(VLOOKUP(功能_33[[#This Row],[功能代號]],討論項目!A:H,8,FALSE)=0,"",VLOOKUP(功能_33[[#This Row],[功能代號]],討論項目!A:H,8,FALSE)),"")</f>
        <v/>
      </c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2860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</row>
    <row r="459" spans="1:40" ht="14.25" customHeight="1">
      <c r="A459" s="495"/>
      <c r="B45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3" t="s">
        <v>105</v>
      </c>
      <c r="D459" s="293" t="s">
        <v>2971</v>
      </c>
      <c r="E459" s="292" t="s">
        <v>1267</v>
      </c>
      <c r="F459" s="293" t="s">
        <v>1268</v>
      </c>
      <c r="G459" s="293" t="s">
        <v>1154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 t="str">
        <f>IFERROR(IF(VLOOKUP(功能_33[[#This Row],[功能代號]],討論項目!A:H,8,FALSE)=0,"",VLOOKUP(功能_33[[#This Row],[功能代號]],討論項目!A:H,8,FALSE)),"")</f>
        <v/>
      </c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2860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</row>
    <row r="460" spans="1:40" ht="14.25" customHeight="1">
      <c r="A460" s="495"/>
      <c r="B46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3" t="s">
        <v>105</v>
      </c>
      <c r="D460" s="293" t="s">
        <v>2971</v>
      </c>
      <c r="E460" s="292" t="s">
        <v>1269</v>
      </c>
      <c r="F460" s="293" t="s">
        <v>1270</v>
      </c>
      <c r="G460" s="293" t="s">
        <v>1154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 t="str">
        <f>IFERROR(IF(VLOOKUP(功能_33[[#This Row],[功能代號]],討論項目!A:H,8,FALSE)=0,"",VLOOKUP(功能_33[[#This Row],[功能代號]],討論項目!A:H,8,FALSE)),"")</f>
        <v/>
      </c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2860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</row>
    <row r="461" spans="1:40" ht="14.25" customHeight="1">
      <c r="A461" s="495"/>
      <c r="B46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3" t="s">
        <v>105</v>
      </c>
      <c r="D461" s="293" t="s">
        <v>2971</v>
      </c>
      <c r="E461" s="292" t="s">
        <v>1271</v>
      </c>
      <c r="F461" s="293" t="s">
        <v>1272</v>
      </c>
      <c r="G461" s="293" t="s">
        <v>1154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 t="str">
        <f>IFERROR(IF(VLOOKUP(功能_33[[#This Row],[功能代號]],討論項目!A:H,8,FALSE)=0,"",VLOOKUP(功能_33[[#This Row],[功能代號]],討論項目!A:H,8,FALSE)),"")</f>
        <v/>
      </c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2860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</row>
    <row r="462" spans="1:40" ht="14.25" customHeight="1">
      <c r="A462" s="495"/>
      <c r="B46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3" t="s">
        <v>105</v>
      </c>
      <c r="D462" s="293" t="s">
        <v>2971</v>
      </c>
      <c r="E462" s="292" t="s">
        <v>1273</v>
      </c>
      <c r="F462" s="293" t="s">
        <v>1274</v>
      </c>
      <c r="G462" s="293" t="s">
        <v>1154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 t="str">
        <f>IFERROR(IF(VLOOKUP(功能_33[[#This Row],[功能代號]],討論項目!A:H,8,FALSE)=0,"",VLOOKUP(功能_33[[#This Row],[功能代號]],討論項目!A:H,8,FALSE)),"")</f>
        <v/>
      </c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2860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</row>
    <row r="463" spans="1:40" ht="14.25" customHeight="1">
      <c r="A463" s="495"/>
      <c r="B46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3" t="s">
        <v>105</v>
      </c>
      <c r="D463" s="293" t="s">
        <v>2971</v>
      </c>
      <c r="E463" s="292" t="s">
        <v>1275</v>
      </c>
      <c r="F463" s="293" t="s">
        <v>1276</v>
      </c>
      <c r="G463" s="293" t="s">
        <v>1154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 t="str">
        <f>IFERROR(IF(VLOOKUP(功能_33[[#This Row],[功能代號]],討論項目!A:H,8,FALSE)=0,"",VLOOKUP(功能_33[[#This Row],[功能代號]],討論項目!A:H,8,FALSE)),"")</f>
        <v/>
      </c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2860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</row>
    <row r="464" spans="1:40" ht="14.25" customHeight="1">
      <c r="A464" s="495"/>
      <c r="B46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3" t="s">
        <v>105</v>
      </c>
      <c r="D464" s="293" t="s">
        <v>2971</v>
      </c>
      <c r="E464" s="292" t="s">
        <v>1277</v>
      </c>
      <c r="F464" s="293" t="s">
        <v>1278</v>
      </c>
      <c r="G464" s="293" t="s">
        <v>1154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 t="str">
        <f>IFERROR(IF(VLOOKUP(功能_33[[#This Row],[功能代號]],討論項目!A:H,8,FALSE)=0,"",VLOOKUP(功能_33[[#This Row],[功能代號]],討論項目!A:H,8,FALSE)),"")</f>
        <v/>
      </c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2860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</row>
    <row r="465" spans="1:41" ht="14.25" customHeight="1">
      <c r="A465" s="495"/>
      <c r="B46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3" t="s">
        <v>105</v>
      </c>
      <c r="D465" s="293" t="s">
        <v>2971</v>
      </c>
      <c r="E465" s="292" t="s">
        <v>1279</v>
      </c>
      <c r="F465" s="293" t="s">
        <v>1280</v>
      </c>
      <c r="G465" s="293" t="s">
        <v>1154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 t="str">
        <f>IFERROR(IF(VLOOKUP(功能_33[[#This Row],[功能代號]],討論項目!A:H,8,FALSE)=0,"",VLOOKUP(功能_33[[#This Row],[功能代號]],討論項目!A:H,8,FALSE)),"")</f>
        <v/>
      </c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2860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</row>
    <row r="466" spans="1:41" ht="14.25" customHeight="1">
      <c r="A466" s="495"/>
      <c r="B46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3" t="s">
        <v>105</v>
      </c>
      <c r="D466" s="293" t="s">
        <v>2971</v>
      </c>
      <c r="E466" s="292" t="s">
        <v>1281</v>
      </c>
      <c r="F466" s="293" t="s">
        <v>1282</v>
      </c>
      <c r="G466" s="293" t="s">
        <v>1154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 t="str">
        <f>IFERROR(IF(VLOOKUP(功能_33[[#This Row],[功能代號]],討論項目!A:H,8,FALSE)=0,"",VLOOKUP(功能_33[[#This Row],[功能代號]],討論項目!A:H,8,FALSE)),"")</f>
        <v/>
      </c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2860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</row>
    <row r="467" spans="1:41" ht="14.25" customHeight="1">
      <c r="A467" s="495"/>
      <c r="B46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3" t="s">
        <v>105</v>
      </c>
      <c r="D467" s="293" t="s">
        <v>2971</v>
      </c>
      <c r="E467" s="292" t="s">
        <v>1283</v>
      </c>
      <c r="F467" s="293" t="s">
        <v>1284</v>
      </c>
      <c r="G467" s="293" t="s">
        <v>1154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 t="str">
        <f>IFERROR(IF(VLOOKUP(功能_33[[#This Row],[功能代號]],討論項目!A:H,8,FALSE)=0,"",VLOOKUP(功能_33[[#This Row],[功能代號]],討論項目!A:H,8,FALSE)),"")</f>
        <v/>
      </c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2860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</row>
    <row r="468" spans="1:41" ht="14.25" customHeight="1">
      <c r="A468" s="495"/>
      <c r="B468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3" t="s">
        <v>105</v>
      </c>
      <c r="D468" s="293" t="s">
        <v>2971</v>
      </c>
      <c r="E468" s="292" t="s">
        <v>1285</v>
      </c>
      <c r="F468" s="293" t="s">
        <v>1286</v>
      </c>
      <c r="G468" s="293" t="s">
        <v>1154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 t="str">
        <f>IFERROR(IF(VLOOKUP(功能_33[[#This Row],[功能代號]],討論項目!A:H,8,FALSE)=0,"",VLOOKUP(功能_33[[#This Row],[功能代號]],討論項目!A:H,8,FALSE)),"")</f>
        <v/>
      </c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2860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</row>
    <row r="469" spans="1:41" ht="14.25" customHeight="1">
      <c r="A469" s="495"/>
      <c r="B46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3" t="s">
        <v>105</v>
      </c>
      <c r="D469" s="293" t="s">
        <v>2971</v>
      </c>
      <c r="E469" s="292" t="s">
        <v>1287</v>
      </c>
      <c r="F469" s="293" t="s">
        <v>1288</v>
      </c>
      <c r="G469" s="293" t="s">
        <v>1154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 t="str">
        <f>IFERROR(IF(VLOOKUP(功能_33[[#This Row],[功能代號]],討論項目!A:H,8,FALSE)=0,"",VLOOKUP(功能_33[[#This Row],[功能代號]],討論項目!A:H,8,FALSE)),"")</f>
        <v/>
      </c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2860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</row>
    <row r="470" spans="1:41" ht="14.25" customHeight="1">
      <c r="A470" s="495"/>
      <c r="B47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3" t="s">
        <v>105</v>
      </c>
      <c r="D470" s="293" t="s">
        <v>2971</v>
      </c>
      <c r="E470" s="292" t="s">
        <v>1289</v>
      </c>
      <c r="F470" s="293" t="s">
        <v>1290</v>
      </c>
      <c r="G470" s="293" t="s">
        <v>1154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 t="str">
        <f>IFERROR(IF(VLOOKUP(功能_33[[#This Row],[功能代號]],討論項目!A:H,8,FALSE)=0,"",VLOOKUP(功能_33[[#This Row],[功能代號]],討論項目!A:H,8,FALSE)),"")</f>
        <v/>
      </c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2860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</row>
    <row r="471" spans="1:41" ht="14.25" customHeight="1">
      <c r="A471" s="495"/>
      <c r="B47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3" t="s">
        <v>105</v>
      </c>
      <c r="D471" s="293" t="s">
        <v>2971</v>
      </c>
      <c r="E471" s="292" t="s">
        <v>1291</v>
      </c>
      <c r="F471" s="293" t="s">
        <v>1292</v>
      </c>
      <c r="G471" s="293" t="s">
        <v>1154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 t="str">
        <f>IFERROR(IF(VLOOKUP(功能_33[[#This Row],[功能代號]],討論項目!A:H,8,FALSE)=0,"",VLOOKUP(功能_33[[#This Row],[功能代號]],討論項目!A:H,8,FALSE)),"")</f>
        <v/>
      </c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2860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</row>
    <row r="472" spans="1:41" ht="14.25" customHeight="1">
      <c r="A472" s="495"/>
      <c r="B47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3" t="s">
        <v>105</v>
      </c>
      <c r="D472" s="293" t="s">
        <v>2971</v>
      </c>
      <c r="E472" s="292" t="s">
        <v>1293</v>
      </c>
      <c r="F472" s="293" t="s">
        <v>1294</v>
      </c>
      <c r="G472" s="293" t="s">
        <v>1154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 t="str">
        <f>IFERROR(IF(VLOOKUP(功能_33[[#This Row],[功能代號]],討論項目!A:H,8,FALSE)=0,"",VLOOKUP(功能_33[[#This Row],[功能代號]],討論項目!A:H,8,FALSE)),"")</f>
        <v/>
      </c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2860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</row>
    <row r="473" spans="1:41" ht="14.25" customHeight="1">
      <c r="A473" s="495"/>
      <c r="B47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3" t="s">
        <v>105</v>
      </c>
      <c r="D473" s="293" t="s">
        <v>2971</v>
      </c>
      <c r="E473" s="292" t="s">
        <v>1295</v>
      </c>
      <c r="F473" s="293" t="s">
        <v>1296</v>
      </c>
      <c r="G473" s="293" t="s">
        <v>1154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 t="str">
        <f>IFERROR(IF(VLOOKUP(功能_33[[#This Row],[功能代號]],討論項目!A:H,8,FALSE)=0,"",VLOOKUP(功能_33[[#This Row],[功能代號]],討論項目!A:H,8,FALSE)),"")</f>
        <v/>
      </c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2860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</row>
    <row r="474" spans="1:41" ht="14.25" customHeight="1">
      <c r="A474" s="495"/>
      <c r="B47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4" s="293" t="s">
        <v>105</v>
      </c>
      <c r="D474" s="293" t="s">
        <v>2971</v>
      </c>
      <c r="E474" s="292" t="s">
        <v>1297</v>
      </c>
      <c r="F474" s="293" t="s">
        <v>1298</v>
      </c>
      <c r="G474" s="293" t="s">
        <v>1154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 t="str">
        <f>IFERROR(IF(VLOOKUP(功能_33[[#This Row],[功能代號]],討論項目!A:H,8,FALSE)=0,"",VLOOKUP(功能_33[[#This Row],[功能代號]],討論項目!A:H,8,FALSE)),"")</f>
        <v/>
      </c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2860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</row>
    <row r="475" spans="1:41" ht="14.25" customHeight="1">
      <c r="A475" s="495"/>
      <c r="B47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5" s="293" t="s">
        <v>105</v>
      </c>
      <c r="D475" s="293" t="s">
        <v>2971</v>
      </c>
      <c r="E475" s="292" t="s">
        <v>1299</v>
      </c>
      <c r="F475" s="293" t="s">
        <v>1300</v>
      </c>
      <c r="G475" s="293" t="s">
        <v>1154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 t="str">
        <f>IFERROR(IF(VLOOKUP(功能_33[[#This Row],[功能代號]],討論項目!A:H,8,FALSE)=0,"",VLOOKUP(功能_33[[#This Row],[功能代號]],討論項目!A:H,8,FALSE)),"")</f>
        <v/>
      </c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2860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</row>
    <row r="476" spans="1:41" ht="14.25" customHeight="1">
      <c r="A476" s="495"/>
      <c r="B47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6" s="293" t="s">
        <v>105</v>
      </c>
      <c r="D476" s="293" t="s">
        <v>2971</v>
      </c>
      <c r="E476" s="292" t="s">
        <v>1301</v>
      </c>
      <c r="F476" s="293" t="s">
        <v>1302</v>
      </c>
      <c r="G476" s="293" t="s">
        <v>1154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 t="str">
        <f>IFERROR(IF(VLOOKUP(功能_33[[#This Row],[功能代號]],討論項目!A:H,8,FALSE)=0,"",VLOOKUP(功能_33[[#This Row],[功能代號]],討論項目!A:H,8,FALSE)),"")</f>
        <v/>
      </c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2860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</row>
    <row r="477" spans="1:41" ht="14.25" customHeight="1">
      <c r="A477" s="495">
        <f>功能_33[[#This Row],[URS完成]]</f>
        <v>44536</v>
      </c>
      <c r="B47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3" t="s">
        <v>105</v>
      </c>
      <c r="D477" s="293" t="s">
        <v>2971</v>
      </c>
      <c r="E477" s="292" t="s">
        <v>1303</v>
      </c>
      <c r="F477" s="293" t="s">
        <v>1304</v>
      </c>
      <c r="G477" s="293" t="s">
        <v>1154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</row>
    <row r="478" spans="1:41" ht="14.25" customHeight="1">
      <c r="A478" s="495">
        <f>功能_33[[#This Row],[URS完成]]</f>
        <v>44536</v>
      </c>
      <c r="B47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3" t="s">
        <v>105</v>
      </c>
      <c r="D478" s="293" t="s">
        <v>2971</v>
      </c>
      <c r="E478" s="292" t="s">
        <v>1305</v>
      </c>
      <c r="F478" s="293" t="s">
        <v>1306</v>
      </c>
      <c r="G478" s="293" t="s">
        <v>1154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</row>
    <row r="479" spans="1:41" ht="14.25" customHeight="1">
      <c r="A479" s="495">
        <f>功能_33[[#This Row],[URS完成]]</f>
        <v>44536</v>
      </c>
      <c r="B47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3" t="s">
        <v>105</v>
      </c>
      <c r="D479" s="293" t="s">
        <v>2971</v>
      </c>
      <c r="E479" s="292" t="s">
        <v>1307</v>
      </c>
      <c r="F479" s="293" t="s">
        <v>1308</v>
      </c>
      <c r="G479" s="293" t="s">
        <v>1154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</row>
    <row r="480" spans="1:41" ht="14.25" customHeight="1">
      <c r="A480" s="495">
        <f>功能_33[[#This Row],[URS完成]]</f>
        <v>44536</v>
      </c>
      <c r="B48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3" t="s">
        <v>105</v>
      </c>
      <c r="D480" s="293" t="s">
        <v>2971</v>
      </c>
      <c r="E480" s="292" t="s">
        <v>1309</v>
      </c>
      <c r="F480" s="293" t="s">
        <v>1310</v>
      </c>
      <c r="G480" s="293" t="s">
        <v>1154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</row>
    <row r="481" spans="1:41" ht="14.25" customHeight="1">
      <c r="A481" s="495">
        <f>功能_33[[#This Row],[URS完成]]</f>
        <v>44536</v>
      </c>
      <c r="B48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3" t="s">
        <v>105</v>
      </c>
      <c r="D481" s="293" t="s">
        <v>2971</v>
      </c>
      <c r="E481" s="292" t="s">
        <v>1311</v>
      </c>
      <c r="F481" s="293" t="s">
        <v>1312</v>
      </c>
      <c r="G481" s="293" t="s">
        <v>1154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</row>
    <row r="482" spans="1:41" ht="14.25" customHeight="1">
      <c r="A482" s="495">
        <f>功能_33[[#This Row],[URS完成]]</f>
        <v>44536</v>
      </c>
      <c r="B48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3" t="s">
        <v>105</v>
      </c>
      <c r="D482" s="293" t="s">
        <v>2971</v>
      </c>
      <c r="E482" s="292" t="s">
        <v>1313</v>
      </c>
      <c r="F482" s="293" t="s">
        <v>1314</v>
      </c>
      <c r="G482" s="293" t="s">
        <v>1154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</row>
    <row r="483" spans="1:41" ht="14.25" customHeight="1">
      <c r="A483" s="495">
        <f>功能_33[[#This Row],[URS完成]]</f>
        <v>44536</v>
      </c>
      <c r="B48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3" t="s">
        <v>105</v>
      </c>
      <c r="D483" s="293" t="s">
        <v>2971</v>
      </c>
      <c r="E483" s="292" t="s">
        <v>1315</v>
      </c>
      <c r="F483" s="293" t="s">
        <v>1316</v>
      </c>
      <c r="G483" s="293" t="s">
        <v>1154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</row>
    <row r="484" spans="1:41" ht="14.25" customHeight="1">
      <c r="A484" s="495">
        <f>功能_33[[#This Row],[URS完成]]</f>
        <v>44536</v>
      </c>
      <c r="B48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3" t="s">
        <v>105</v>
      </c>
      <c r="D484" s="293" t="s">
        <v>2971</v>
      </c>
      <c r="E484" s="292" t="s">
        <v>1317</v>
      </c>
      <c r="F484" s="293" t="s">
        <v>1318</v>
      </c>
      <c r="G484" s="293" t="s">
        <v>1154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</row>
    <row r="485" spans="1:41" ht="14.25" customHeight="1">
      <c r="A485" s="495">
        <f>功能_33[[#This Row],[URS完成]]</f>
        <v>44536</v>
      </c>
      <c r="B48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3" t="s">
        <v>105</v>
      </c>
      <c r="D485" s="293" t="s">
        <v>2971</v>
      </c>
      <c r="E485" s="292" t="s">
        <v>1319</v>
      </c>
      <c r="F485" s="293" t="s">
        <v>1320</v>
      </c>
      <c r="G485" s="293" t="s">
        <v>1154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</row>
    <row r="486" spans="1:41" ht="14.25" customHeight="1">
      <c r="A486" s="495">
        <f>功能_33[[#This Row],[URS完成]]</f>
        <v>44536</v>
      </c>
      <c r="B48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3" t="s">
        <v>105</v>
      </c>
      <c r="D486" s="293" t="s">
        <v>2971</v>
      </c>
      <c r="E486" s="292" t="s">
        <v>1321</v>
      </c>
      <c r="F486" s="293" t="s">
        <v>1322</v>
      </c>
      <c r="G486" s="293" t="s">
        <v>1154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</row>
    <row r="487" spans="1:41" ht="14.25" customHeight="1">
      <c r="A487" s="495">
        <f>功能_33[[#This Row],[URS完成]]</f>
        <v>44536</v>
      </c>
      <c r="B48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3" t="s">
        <v>105</v>
      </c>
      <c r="D487" s="293" t="s">
        <v>2971</v>
      </c>
      <c r="E487" s="292" t="s">
        <v>1323</v>
      </c>
      <c r="F487" s="293" t="s">
        <v>1324</v>
      </c>
      <c r="G487" s="293" t="s">
        <v>1154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</row>
    <row r="488" spans="1:41" ht="14.25" customHeight="1">
      <c r="A488" s="495">
        <f>功能_33[[#This Row],[URS完成]]</f>
        <v>44536</v>
      </c>
      <c r="B48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3" t="s">
        <v>105</v>
      </c>
      <c r="D488" s="293" t="s">
        <v>2971</v>
      </c>
      <c r="E488" s="292" t="s">
        <v>1325</v>
      </c>
      <c r="F488" s="293" t="s">
        <v>1326</v>
      </c>
      <c r="G488" s="293" t="s">
        <v>1154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</row>
    <row r="489" spans="1:41" ht="14.25" customHeight="1">
      <c r="A489" s="495">
        <f>功能_33[[#This Row],[URS完成]]</f>
        <v>44536</v>
      </c>
      <c r="B48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3" t="s">
        <v>105</v>
      </c>
      <c r="D489" s="293" t="s">
        <v>2971</v>
      </c>
      <c r="E489" s="292" t="s">
        <v>1327</v>
      </c>
      <c r="F489" s="293" t="s">
        <v>1328</v>
      </c>
      <c r="G489" s="293" t="s">
        <v>1154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</row>
    <row r="490" spans="1:41" ht="14.25" customHeight="1">
      <c r="A490" s="495">
        <f>功能_33[[#This Row],[URS完成]]</f>
        <v>44536</v>
      </c>
      <c r="B49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3" t="s">
        <v>105</v>
      </c>
      <c r="D490" s="293" t="s">
        <v>2971</v>
      </c>
      <c r="E490" s="292" t="s">
        <v>1329</v>
      </c>
      <c r="F490" s="293" t="s">
        <v>1330</v>
      </c>
      <c r="G490" s="293" t="s">
        <v>1154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</row>
    <row r="491" spans="1:41" ht="14.25" customHeight="1">
      <c r="A491" s="495">
        <f>功能_33[[#This Row],[URS完成]]</f>
        <v>44536</v>
      </c>
      <c r="B49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3" t="s">
        <v>105</v>
      </c>
      <c r="D491" s="293" t="s">
        <v>2971</v>
      </c>
      <c r="E491" s="292" t="s">
        <v>1331</v>
      </c>
      <c r="F491" s="293" t="s">
        <v>1332</v>
      </c>
      <c r="G491" s="293" t="s">
        <v>1154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</row>
    <row r="492" spans="1:41" ht="14.25" customHeight="1">
      <c r="A492" s="495">
        <f>功能_33[[#This Row],[URS完成]]</f>
        <v>44536</v>
      </c>
      <c r="B49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3" t="s">
        <v>105</v>
      </c>
      <c r="D492" s="293" t="s">
        <v>2971</v>
      </c>
      <c r="E492" s="292" t="s">
        <v>1333</v>
      </c>
      <c r="F492" s="293" t="s">
        <v>1334</v>
      </c>
      <c r="G492" s="293" t="s">
        <v>1154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</row>
    <row r="493" spans="1:41" ht="14.25" customHeight="1">
      <c r="A493" s="495">
        <f>功能_33[[#This Row],[URS完成]]</f>
        <v>44536</v>
      </c>
      <c r="B49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3" t="s">
        <v>105</v>
      </c>
      <c r="D493" s="293" t="s">
        <v>2971</v>
      </c>
      <c r="E493" s="292" t="s">
        <v>1335</v>
      </c>
      <c r="F493" s="293" t="s">
        <v>1336</v>
      </c>
      <c r="G493" s="293" t="s">
        <v>1154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</row>
    <row r="494" spans="1:41" ht="14.25" customHeight="1">
      <c r="A494" s="495">
        <f>功能_33[[#This Row],[URS完成]]</f>
        <v>44536</v>
      </c>
      <c r="B49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3" t="s">
        <v>105</v>
      </c>
      <c r="D494" s="293" t="s">
        <v>2971</v>
      </c>
      <c r="E494" s="292" t="s">
        <v>1337</v>
      </c>
      <c r="F494" s="293" t="s">
        <v>1338</v>
      </c>
      <c r="G494" s="293" t="s">
        <v>1154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</row>
    <row r="495" spans="1:41" ht="14.25" customHeight="1">
      <c r="A495" s="495">
        <f>功能_33[[#This Row],[URS完成]]</f>
        <v>44536</v>
      </c>
      <c r="B49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3" t="s">
        <v>105</v>
      </c>
      <c r="D495" s="293" t="s">
        <v>2971</v>
      </c>
      <c r="E495" s="292" t="s">
        <v>1339</v>
      </c>
      <c r="F495" s="293" t="s">
        <v>1340</v>
      </c>
      <c r="G495" s="293" t="s">
        <v>1154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</row>
    <row r="496" spans="1:41" ht="14.25" customHeight="1">
      <c r="A496" s="495">
        <f>功能_33[[#This Row],[URS完成]]</f>
        <v>44536</v>
      </c>
      <c r="B49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3" t="s">
        <v>105</v>
      </c>
      <c r="D496" s="293" t="s">
        <v>2971</v>
      </c>
      <c r="E496" s="292" t="s">
        <v>1341</v>
      </c>
      <c r="F496" s="293" t="s">
        <v>1342</v>
      </c>
      <c r="G496" s="293" t="s">
        <v>1154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</row>
    <row r="497" spans="1:41" ht="14.25" customHeight="1">
      <c r="A497" s="495">
        <f>功能_33[[#This Row],[URS完成]]</f>
        <v>44536</v>
      </c>
      <c r="B49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3" t="s">
        <v>105</v>
      </c>
      <c r="D497" s="293" t="s">
        <v>2971</v>
      </c>
      <c r="E497" s="292" t="s">
        <v>1343</v>
      </c>
      <c r="F497" s="293" t="s">
        <v>1344</v>
      </c>
      <c r="G497" s="293" t="s">
        <v>1154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</row>
    <row r="498" spans="1:41" ht="14.25" customHeight="1">
      <c r="A498" s="495">
        <f>功能_33[[#This Row],[URS完成]]</f>
        <v>44536</v>
      </c>
      <c r="B49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3" t="s">
        <v>105</v>
      </c>
      <c r="D498" s="293" t="s">
        <v>2971</v>
      </c>
      <c r="E498" s="292" t="s">
        <v>1345</v>
      </c>
      <c r="F498" s="293" t="s">
        <v>1346</v>
      </c>
      <c r="G498" s="293" t="s">
        <v>1154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</row>
    <row r="499" spans="1:41" ht="14.25" customHeight="1">
      <c r="A499" s="495">
        <f>功能_33[[#This Row],[URS完成]]</f>
        <v>44536</v>
      </c>
      <c r="B49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3" t="s">
        <v>105</v>
      </c>
      <c r="D499" s="293" t="s">
        <v>2971</v>
      </c>
      <c r="E499" s="292" t="s">
        <v>1347</v>
      </c>
      <c r="F499" s="293" t="s">
        <v>1348</v>
      </c>
      <c r="G499" s="293" t="s">
        <v>1154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</row>
    <row r="500" spans="1:41" ht="14.25" customHeight="1">
      <c r="A500" s="495">
        <f>功能_33[[#This Row],[URS完成]]</f>
        <v>44536</v>
      </c>
      <c r="B50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3" t="s">
        <v>105</v>
      </c>
      <c r="D500" s="293" t="s">
        <v>2971</v>
      </c>
      <c r="E500" s="292" t="s">
        <v>1349</v>
      </c>
      <c r="F500" s="293" t="s">
        <v>1350</v>
      </c>
      <c r="G500" s="293" t="s">
        <v>1154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</row>
    <row r="501" spans="1:41" ht="14.25" customHeight="1">
      <c r="A501" s="495">
        <f>功能_33[[#This Row],[URS完成]]</f>
        <v>44536</v>
      </c>
      <c r="B50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3" t="s">
        <v>105</v>
      </c>
      <c r="D501" s="293" t="s">
        <v>2971</v>
      </c>
      <c r="E501" s="292" t="s">
        <v>1351</v>
      </c>
      <c r="F501" s="293" t="s">
        <v>1352</v>
      </c>
      <c r="G501" s="293" t="s">
        <v>1154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</row>
    <row r="502" spans="1:41" ht="14.25" customHeight="1">
      <c r="A502" s="495">
        <f>功能_33[[#This Row],[URS完成]]</f>
        <v>44536</v>
      </c>
      <c r="B50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3" t="s">
        <v>105</v>
      </c>
      <c r="D502" s="293" t="s">
        <v>2971</v>
      </c>
      <c r="E502" s="292" t="s">
        <v>1353</v>
      </c>
      <c r="F502" s="293" t="s">
        <v>1354</v>
      </c>
      <c r="G502" s="293" t="s">
        <v>1154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</row>
    <row r="503" spans="1:41" ht="14.25" customHeight="1">
      <c r="A503" s="495">
        <f>功能_33[[#This Row],[URS完成]]</f>
        <v>44536</v>
      </c>
      <c r="B50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3" t="s">
        <v>105</v>
      </c>
      <c r="D503" s="293" t="s">
        <v>2971</v>
      </c>
      <c r="E503" s="292" t="s">
        <v>1355</v>
      </c>
      <c r="F503" s="293" t="s">
        <v>1356</v>
      </c>
      <c r="G503" s="293" t="s">
        <v>1154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</row>
    <row r="504" spans="1:41" ht="14.25" customHeight="1">
      <c r="A504" s="495">
        <f>功能_33[[#This Row],[URS完成]]</f>
        <v>44536</v>
      </c>
      <c r="B504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3" t="s">
        <v>105</v>
      </c>
      <c r="D504" s="293" t="s">
        <v>2971</v>
      </c>
      <c r="E504" s="292" t="s">
        <v>1357</v>
      </c>
      <c r="F504" s="293" t="s">
        <v>1358</v>
      </c>
      <c r="G504" s="293" t="s">
        <v>1154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</row>
    <row r="505" spans="1:41" ht="14.25" customHeight="1">
      <c r="A505" s="495">
        <f>功能_33[[#This Row],[URS完成]]</f>
        <v>44536</v>
      </c>
      <c r="B505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3" t="s">
        <v>105</v>
      </c>
      <c r="D505" s="293" t="s">
        <v>2971</v>
      </c>
      <c r="E505" s="292" t="s">
        <v>1359</v>
      </c>
      <c r="F505" s="293" t="s">
        <v>1360</v>
      </c>
      <c r="G505" s="293" t="s">
        <v>1154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</row>
    <row r="506" spans="1:41" ht="14.25" customHeight="1">
      <c r="A506" s="495">
        <f>功能_33[[#This Row],[URS完成]]</f>
        <v>44536</v>
      </c>
      <c r="B506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3" t="s">
        <v>105</v>
      </c>
      <c r="D506" s="293" t="s">
        <v>2971</v>
      </c>
      <c r="E506" s="292" t="s">
        <v>1361</v>
      </c>
      <c r="F506" s="293" t="s">
        <v>1362</v>
      </c>
      <c r="G506" s="293" t="s">
        <v>1154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</row>
    <row r="507" spans="1:41" ht="14.25" customHeight="1">
      <c r="A507" s="495">
        <f>功能_33[[#This Row],[URS完成]]</f>
        <v>44536</v>
      </c>
      <c r="B507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3" t="s">
        <v>105</v>
      </c>
      <c r="D507" s="293" t="s">
        <v>2971</v>
      </c>
      <c r="E507" s="292" t="s">
        <v>1363</v>
      </c>
      <c r="F507" s="293" t="s">
        <v>1364</v>
      </c>
      <c r="G507" s="293" t="s">
        <v>1154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</row>
    <row r="508" spans="1:41" ht="14.25" customHeight="1">
      <c r="A508" s="495">
        <f>功能_33[[#This Row],[URS完成]]</f>
        <v>44536</v>
      </c>
      <c r="B508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3" t="s">
        <v>105</v>
      </c>
      <c r="D508" s="293" t="s">
        <v>2971</v>
      </c>
      <c r="E508" s="292" t="s">
        <v>1365</v>
      </c>
      <c r="F508" s="293" t="s">
        <v>1366</v>
      </c>
      <c r="G508" s="293" t="s">
        <v>1154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</row>
    <row r="509" spans="1:41" ht="14.25" customHeight="1">
      <c r="A509" s="495">
        <f>功能_33[[#This Row],[URS完成]]</f>
        <v>44536</v>
      </c>
      <c r="B509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3" t="s">
        <v>105</v>
      </c>
      <c r="D509" s="293" t="s">
        <v>2971</v>
      </c>
      <c r="E509" s="292" t="s">
        <v>1367</v>
      </c>
      <c r="F509" s="293" t="s">
        <v>1368</v>
      </c>
      <c r="G509" s="293" t="s">
        <v>1154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</row>
    <row r="510" spans="1:41" ht="14.25" customHeight="1">
      <c r="A510" s="495">
        <f>功能_33[[#This Row],[URS完成]]</f>
        <v>44536</v>
      </c>
      <c r="B510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3" t="s">
        <v>105</v>
      </c>
      <c r="D510" s="293" t="s">
        <v>2971</v>
      </c>
      <c r="E510" s="292" t="s">
        <v>1369</v>
      </c>
      <c r="F510" s="293" t="s">
        <v>1370</v>
      </c>
      <c r="G510" s="293" t="s">
        <v>1154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</row>
    <row r="511" spans="1:41" ht="14.25" customHeight="1">
      <c r="A511" s="495">
        <f>功能_33[[#This Row],[URS完成]]</f>
        <v>44536</v>
      </c>
      <c r="B511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1" s="293" t="s">
        <v>105</v>
      </c>
      <c r="D511" s="293" t="s">
        <v>2971</v>
      </c>
      <c r="E511" s="292" t="s">
        <v>1371</v>
      </c>
      <c r="F511" s="293" t="s">
        <v>1372</v>
      </c>
      <c r="G511" s="293" t="s">
        <v>1154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</row>
    <row r="512" spans="1:41" ht="14.25" customHeight="1">
      <c r="A512" s="495">
        <f>功能_33[[#This Row],[URS完成]]</f>
        <v>44536</v>
      </c>
      <c r="B512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2" s="293" t="s">
        <v>105</v>
      </c>
      <c r="D512" s="293" t="s">
        <v>2971</v>
      </c>
      <c r="E512" s="292" t="s">
        <v>1373</v>
      </c>
      <c r="F512" s="293" t="s">
        <v>1374</v>
      </c>
      <c r="G512" s="293" t="s">
        <v>1154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</row>
    <row r="513" spans="1:41" ht="14.25" customHeight="1">
      <c r="A513" s="495">
        <f>功能_33[[#This Row],[URS完成]]</f>
        <v>44536</v>
      </c>
      <c r="B513" s="293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3" s="293" t="s">
        <v>105</v>
      </c>
      <c r="D513" s="293" t="s">
        <v>2971</v>
      </c>
      <c r="E513" s="292" t="s">
        <v>1375</v>
      </c>
      <c r="F513" s="293" t="s">
        <v>1376</v>
      </c>
      <c r="G513" s="293" t="s">
        <v>1154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</row>
    <row r="514" spans="1:41" ht="14.25" customHeight="1">
      <c r="A514" s="495">
        <f>功能_33[[#This Row],[URS完成]]</f>
        <v>44533</v>
      </c>
      <c r="B514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4" s="293" t="s">
        <v>105</v>
      </c>
      <c r="D514" s="293" t="s">
        <v>2972</v>
      </c>
      <c r="E514" s="292" t="s">
        <v>1377</v>
      </c>
      <c r="F514" s="293" t="s">
        <v>1378</v>
      </c>
      <c r="G514" s="293" t="s">
        <v>1379</v>
      </c>
      <c r="H514" s="292" t="s">
        <v>145</v>
      </c>
      <c r="I514" s="292" t="s">
        <v>146</v>
      </c>
      <c r="J514" s="299" t="s">
        <v>1380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Row],[功能代號]],[5]外部輸出入介面!$C:$F,4,FALSE)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/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</row>
    <row r="515" spans="1:41" ht="14.25" customHeight="1">
      <c r="A515" s="495">
        <f>功能_33[[#This Row],[URS完成]]</f>
        <v>44533</v>
      </c>
      <c r="B515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5" s="293" t="s">
        <v>105</v>
      </c>
      <c r="D515" s="293" t="s">
        <v>2972</v>
      </c>
      <c r="E515" s="292" t="s">
        <v>1381</v>
      </c>
      <c r="F515" s="293" t="s">
        <v>1382</v>
      </c>
      <c r="G515" s="293" t="s">
        <v>1379</v>
      </c>
      <c r="H515" s="292" t="s">
        <v>145</v>
      </c>
      <c r="I515" s="292" t="s">
        <v>146</v>
      </c>
      <c r="J515" s="299" t="s">
        <v>1380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Row],[功能代號]],[5]外部輸出入介面!$C:$F,4,FALSE)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/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</row>
    <row r="516" spans="1:41" ht="14.25" customHeight="1">
      <c r="A516" s="495">
        <f>功能_33[[#This Row],[URS完成]]</f>
        <v>44533</v>
      </c>
      <c r="B516" s="293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6" s="293" t="s">
        <v>105</v>
      </c>
      <c r="D516" s="293" t="s">
        <v>2972</v>
      </c>
      <c r="E516" s="292" t="s">
        <v>1383</v>
      </c>
      <c r="F516" s="293" t="s">
        <v>1384</v>
      </c>
      <c r="G516" s="293" t="s">
        <v>1379</v>
      </c>
      <c r="H516" s="292" t="s">
        <v>145</v>
      </c>
      <c r="I516" s="292" t="s">
        <v>146</v>
      </c>
      <c r="J516" s="299" t="s">
        <v>1380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/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</row>
    <row r="517" spans="1:41" ht="13.5" customHeight="1">
      <c r="A517" s="495">
        <f>功能_33[[#This Row],[URS完成]]</f>
        <v>44529</v>
      </c>
      <c r="B517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7" s="293" t="s">
        <v>105</v>
      </c>
      <c r="D517" s="293" t="s">
        <v>2964</v>
      </c>
      <c r="E517" s="292" t="s">
        <v>1385</v>
      </c>
      <c r="F517" s="293" t="s">
        <v>1386</v>
      </c>
      <c r="G517" s="293" t="s">
        <v>1387</v>
      </c>
      <c r="H517" s="292" t="s">
        <v>494</v>
      </c>
      <c r="I517" s="292" t="s">
        <v>494</v>
      </c>
      <c r="J517" s="299" t="s">
        <v>1380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Row],[功能代號]],[5]外部輸出入介面!$C:$F,4,FALSE)</f>
        <v>林清河</v>
      </c>
      <c r="O517" s="292" t="s">
        <v>581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300"/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e">
        <f>VLOOKUP(功能_33[[#This Row],[功能代號]],需二審tmp!A:A,1,FALSE)</f>
        <v>#N/A</v>
      </c>
      <c r="AO517" s="357">
        <v>44526</v>
      </c>
    </row>
    <row r="518" spans="1:41" ht="13.5" customHeight="1">
      <c r="A518" s="495">
        <f>功能_33[[#This Row],[URS完成]]</f>
        <v>44529</v>
      </c>
      <c r="B518" s="293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8" s="293" t="s">
        <v>105</v>
      </c>
      <c r="D518" s="293" t="s">
        <v>2964</v>
      </c>
      <c r="E518" s="292" t="s">
        <v>1388</v>
      </c>
      <c r="F518" s="293" t="s">
        <v>1389</v>
      </c>
      <c r="G518" s="220" t="s">
        <v>2862</v>
      </c>
      <c r="H518" s="292" t="s">
        <v>494</v>
      </c>
      <c r="I518" s="292" t="s">
        <v>494</v>
      </c>
      <c r="J518" s="299" t="s">
        <v>1380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Row],[功能代號]],[5]外部輸出入介面!$C:$F,4,FALSE)</f>
        <v>林清河</v>
      </c>
      <c r="O518" s="292" t="s">
        <v>581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300"/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e">
        <f>VLOOKUP(功能_33[[#This Row],[功能代號]],需二審tmp!A:A,1,FALSE)</f>
        <v>#N/A</v>
      </c>
      <c r="AO518" s="357">
        <v>44526</v>
      </c>
    </row>
    <row r="519" spans="1:41" ht="27.6">
      <c r="A519" s="495">
        <f>功能_33[[#This Row],[URS完成]]</f>
        <v>44536</v>
      </c>
      <c r="B519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9" s="293" t="s">
        <v>104</v>
      </c>
      <c r="D519" s="281" t="s">
        <v>2965</v>
      </c>
      <c r="E519" s="292" t="s">
        <v>1390</v>
      </c>
      <c r="F519" s="293" t="s">
        <v>1391</v>
      </c>
      <c r="G519" s="293" t="s">
        <v>1392</v>
      </c>
      <c r="H519" s="292" t="s">
        <v>494</v>
      </c>
      <c r="I519" s="292" t="s">
        <v>494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Row],[功能代號]],[5]外部輸出入介面!$C:$F,4,FALSE)</f>
        <v>林清河</v>
      </c>
      <c r="O519" s="292" t="str">
        <f>VLOOKUP(功能_33[[#This Row],[功能代號]],[5]外部輸出入介面!$C:$F,3,FALSE)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/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2863</v>
      </c>
      <c r="AM519" s="293" t="s">
        <v>2864</v>
      </c>
      <c r="AN519" s="293" t="e">
        <f>VLOOKUP(功能_33[[#This Row],[功能代號]],需二審tmp!A:A,1,FALSE)</f>
        <v>#N/A</v>
      </c>
    </row>
    <row r="520" spans="1:41" ht="27.6">
      <c r="A520" s="495">
        <f>功能_33[[#This Row],[URS完成]]</f>
        <v>44536</v>
      </c>
      <c r="B52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0" s="293" t="s">
        <v>104</v>
      </c>
      <c r="D520" s="281" t="s">
        <v>2965</v>
      </c>
      <c r="E520" s="292" t="s">
        <v>1393</v>
      </c>
      <c r="F520" s="293" t="s">
        <v>1394</v>
      </c>
      <c r="G520" s="293" t="s">
        <v>1392</v>
      </c>
      <c r="H520" s="292" t="s">
        <v>494</v>
      </c>
      <c r="I520" s="292" t="s">
        <v>494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Row],[功能代號]],[5]外部輸出入介面!$C:$F,4,FALSE)</f>
        <v>林清河</v>
      </c>
      <c r="O520" s="292" t="str">
        <f>VLOOKUP(功能_33[[#This Row],[功能代號]],[5]外部輸出入介面!$C:$F,3,FALSE)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/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2863</v>
      </c>
      <c r="AM520" s="293" t="s">
        <v>2864</v>
      </c>
      <c r="AN520" s="293" t="e">
        <f>VLOOKUP(功能_33[[#This Row],[功能代號]],需二審tmp!A:A,1,FALSE)</f>
        <v>#N/A</v>
      </c>
    </row>
    <row r="521" spans="1:41" ht="27.6">
      <c r="A521" s="495">
        <f>功能_33[[#This Row],[URS完成]]</f>
        <v>44536</v>
      </c>
      <c r="B521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1" s="293" t="s">
        <v>104</v>
      </c>
      <c r="D521" s="281" t="s">
        <v>2965</v>
      </c>
      <c r="E521" s="292" t="s">
        <v>1395</v>
      </c>
      <c r="F521" s="293" t="s">
        <v>1396</v>
      </c>
      <c r="G521" s="293" t="s">
        <v>1392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Row],[功能代號]],[5]外部輸出入介面!$C:$F,4,FALSE)</f>
        <v>林清河</v>
      </c>
      <c r="O521" s="292" t="str">
        <f>VLOOKUP(功能_33[[#This Row],[功能代號]],[5]外部輸出入介面!$C:$F,3,FALSE)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/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2865</v>
      </c>
      <c r="AM521" s="293" t="s">
        <v>2866</v>
      </c>
      <c r="AN521" s="293" t="e">
        <f>VLOOKUP(功能_33[[#This Row],[功能代號]],需二審tmp!A:A,1,FALSE)</f>
        <v>#N/A</v>
      </c>
    </row>
    <row r="522" spans="1:41" ht="27.6">
      <c r="A522" s="495">
        <f>功能_33[[#This Row],[URS完成]]</f>
        <v>44536</v>
      </c>
      <c r="B52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2" s="293" t="s">
        <v>104</v>
      </c>
      <c r="D522" s="281" t="s">
        <v>2965</v>
      </c>
      <c r="E522" s="292" t="s">
        <v>1397</v>
      </c>
      <c r="F522" s="293" t="s">
        <v>1398</v>
      </c>
      <c r="G522" s="293" t="s">
        <v>1392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Row],[功能代號]],[5]外部輸出入介面!$C:$F,4,FALSE)</f>
        <v>林清河</v>
      </c>
      <c r="O522" s="292" t="str">
        <f>VLOOKUP(功能_33[[#This Row],[功能代號]],[5]外部輸出入介面!$C:$F,3,FALSE)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/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2865</v>
      </c>
      <c r="AM522" s="293" t="s">
        <v>2866</v>
      </c>
      <c r="AN522" s="293" t="e">
        <f>VLOOKUP(功能_33[[#This Row],[功能代號]],需二審tmp!A:A,1,FALSE)</f>
        <v>#N/A</v>
      </c>
    </row>
    <row r="523" spans="1:41" ht="27.6">
      <c r="A523" s="495">
        <f>功能_33[[#This Row],[URS完成]]</f>
        <v>44533</v>
      </c>
      <c r="B523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3" t="s">
        <v>104</v>
      </c>
      <c r="D523" s="281" t="s">
        <v>2965</v>
      </c>
      <c r="E523" s="292" t="s">
        <v>1399</v>
      </c>
      <c r="F523" s="293" t="s">
        <v>1400</v>
      </c>
      <c r="G523" s="293" t="s">
        <v>1392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Row],[功能代號]],[5]外部輸出入介面!$C:$F,4,FALSE)</f>
        <v>林清河</v>
      </c>
      <c r="O523" s="292" t="str">
        <f>VLOOKUP(功能_33[[#This Row],[功能代號]],[5]外部輸出入介面!$C:$F,3,FALSE)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/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2867</v>
      </c>
      <c r="AM523" s="293" t="s">
        <v>2868</v>
      </c>
      <c r="AN523" s="293" t="e">
        <f>VLOOKUP(功能_33[[#This Row],[功能代號]],需二審tmp!A:A,1,FALSE)</f>
        <v>#N/A</v>
      </c>
      <c r="AO523" s="357">
        <v>44533</v>
      </c>
    </row>
    <row r="524" spans="1:41" ht="27.6">
      <c r="A524" s="495">
        <f>功能_33[[#This Row],[URS完成]]</f>
        <v>44536</v>
      </c>
      <c r="B52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4" s="293" t="s">
        <v>104</v>
      </c>
      <c r="D524" s="281" t="s">
        <v>2965</v>
      </c>
      <c r="E524" s="292" t="s">
        <v>1401</v>
      </c>
      <c r="F524" s="293" t="s">
        <v>1402</v>
      </c>
      <c r="G524" s="293" t="s">
        <v>1392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Row],[功能代號]],[5]外部輸出入介面!$C:$F,4,FALSE)</f>
        <v>林清河</v>
      </c>
      <c r="O524" s="292" t="str">
        <f>VLOOKUP(功能_33[[#This Row],[功能代號]],[5]外部輸出入介面!$C:$F,3,FALSE)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/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2867</v>
      </c>
      <c r="AM524" s="293" t="s">
        <v>2868</v>
      </c>
      <c r="AN524" s="293" t="e">
        <f>VLOOKUP(功能_33[[#This Row],[功能代號]],需二審tmp!A:A,1,FALSE)</f>
        <v>#N/A</v>
      </c>
    </row>
    <row r="525" spans="1:41" ht="27.6">
      <c r="A525" s="495">
        <f>功能_33[[#This Row],[URS完成]]</f>
        <v>44533</v>
      </c>
      <c r="B525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5" s="293" t="s">
        <v>104</v>
      </c>
      <c r="D525" s="281" t="s">
        <v>2965</v>
      </c>
      <c r="E525" s="292" t="s">
        <v>1403</v>
      </c>
      <c r="F525" s="293" t="s">
        <v>1404</v>
      </c>
      <c r="G525" s="293" t="s">
        <v>1392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Row],[功能代號]],[5]外部輸出入介面!$C:$F,4,FALSE)</f>
        <v>林清河</v>
      </c>
      <c r="O525" s="292" t="str">
        <f>VLOOKUP(功能_33[[#This Row],[功能代號]],[5]外部輸出入介面!$C:$F,3,FALSE)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/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2869</v>
      </c>
      <c r="AM525" s="293" t="s">
        <v>2870</v>
      </c>
      <c r="AN525" s="293" t="e">
        <f>VLOOKUP(功能_33[[#This Row],[功能代號]],需二審tmp!A:A,1,FALSE)</f>
        <v>#N/A</v>
      </c>
      <c r="AO525" s="357">
        <v>44533</v>
      </c>
    </row>
    <row r="526" spans="1:41" ht="82.8">
      <c r="A526" s="495">
        <f>功能_33[[#This Row],[URS完成]]</f>
        <v>44533</v>
      </c>
      <c r="B526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6" s="293" t="s">
        <v>104</v>
      </c>
      <c r="D526" s="281" t="s">
        <v>2965</v>
      </c>
      <c r="E526" s="292" t="s">
        <v>1405</v>
      </c>
      <c r="F526" s="293" t="s">
        <v>1406</v>
      </c>
      <c r="G526" s="293" t="s">
        <v>1392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Row],[功能代號]],[5]外部輸出入介面!$C:$F,4,FALSE)</f>
        <v>林清河</v>
      </c>
      <c r="O526" s="292" t="str">
        <f>VLOOKUP(功能_33[[#This Row],[功能代號]],[5]外部輸出入介面!$C:$F,3,FALSE)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/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2871</v>
      </c>
      <c r="AM526" s="220" t="s">
        <v>2872</v>
      </c>
      <c r="AN526" s="293" t="e">
        <f>VLOOKUP(功能_33[[#This Row],[功能代號]],需二審tmp!A:A,1,FALSE)</f>
        <v>#N/A</v>
      </c>
      <c r="AO526" s="357">
        <v>44533</v>
      </c>
    </row>
    <row r="527" spans="1:41" ht="96.6">
      <c r="A527" s="496"/>
      <c r="B527" s="293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7" s="293" t="s">
        <v>104</v>
      </c>
      <c r="D527" s="281" t="s">
        <v>2965</v>
      </c>
      <c r="E527" s="292" t="s">
        <v>1407</v>
      </c>
      <c r="F527" s="293" t="s">
        <v>1408</v>
      </c>
      <c r="G527" s="293" t="s">
        <v>1392</v>
      </c>
      <c r="H527" s="292" t="s">
        <v>494</v>
      </c>
      <c r="I527" s="292" t="s">
        <v>494</v>
      </c>
      <c r="J527" s="299"/>
      <c r="K527" s="300">
        <v>44530</v>
      </c>
      <c r="L527" s="221" t="s">
        <v>2879</v>
      </c>
      <c r="M527" s="300" t="str">
        <f>IFERROR(IF(VLOOKUP(功能_33[[#This Row],[功能代號]],討論項目!A:H,8,FALSE)=0,"",VLOOKUP(功能_33[[#This Row],[功能代號]],討論項目!A:H,8,FALSE)),"")</f>
        <v/>
      </c>
      <c r="N527" s="292" t="str">
        <f>VLOOKUP(功能_33[[#This Row],[功能代號]],[5]外部輸出入介面!$C:$F,4,FALSE)</f>
        <v>林清河</v>
      </c>
      <c r="O527" s="292" t="str">
        <f>VLOOKUP(功能_33[[#This Row],[功能代號]],[5]外部輸出入介面!$C:$F,3,FALSE)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2860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2873</v>
      </c>
      <c r="AM527" s="220" t="s">
        <v>2874</v>
      </c>
      <c r="AN527" s="293" t="e">
        <f>VLOOKUP(功能_33[[#This Row],[功能代號]],需二審tmp!A:A,1,FALSE)</f>
        <v>#N/A</v>
      </c>
    </row>
    <row r="528" spans="1:41" ht="13.5" customHeight="1">
      <c r="A528" s="495">
        <f>功能_33[[#This Row],[URS完成]]</f>
        <v>44536</v>
      </c>
      <c r="B528" s="293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8" s="293" t="s">
        <v>104</v>
      </c>
      <c r="D528" s="281" t="s">
        <v>2990</v>
      </c>
      <c r="E528" s="292" t="s">
        <v>1409</v>
      </c>
      <c r="F528" s="282" t="s">
        <v>1410</v>
      </c>
      <c r="G528" s="293" t="s">
        <v>1411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Row],[功能代號]],'[4]20211001'!$A:$J,8,FALSE)</f>
        <v>#N/A</v>
      </c>
      <c r="AM528" s="293" t="e">
        <f>VLOOKUP(功能_33[[#This Row],[功能代號]],'[4]20211001'!$A:$J,9,FALSE)</f>
        <v>#N/A</v>
      </c>
      <c r="AN528" s="293" t="e">
        <f>VLOOKUP(功能_33[[#This Row],[功能代號]],需二審tmp!A:A,1,FALSE)</f>
        <v>#N/A</v>
      </c>
      <c r="AO528" s="357">
        <v>44533</v>
      </c>
    </row>
    <row r="529" spans="1:40" ht="13.5" customHeight="1">
      <c r="A529" s="496"/>
      <c r="B529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3" t="s">
        <v>2993</v>
      </c>
      <c r="D529" s="293" t="s">
        <v>2993</v>
      </c>
      <c r="E529" s="292" t="s">
        <v>1412</v>
      </c>
      <c r="F529" s="282" t="s">
        <v>1413</v>
      </c>
      <c r="G529" s="282" t="s">
        <v>1414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 t="str">
        <f>IFERROR(IF(VLOOKUP(功能_33[[#This Row],[功能代號]],討論項目!A:H,8,FALSE)=0,"",VLOOKUP(功能_33[[#This Row],[功能代號]],討論項目!A:H,8,FALSE)),"")</f>
        <v/>
      </c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Row],[功能代號]],'[4]20211001'!$A:$J,8,FALSE)</f>
        <v>#N/A</v>
      </c>
      <c r="AM529" s="293" t="e">
        <f>VLOOKUP(功能_33[[#This Row],[功能代號]],'[4]20211001'!$A:$J,9,FALSE)</f>
        <v>#N/A</v>
      </c>
      <c r="AN529" s="293" t="e">
        <f>VLOOKUP(功能_33[[#This Row],[功能代號]],需二審tmp!A:A,1,FALSE)</f>
        <v>#N/A</v>
      </c>
    </row>
    <row r="530" spans="1:40" ht="13.5" customHeight="1">
      <c r="A530" s="496"/>
      <c r="B530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3" t="s">
        <v>2993</v>
      </c>
      <c r="D530" s="293" t="s">
        <v>2993</v>
      </c>
      <c r="E530" s="292" t="s">
        <v>1415</v>
      </c>
      <c r="F530" s="282" t="s">
        <v>1416</v>
      </c>
      <c r="G530" s="282" t="s">
        <v>1417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 t="str">
        <f>IFERROR(IF(VLOOKUP(功能_33[[#This Row],[功能代號]],討論項目!A:H,8,FALSE)=0,"",VLOOKUP(功能_33[[#This Row],[功能代號]],討論項目!A:H,8,FALSE)),"")</f>
        <v/>
      </c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Row],[功能代號]],'[4]20211001'!$A:$J,8,FALSE)</f>
        <v>#N/A</v>
      </c>
      <c r="AM530" s="293" t="e">
        <f>VLOOKUP(功能_33[[#This Row],[功能代號]],'[4]20211001'!$A:$J,9,FALSE)</f>
        <v>#N/A</v>
      </c>
      <c r="AN530" s="293" t="e">
        <f>VLOOKUP(功能_33[[#This Row],[功能代號]],需二審tmp!A:A,1,FALSE)</f>
        <v>#N/A</v>
      </c>
    </row>
    <row r="531" spans="1:40" ht="13.8">
      <c r="A531" s="496"/>
      <c r="B531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3" t="s">
        <v>2993</v>
      </c>
      <c r="D531" s="293" t="s">
        <v>2993</v>
      </c>
      <c r="E531" s="292" t="s">
        <v>1418</v>
      </c>
      <c r="F531" s="282" t="s">
        <v>1419</v>
      </c>
      <c r="G531" s="282" t="s">
        <v>1420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 t="str">
        <f>IFERROR(IF(VLOOKUP(功能_33[[#This Row],[功能代號]],討論項目!A:H,8,FALSE)=0,"",VLOOKUP(功能_33[[#This Row],[功能代號]],討論項目!A:H,8,FALSE)),"")</f>
        <v/>
      </c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2860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Row],[功能代號]],'[4]20211001'!$A:$J,8,FALSE)</f>
        <v>#N/A</v>
      </c>
      <c r="AM531" s="293" t="e">
        <f>VLOOKUP(功能_33[[#This Row],[功能代號]],'[4]20211001'!$A:$J,9,FALSE)</f>
        <v>#N/A</v>
      </c>
      <c r="AN531" s="293" t="str">
        <f>VLOOKUP(功能_33[[#This Row],[功能代號]],需二審tmp!A:A,1,FALSE)</f>
        <v>LC003</v>
      </c>
    </row>
    <row r="532" spans="1:40" ht="13.5" customHeight="1">
      <c r="A532" s="496"/>
      <c r="B532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3" t="s">
        <v>2993</v>
      </c>
      <c r="D532" s="293" t="s">
        <v>2993</v>
      </c>
      <c r="E532" s="292" t="s">
        <v>1421</v>
      </c>
      <c r="F532" s="282" t="s">
        <v>1422</v>
      </c>
      <c r="G532" s="282" t="s">
        <v>1417</v>
      </c>
      <c r="H532" s="292" t="s">
        <v>145</v>
      </c>
      <c r="I532" s="292" t="s">
        <v>145</v>
      </c>
      <c r="J532" s="299"/>
      <c r="K532" s="300">
        <v>44533</v>
      </c>
      <c r="L532" s="300"/>
      <c r="M532" s="300" t="str">
        <f>IFERROR(IF(VLOOKUP(功能_33[[#This Row],[功能代號]],討論項目!A:H,8,FALSE)=0,"",VLOOKUP(功能_33[[#This Row],[功能代號]],討論項目!A:H,8,FALSE)),"")</f>
        <v/>
      </c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Row],[功能代號]],'[4]20211001'!$A:$J,8,FALSE)</f>
        <v>#N/A</v>
      </c>
      <c r="AM532" s="293" t="e">
        <f>VLOOKUP(功能_33[[#This Row],[功能代號]],'[4]20211001'!$A:$J,9,FALSE)</f>
        <v>#N/A</v>
      </c>
      <c r="AN532" s="293" t="e">
        <f>VLOOKUP(功能_33[[#This Row],[功能代號]],需二審tmp!A:A,1,FALSE)</f>
        <v>#N/A</v>
      </c>
    </row>
    <row r="533" spans="1:40" ht="13.5" customHeight="1">
      <c r="A533" s="496"/>
      <c r="B533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3" t="s">
        <v>2993</v>
      </c>
      <c r="D533" s="293" t="s">
        <v>2993</v>
      </c>
      <c r="E533" s="292" t="s">
        <v>1423</v>
      </c>
      <c r="F533" s="282" t="s">
        <v>1424</v>
      </c>
      <c r="G533" s="282" t="s">
        <v>1417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 t="str">
        <f>IFERROR(IF(VLOOKUP(功能_33[[#This Row],[功能代號]],討論項目!A:H,8,FALSE)=0,"",VLOOKUP(功能_33[[#This Row],[功能代號]],討論項目!A:H,8,FALSE)),"")</f>
        <v/>
      </c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/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Row],[功能代號]],'[4]20211001'!$A:$J,8,FALSE)</f>
        <v>#N/A</v>
      </c>
      <c r="AM533" s="293" t="e">
        <f>VLOOKUP(功能_33[[#This Row],[功能代號]],'[4]20211001'!$A:$J,9,FALSE)</f>
        <v>#N/A</v>
      </c>
      <c r="AN533" s="293" t="e">
        <f>VLOOKUP(功能_33[[#This Row],[功能代號]],需二審tmp!A:A,1,FALSE)</f>
        <v>#N/A</v>
      </c>
    </row>
    <row r="534" spans="1:40" ht="13.5" customHeight="1">
      <c r="A534" s="496"/>
      <c r="B534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3" t="s">
        <v>2993</v>
      </c>
      <c r="D534" s="293" t="s">
        <v>2993</v>
      </c>
      <c r="E534" s="292" t="s">
        <v>1425</v>
      </c>
      <c r="F534" s="282" t="s">
        <v>1426</v>
      </c>
      <c r="G534" s="282" t="s">
        <v>1414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 t="str">
        <f>IFERROR(IF(VLOOKUP(功能_33[[#This Row],[功能代號]],討論項目!A:H,8,FALSE)=0,"",VLOOKUP(功能_33[[#This Row],[功能代號]],討論項目!A:H,8,FALSE)),"")</f>
        <v/>
      </c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2860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Row],[功能代號]],'[4]20211001'!$A:$J,8,FALSE)</f>
        <v>#N/A</v>
      </c>
      <c r="AM534" s="293" t="e">
        <f>VLOOKUP(功能_33[[#This Row],[功能代號]],'[4]20211001'!$A:$J,9,FALSE)</f>
        <v>#N/A</v>
      </c>
      <c r="AN534" s="293" t="str">
        <f>VLOOKUP(功能_33[[#This Row],[功能代號]],需二審tmp!A:A,1,FALSE)</f>
        <v>LC009</v>
      </c>
    </row>
    <row r="535" spans="1:40" ht="13.5" customHeight="1">
      <c r="A535" s="496"/>
      <c r="B535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5" s="293" t="s">
        <v>2993</v>
      </c>
      <c r="D535" s="293" t="s">
        <v>2993</v>
      </c>
      <c r="E535" s="292" t="s">
        <v>1427</v>
      </c>
      <c r="F535" s="282" t="s">
        <v>1428</v>
      </c>
      <c r="G535" s="282" t="s">
        <v>1414</v>
      </c>
      <c r="H535" s="292" t="s">
        <v>145</v>
      </c>
      <c r="I535" s="292" t="s">
        <v>145</v>
      </c>
      <c r="J535" s="299"/>
      <c r="K535" s="300">
        <v>44533</v>
      </c>
      <c r="L535" s="300"/>
      <c r="M535" s="300" t="str">
        <f>IFERROR(IF(VLOOKUP(功能_33[[#This Row],[功能代號]],討論項目!A:H,8,FALSE)=0,"",VLOOKUP(功能_33[[#This Row],[功能代號]],討論項目!A:H,8,FALSE)),"")</f>
        <v/>
      </c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/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Row],[功能代號]],'[4]20211001'!$A:$J,8,FALSE)</f>
        <v>#N/A</v>
      </c>
      <c r="AM535" s="293" t="e">
        <f>VLOOKUP(功能_33[[#This Row],[功能代號]],'[4]20211001'!$A:$J,9,FALSE)</f>
        <v>#N/A</v>
      </c>
      <c r="AN535" s="293" t="e">
        <f>VLOOKUP(功能_33[[#This Row],[功能代號]],需二審tmp!A:A,1,FALSE)</f>
        <v>#N/A</v>
      </c>
    </row>
    <row r="536" spans="1:40" ht="13.5" customHeight="1">
      <c r="A536" s="496"/>
      <c r="B536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6" s="293" t="s">
        <v>2993</v>
      </c>
      <c r="D536" s="293" t="s">
        <v>2993</v>
      </c>
      <c r="E536" s="292" t="s">
        <v>1429</v>
      </c>
      <c r="F536" s="282" t="s">
        <v>1430</v>
      </c>
      <c r="G536" s="282" t="s">
        <v>1414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2860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Row],[功能代號]],'[4]20211001'!$A:$J,8,FALSE)</f>
        <v>#N/A</v>
      </c>
      <c r="AM536" s="293" t="e">
        <f>VLOOKUP(功能_33[[#This Row],[功能代號]],'[4]20211001'!$A:$J,9,FALSE)</f>
        <v>#N/A</v>
      </c>
      <c r="AN536" s="293" t="str">
        <f>VLOOKUP(功能_33[[#This Row],[功能代號]],需二審tmp!A:A,1,FALSE)</f>
        <v>LC011</v>
      </c>
    </row>
    <row r="537" spans="1:40" ht="13.5" customHeight="1">
      <c r="A537" s="496"/>
      <c r="B537" s="293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7" s="293" t="s">
        <v>2993</v>
      </c>
      <c r="D537" s="293" t="s">
        <v>2993</v>
      </c>
      <c r="E537" s="292" t="s">
        <v>1431</v>
      </c>
      <c r="F537" s="282" t="s">
        <v>1432</v>
      </c>
      <c r="G537" s="282" t="s">
        <v>1414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 t="str">
        <f>IFERROR(IF(VLOOKUP(功能_33[[#This Row],[功能代號]],討論項目!A:H,8,FALSE)=0,"",VLOOKUP(功能_33[[#This Row],[功能代號]],討論項目!A:H,8,FALSE)),"")</f>
        <v/>
      </c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/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Row],[功能代號]],'[4]20211001'!$A:$J,8,FALSE)</f>
        <v>#N/A</v>
      </c>
      <c r="AM537" s="293" t="e">
        <f>VLOOKUP(功能_33[[#This Row],[功能代號]],'[4]20211001'!$A:$J,9,FALSE)</f>
        <v>#N/A</v>
      </c>
      <c r="AN537" s="293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B1" sqref="B1:B13"/>
    </sheetView>
  </sheetViews>
  <sheetFormatPr defaultRowHeight="15"/>
  <sheetData>
    <row r="1" spans="2:3" s="294" customFormat="1">
      <c r="B1" s="294" t="s">
        <v>2994</v>
      </c>
    </row>
    <row r="2" spans="2:3">
      <c r="B2" s="292" t="s">
        <v>388</v>
      </c>
      <c r="C2" s="293" t="s">
        <v>389</v>
      </c>
    </row>
    <row r="3" spans="2:3">
      <c r="B3" s="292" t="s">
        <v>428</v>
      </c>
      <c r="C3" s="293" t="s">
        <v>429</v>
      </c>
    </row>
    <row r="4" spans="2:3">
      <c r="B4" s="292" t="s">
        <v>951</v>
      </c>
      <c r="C4" s="293" t="s">
        <v>952</v>
      </c>
    </row>
    <row r="5" spans="2:3">
      <c r="B5" s="292" t="s">
        <v>963</v>
      </c>
      <c r="C5" s="293" t="s">
        <v>964</v>
      </c>
    </row>
    <row r="6" spans="2:3">
      <c r="B6" s="292" t="s">
        <v>979</v>
      </c>
      <c r="C6" s="271" t="s">
        <v>980</v>
      </c>
    </row>
    <row r="7" spans="2:3">
      <c r="B7" s="292" t="s">
        <v>982</v>
      </c>
      <c r="C7" s="293" t="s">
        <v>983</v>
      </c>
    </row>
    <row r="8" spans="2:3">
      <c r="B8" s="292" t="s">
        <v>984</v>
      </c>
      <c r="C8" s="293" t="s">
        <v>985</v>
      </c>
    </row>
    <row r="9" spans="2:3">
      <c r="B9" s="292" t="s">
        <v>986</v>
      </c>
      <c r="C9" s="293" t="s">
        <v>987</v>
      </c>
    </row>
    <row r="10" spans="2:3">
      <c r="B10" s="292" t="s">
        <v>1037</v>
      </c>
      <c r="C10" s="293" t="s">
        <v>1038</v>
      </c>
    </row>
    <row r="11" spans="2:3">
      <c r="B11" s="292" t="s">
        <v>1063</v>
      </c>
      <c r="C11" s="293" t="s">
        <v>1064</v>
      </c>
    </row>
    <row r="12" spans="2:3">
      <c r="B12" s="292" t="s">
        <v>1071</v>
      </c>
      <c r="C12" s="293" t="s">
        <v>1072</v>
      </c>
    </row>
    <row r="13" spans="2:3">
      <c r="B13" s="292" t="s">
        <v>1073</v>
      </c>
      <c r="C13" s="293" t="s">
        <v>1074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opLeftCell="A19" workbookViewId="0">
      <selection activeCell="E5" sqref="E5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1433</v>
      </c>
      <c r="R1" s="166" t="s">
        <v>1434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1435</v>
      </c>
      <c r="F2" s="1" t="s">
        <v>1436</v>
      </c>
      <c r="G2" s="44" t="s">
        <v>1437</v>
      </c>
      <c r="H2" s="136" t="s">
        <v>1438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1439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1435</v>
      </c>
      <c r="F3" s="1" t="s">
        <v>1440</v>
      </c>
      <c r="G3" s="44" t="s">
        <v>1437</v>
      </c>
      <c r="H3" s="136" t="s">
        <v>1441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1442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1443</v>
      </c>
      <c r="G4" s="136" t="s">
        <v>1444</v>
      </c>
      <c r="H4" s="136" t="s">
        <v>1445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1446</v>
      </c>
      <c r="D5" s="136" t="s">
        <v>100</v>
      </c>
      <c r="E5" s="136"/>
      <c r="F5" s="1" t="s">
        <v>1447</v>
      </c>
      <c r="G5" s="44" t="s">
        <v>1448</v>
      </c>
      <c r="H5" s="136" t="s">
        <v>1449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1450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1451</v>
      </c>
      <c r="G6" s="293" t="s">
        <v>1452</v>
      </c>
      <c r="H6" s="136" t="s">
        <v>1453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1454</v>
      </c>
      <c r="G7" s="293" t="s">
        <v>1455</v>
      </c>
      <c r="H7" s="136" t="s">
        <v>1453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1456</v>
      </c>
      <c r="G8" s="293" t="s">
        <v>1457</v>
      </c>
      <c r="H8" s="293" t="s">
        <v>1458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1459</v>
      </c>
      <c r="G9" s="293" t="s">
        <v>1460</v>
      </c>
      <c r="H9" s="293" t="s">
        <v>1461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1462</v>
      </c>
      <c r="G10" s="293" t="s">
        <v>1463</v>
      </c>
      <c r="H10" s="293" t="s">
        <v>1458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1464</v>
      </c>
      <c r="G11" s="293" t="s">
        <v>1465</v>
      </c>
      <c r="H11" s="293" t="s">
        <v>1458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1466</v>
      </c>
      <c r="G12" s="293" t="s">
        <v>1467</v>
      </c>
      <c r="H12" s="293" t="s">
        <v>1468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VLOOKUP([7]!功能[[#This Row],[功能項目
/代號]],[8]URS確認!$D:$J,6,FALSE)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1469</v>
      </c>
      <c r="G13" s="293" t="s">
        <v>1470</v>
      </c>
      <c r="H13" s="293" t="s">
        <v>1468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1471</v>
      </c>
      <c r="G14" s="293" t="s">
        <v>1472</v>
      </c>
      <c r="H14" s="365" t="s">
        <v>1473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1474</v>
      </c>
      <c r="G15" s="293" t="s">
        <v>1475</v>
      </c>
      <c r="H15" s="166" t="s">
        <v>1476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1477</v>
      </c>
      <c r="G16" s="293" t="s">
        <v>1478</v>
      </c>
      <c r="H16" s="293" t="s">
        <v>1479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1480</v>
      </c>
      <c r="G17" s="293" t="s">
        <v>1481</v>
      </c>
      <c r="H17" s="293" t="s">
        <v>1479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3" t="s">
        <v>1482</v>
      </c>
      <c r="D18" s="293" t="s">
        <v>102</v>
      </c>
      <c r="E18" s="293"/>
      <c r="F18" s="292" t="s">
        <v>1483</v>
      </c>
      <c r="G18" s="293" t="s">
        <v>1484</v>
      </c>
      <c r="H18" s="293" t="s">
        <v>1485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1486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>
      <c r="A19" s="168">
        <v>44518</v>
      </c>
      <c r="B19" s="222">
        <v>162</v>
      </c>
      <c r="C19" s="293" t="s">
        <v>2946</v>
      </c>
      <c r="D19" s="293" t="s">
        <v>102</v>
      </c>
      <c r="E19" s="293"/>
      <c r="F19" s="267" t="s">
        <v>1116</v>
      </c>
      <c r="G19" s="271" t="s">
        <v>1117</v>
      </c>
      <c r="H19" s="293" t="s">
        <v>1118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2947</v>
      </c>
      <c r="O19" s="292" t="s">
        <v>12</v>
      </c>
      <c r="P19" s="292" t="s">
        <v>549</v>
      </c>
      <c r="Q19" s="271"/>
      <c r="R19" s="293" t="s">
        <v>1486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1487</v>
      </c>
      <c r="G20" s="293" t="s">
        <v>1488</v>
      </c>
      <c r="H20" s="293" t="s">
        <v>1489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1031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1490</v>
      </c>
      <c r="AN20" s="305" t="s">
        <v>1491</v>
      </c>
      <c r="AO20" s="293" t="e">
        <f>VLOOKUP(功能_33[[#This Row],[功能代號]],需二審tmp!B:B,1,FALSE)</f>
        <v>#N/A</v>
      </c>
      <c r="AP20" s="293"/>
    </row>
    <row r="21" spans="1:42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1492</v>
      </c>
      <c r="G21" s="293" t="s">
        <v>1493</v>
      </c>
      <c r="H21" s="293" t="s">
        <v>1489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1036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1490</v>
      </c>
      <c r="AN21" s="305" t="s">
        <v>1491</v>
      </c>
      <c r="AO21" s="293" t="e">
        <f>VLOOKUP(功能_33[[#This Row],[功能代號]],需二審tmp!B:B,1,FALSE)</f>
        <v>#N/A</v>
      </c>
      <c r="AP21" s="293"/>
    </row>
    <row r="22" spans="1:42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1494</v>
      </c>
      <c r="G22" s="293" t="s">
        <v>1495</v>
      </c>
      <c r="H22" s="293" t="s">
        <v>1496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8"/>
  <sheetViews>
    <sheetView zoomScale="80" zoomScaleNormal="80" workbookViewId="0">
      <pane ySplit="3" topLeftCell="A483" activePane="bottomLeft" state="frozen"/>
      <selection pane="bottomLeft" activeCell="B568" sqref="B568"/>
    </sheetView>
  </sheetViews>
  <sheetFormatPr defaultColWidth="9" defaultRowHeight="16.2"/>
  <cols>
    <col min="1" max="1" width="10.125" style="316" customWidth="1"/>
    <col min="2" max="2" width="30.25" style="69" customWidth="1"/>
    <col min="3" max="3" width="4.75" style="316" customWidth="1"/>
    <col min="4" max="4" width="74.75" style="74" customWidth="1"/>
    <col min="5" max="5" width="15.75" style="316" customWidth="1"/>
    <col min="6" max="6" width="20.25" style="71" bestFit="1" customWidth="1"/>
    <col min="7" max="7" width="16.75" style="71" customWidth="1"/>
    <col min="8" max="8" width="15.375" style="316" bestFit="1" customWidth="1"/>
    <col min="9" max="9" width="13.375" style="316" customWidth="1"/>
    <col min="10" max="10" width="11.375" style="316" customWidth="1"/>
    <col min="11" max="11" width="16.625" style="316" customWidth="1"/>
    <col min="12" max="12" width="8.25" style="316" customWidth="1"/>
    <col min="13" max="13" width="21.625" style="316" customWidth="1"/>
    <col min="14" max="15" width="20.125" style="316" customWidth="1"/>
    <col min="16" max="16" width="12" style="316" customWidth="1"/>
    <col min="17" max="20" width="9" style="69" customWidth="1"/>
    <col min="21" max="16384" width="9" style="69"/>
  </cols>
  <sheetData>
    <row r="1" spans="1:16" ht="16.95" customHeight="1">
      <c r="A1" s="498" t="s">
        <v>1497</v>
      </c>
      <c r="B1" s="498" t="s">
        <v>1498</v>
      </c>
      <c r="C1" s="501" t="s">
        <v>1499</v>
      </c>
      <c r="D1" s="501" t="s">
        <v>1500</v>
      </c>
      <c r="E1" s="498" t="s">
        <v>1501</v>
      </c>
      <c r="F1" s="503" t="s">
        <v>1502</v>
      </c>
      <c r="G1" s="503" t="s">
        <v>1503</v>
      </c>
      <c r="H1" s="275" t="s">
        <v>118</v>
      </c>
      <c r="I1" s="498" t="s">
        <v>1504</v>
      </c>
      <c r="J1" s="498" t="s">
        <v>1505</v>
      </c>
      <c r="K1" s="504"/>
      <c r="L1" s="504"/>
      <c r="M1" s="504"/>
      <c r="N1" s="505"/>
      <c r="O1" s="275"/>
      <c r="P1" s="498" t="s">
        <v>1506</v>
      </c>
    </row>
    <row r="2" spans="1:16">
      <c r="A2" s="499"/>
      <c r="B2" s="499"/>
      <c r="C2" s="499"/>
      <c r="D2" s="499"/>
      <c r="E2" s="499"/>
      <c r="F2" s="499"/>
      <c r="G2" s="499"/>
      <c r="H2" s="277" t="s">
        <v>1503</v>
      </c>
      <c r="I2" s="499"/>
      <c r="J2" s="502" t="s">
        <v>1507</v>
      </c>
      <c r="K2" s="502" t="s">
        <v>1508</v>
      </c>
      <c r="L2" s="506" t="s">
        <v>1509</v>
      </c>
      <c r="M2" s="507"/>
      <c r="N2" s="507"/>
      <c r="O2" s="508"/>
      <c r="P2" s="499"/>
    </row>
    <row r="3" spans="1:16">
      <c r="A3" s="500"/>
      <c r="B3" s="500"/>
      <c r="C3" s="500"/>
      <c r="D3" s="500"/>
      <c r="E3" s="500"/>
      <c r="F3" s="500"/>
      <c r="G3" s="500"/>
      <c r="H3" s="276"/>
      <c r="I3" s="500"/>
      <c r="J3" s="500"/>
      <c r="K3" s="500"/>
      <c r="L3" s="315" t="s">
        <v>1510</v>
      </c>
      <c r="M3" s="161" t="s">
        <v>1511</v>
      </c>
      <c r="N3" s="161" t="s">
        <v>1512</v>
      </c>
      <c r="O3" s="162" t="s">
        <v>1513</v>
      </c>
      <c r="P3" s="500"/>
    </row>
    <row r="4" spans="1:16" ht="33" customHeight="1">
      <c r="A4" s="316" t="s">
        <v>1029</v>
      </c>
      <c r="B4" s="69" t="str">
        <f>VLOOKUP(A4,URS確認!$E:$F,2,FALSE)</f>
        <v>放款業績工作月查詢</v>
      </c>
      <c r="C4" s="316">
        <v>1</v>
      </c>
      <c r="D4" s="74" t="s">
        <v>1514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1515</v>
      </c>
      <c r="P4" s="70"/>
    </row>
    <row r="5" spans="1:16">
      <c r="A5" s="316" t="s">
        <v>1029</v>
      </c>
      <c r="B5" s="69" t="str">
        <f>VLOOKUP(A5,URS確認!$E:$F,2,FALSE)</f>
        <v>放款業績工作月查詢</v>
      </c>
      <c r="C5" s="316">
        <v>2</v>
      </c>
      <c r="D5" s="74" t="s">
        <v>1516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1515</v>
      </c>
      <c r="P5" s="70"/>
    </row>
    <row r="6" spans="1:16">
      <c r="A6" s="316" t="s">
        <v>1029</v>
      </c>
      <c r="B6" s="69" t="str">
        <f>VLOOKUP(A6,URS確認!$E:$F,2,FALSE)</f>
        <v>放款業績工作月查詢</v>
      </c>
      <c r="C6" s="316">
        <v>3</v>
      </c>
      <c r="D6" s="74" t="s">
        <v>1517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1515</v>
      </c>
      <c r="P6" s="70"/>
    </row>
    <row r="7" spans="1:16">
      <c r="A7" s="316" t="s">
        <v>1034</v>
      </c>
      <c r="B7" s="69" t="str">
        <f>VLOOKUP(A7,URS確認!$E:$F,2,FALSE)</f>
        <v>放款業績工作月維護</v>
      </c>
      <c r="C7" s="316">
        <v>1</v>
      </c>
      <c r="D7" s="74" t="s">
        <v>1518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1515</v>
      </c>
      <c r="P7" s="70"/>
    </row>
    <row r="8" spans="1:16">
      <c r="A8" s="316" t="s">
        <v>1037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1515</v>
      </c>
      <c r="P8" s="70"/>
    </row>
    <row r="9" spans="1:16">
      <c r="A9" s="316" t="s">
        <v>1037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1520</v>
      </c>
      <c r="E9" s="70">
        <v>44396</v>
      </c>
      <c r="F9" s="108" t="s">
        <v>1521</v>
      </c>
      <c r="G9" s="70"/>
      <c r="H9" s="70"/>
      <c r="I9" s="70" t="s">
        <v>145</v>
      </c>
      <c r="M9" s="316" t="s">
        <v>1522</v>
      </c>
      <c r="P9" s="70" t="s">
        <v>1523</v>
      </c>
    </row>
    <row r="10" spans="1:16">
      <c r="A10" s="316" t="s">
        <v>1039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1515</v>
      </c>
      <c r="P10" s="70"/>
    </row>
    <row r="11" spans="1:16">
      <c r="A11" s="316" t="s">
        <v>1041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1515</v>
      </c>
      <c r="P11" s="70"/>
    </row>
    <row r="12" spans="1:16" ht="33" customHeight="1">
      <c r="A12" s="316" t="s">
        <v>1041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1515</v>
      </c>
      <c r="P12" s="70"/>
    </row>
    <row r="13" spans="1:16">
      <c r="A13" s="316" t="s">
        <v>1041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1515</v>
      </c>
      <c r="P13" s="70"/>
    </row>
    <row r="14" spans="1:16">
      <c r="A14" s="316" t="s">
        <v>1041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1515</v>
      </c>
      <c r="P14" s="70"/>
    </row>
    <row r="15" spans="1:16">
      <c r="A15" s="316" t="s">
        <v>1049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1529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1515</v>
      </c>
      <c r="P15" s="70"/>
    </row>
    <row r="16" spans="1:16" ht="82.5" customHeight="1">
      <c r="A16" s="316" t="s">
        <v>1049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1530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1531</v>
      </c>
      <c r="P16" s="70" t="s">
        <v>1523</v>
      </c>
    </row>
    <row r="17" spans="1:16" ht="33" customHeight="1">
      <c r="A17" s="316" t="s">
        <v>1049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1515</v>
      </c>
      <c r="P17" s="70"/>
    </row>
    <row r="18" spans="1:16">
      <c r="A18" s="316" t="s">
        <v>1049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1515</v>
      </c>
      <c r="P18" s="70"/>
    </row>
    <row r="19" spans="1:16">
      <c r="A19" s="316" t="s">
        <v>1043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1515</v>
      </c>
      <c r="P19" s="71"/>
    </row>
    <row r="20" spans="1:16">
      <c r="A20" s="411" t="s">
        <v>1043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>
      <c r="A21" s="316" t="s">
        <v>1045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1515</v>
      </c>
      <c r="P21" s="71"/>
    </row>
    <row r="22" spans="1:16" ht="115.5" customHeight="1">
      <c r="A22" s="316" t="s">
        <v>1051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1515</v>
      </c>
      <c r="P22" s="71"/>
    </row>
    <row r="23" spans="1:16" ht="66" customHeight="1">
      <c r="A23" s="316" t="s">
        <v>1051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1515</v>
      </c>
      <c r="P23" s="71"/>
    </row>
    <row r="24" spans="1:16">
      <c r="A24" s="316" t="s">
        <v>1051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1537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1538</v>
      </c>
      <c r="P24" s="71"/>
    </row>
    <row r="25" spans="1:16">
      <c r="A25" s="316" t="s">
        <v>1055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1539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1538</v>
      </c>
      <c r="P25" s="71"/>
    </row>
    <row r="26" spans="1:16" ht="66" customHeight="1">
      <c r="A26" s="316" t="s">
        <v>1067</v>
      </c>
      <c r="B26" s="69" t="str">
        <f>VLOOKUP(A26,URS確認!$E:$F,2,FALSE)</f>
        <v>介紹人加碼獎勵津貼標準設定</v>
      </c>
      <c r="C26" s="316">
        <v>1</v>
      </c>
      <c r="D26" s="74" t="s">
        <v>1540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1515</v>
      </c>
      <c r="P26" s="71"/>
    </row>
    <row r="27" spans="1:16" ht="33" customHeight="1">
      <c r="A27" s="316" t="s">
        <v>1067</v>
      </c>
      <c r="B27" s="69" t="str">
        <f>VLOOKUP(A27,URS確認!$E:$F,2,FALSE)</f>
        <v>介紹人加碼獎勵津貼標準設定</v>
      </c>
      <c r="C27" s="316">
        <v>2</v>
      </c>
      <c r="D27" s="74" t="s">
        <v>1541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1515</v>
      </c>
      <c r="P27" s="71" t="s">
        <v>1542</v>
      </c>
    </row>
    <row r="28" spans="1:16">
      <c r="A28" s="316" t="s">
        <v>1067</v>
      </c>
      <c r="B28" s="69" t="str">
        <f>VLOOKUP(A28,URS確認!$E:$F,2,FALSE)</f>
        <v>介紹人加碼獎勵津貼標準設定</v>
      </c>
      <c r="C28" s="316">
        <v>3</v>
      </c>
      <c r="D28" s="74" t="s">
        <v>1543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1515</v>
      </c>
      <c r="P28" s="71"/>
    </row>
    <row r="29" spans="1:16">
      <c r="A29" s="316" t="s">
        <v>1071</v>
      </c>
      <c r="B29" s="69" t="str">
        <f>VLOOKUP(A29,URS確認!$E:$F,2,FALSE)</f>
        <v>協辦獎勵津貼標準設定</v>
      </c>
      <c r="C29" s="316">
        <v>1</v>
      </c>
      <c r="D29" s="74" t="s">
        <v>1543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1515</v>
      </c>
      <c r="P29" s="71"/>
    </row>
    <row r="30" spans="1:16" ht="34.049999999999997" customHeight="1">
      <c r="A30" s="316" t="s">
        <v>1071</v>
      </c>
      <c r="B30" s="69" t="str">
        <f>VLOOKUP(A30,URS確認!$E:$F,2,FALSE)</f>
        <v>協辦獎勵津貼標準設定</v>
      </c>
      <c r="C30" s="316">
        <v>2</v>
      </c>
      <c r="D30" s="74" t="s">
        <v>1544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1515</v>
      </c>
      <c r="P30" s="71"/>
    </row>
    <row r="31" spans="1:16">
      <c r="A31" s="316" t="s">
        <v>1071</v>
      </c>
      <c r="B31" s="69" t="str">
        <f>VLOOKUP(A31,URS確認!$E:$F,2,FALSE)</f>
        <v>協辦獎勵津貼標準設定</v>
      </c>
      <c r="C31" s="316">
        <v>3</v>
      </c>
      <c r="D31" s="74" t="s">
        <v>1545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1515</v>
      </c>
      <c r="P31" s="71"/>
    </row>
    <row r="32" spans="1:16">
      <c r="A32" s="316" t="s">
        <v>1073</v>
      </c>
      <c r="B32" s="69" t="str">
        <f>VLOOKUP(A32,URS確認!$E:$F,2,FALSE)</f>
        <v>系統變數及系統值設定</v>
      </c>
      <c r="C32" s="316">
        <v>1</v>
      </c>
      <c r="D32" s="74" t="s">
        <v>1546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1515</v>
      </c>
      <c r="P32" s="71"/>
    </row>
    <row r="33" spans="1:16" ht="49.5" customHeight="1">
      <c r="A33" s="316" t="s">
        <v>1073</v>
      </c>
      <c r="B33" s="69" t="str">
        <f>VLOOKUP(A33,URS確認!$E:$F,2,FALSE)</f>
        <v>系統變數及系統值設定</v>
      </c>
      <c r="C33" s="316">
        <v>2</v>
      </c>
      <c r="D33" s="74" t="s">
        <v>1547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1515</v>
      </c>
      <c r="P33" s="71"/>
    </row>
    <row r="34" spans="1:16" ht="49.5" customHeight="1">
      <c r="A34" s="316" t="s">
        <v>1073</v>
      </c>
      <c r="B34" s="69" t="str">
        <f>VLOOKUP(A34,URS確認!$E:$F,2,FALSE)</f>
        <v>系統變數及系統值設定</v>
      </c>
      <c r="C34" s="316">
        <v>3</v>
      </c>
      <c r="D34" s="74" t="s">
        <v>1548</v>
      </c>
      <c r="E34" s="71">
        <v>44397</v>
      </c>
      <c r="F34" s="71">
        <v>44592</v>
      </c>
      <c r="H34" s="71"/>
      <c r="I34" s="70" t="s">
        <v>145</v>
      </c>
      <c r="M34" s="316" t="s">
        <v>1531</v>
      </c>
      <c r="P34" s="71" t="s">
        <v>1523</v>
      </c>
    </row>
    <row r="35" spans="1:16" s="163" customFormat="1" ht="33" customHeight="1">
      <c r="A35" s="72" t="s">
        <v>1059</v>
      </c>
      <c r="B35" s="69" t="str">
        <f>VLOOKUP(A35,URS確認!$E:$F,2,FALSE)</f>
        <v>業績件數及金額核算標準設定查詢</v>
      </c>
      <c r="C35" s="72">
        <v>1</v>
      </c>
      <c r="D35" s="75" t="s">
        <v>1549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1515</v>
      </c>
      <c r="O35" s="72"/>
      <c r="P35" s="73" t="s">
        <v>1523</v>
      </c>
    </row>
    <row r="36" spans="1:16">
      <c r="A36" s="316" t="s">
        <v>1061</v>
      </c>
      <c r="B36" s="69" t="str">
        <f>VLOOKUP(A36,URS確認!$E:$F,2,FALSE)</f>
        <v>業績件數及金額核算標準設定</v>
      </c>
      <c r="C36" s="316">
        <v>1</v>
      </c>
      <c r="D36" s="74" t="s">
        <v>1550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1515</v>
      </c>
      <c r="P36" s="71"/>
    </row>
    <row r="37" spans="1:16" ht="33" customHeight="1">
      <c r="A37" s="316" t="s">
        <v>1061</v>
      </c>
      <c r="B37" s="69" t="str">
        <f>VLOOKUP(A37,URS確認!$E:$F,2,FALSE)</f>
        <v>業績件數及金額核算標準設定</v>
      </c>
      <c r="C37" s="316">
        <v>2</v>
      </c>
      <c r="D37" s="74" t="s">
        <v>1551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1531</v>
      </c>
      <c r="P37" s="71" t="s">
        <v>1552</v>
      </c>
    </row>
    <row r="38" spans="1:16" s="163" customFormat="1" ht="33" customHeight="1">
      <c r="A38" s="72" t="s">
        <v>1061</v>
      </c>
      <c r="B38" s="69" t="str">
        <f>VLOOKUP(A38,URS確認!$E:$F,2,FALSE)</f>
        <v>業績件數及金額核算標準設定</v>
      </c>
      <c r="C38" s="72">
        <v>3</v>
      </c>
      <c r="D38" s="75" t="s">
        <v>1553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1061</v>
      </c>
      <c r="B39" s="69" t="str">
        <f>VLOOKUP(A39,URS確認!$E:$F,2,FALSE)</f>
        <v>業績件數及金額核算標準設定</v>
      </c>
      <c r="C39" s="72">
        <v>4</v>
      </c>
      <c r="D39" s="75" t="s">
        <v>1554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1531</v>
      </c>
      <c r="N39" s="72"/>
      <c r="O39" s="72"/>
      <c r="P39" s="76"/>
    </row>
    <row r="40" spans="1:16" ht="33" customHeight="1">
      <c r="A40" s="316" t="s">
        <v>1063</v>
      </c>
      <c r="B40" s="69" t="str">
        <f>VLOOKUP(A40,URS確認!$E:$F,2,FALSE)</f>
        <v>業績件數及金額核算標準設定(整月)</v>
      </c>
      <c r="C40" s="316">
        <v>1</v>
      </c>
      <c r="D40" s="74" t="s">
        <v>1555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1531</v>
      </c>
      <c r="P40" s="71" t="s">
        <v>1523</v>
      </c>
    </row>
    <row r="41" spans="1:16">
      <c r="A41" s="316" t="s">
        <v>1100</v>
      </c>
      <c r="B41" s="69" t="str">
        <f>VLOOKUP(A41,URS確認!$E:$F,2,FALSE)</f>
        <v>工作日業績結算</v>
      </c>
      <c r="C41" s="316">
        <v>1</v>
      </c>
      <c r="D41" s="74" t="s">
        <v>1556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1515</v>
      </c>
      <c r="P41" s="71"/>
    </row>
    <row r="42" spans="1:16" ht="30.6" customHeight="1">
      <c r="A42" s="316" t="s">
        <v>1100</v>
      </c>
      <c r="B42" s="69" t="str">
        <f>VLOOKUP(A42,URS確認!$E:$F,2,FALSE)</f>
        <v>工作日業績結算</v>
      </c>
      <c r="C42" s="316">
        <v>2</v>
      </c>
      <c r="D42" s="74" t="s">
        <v>1557</v>
      </c>
      <c r="E42" s="71">
        <v>44398</v>
      </c>
      <c r="F42" s="71" t="s">
        <v>1558</v>
      </c>
      <c r="H42" s="71"/>
      <c r="I42" s="70" t="str">
        <f>VLOOKUP(A42,URS確認!E:I,5,FALSE)</f>
        <v>張金龍</v>
      </c>
      <c r="P42" s="71"/>
    </row>
    <row r="43" spans="1:16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1559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1515</v>
      </c>
      <c r="P43" s="71"/>
    </row>
    <row r="44" spans="1:16">
      <c r="A44" s="316" t="s">
        <v>1466</v>
      </c>
      <c r="B44" s="69" t="e">
        <f>VLOOKUP(A44,URS確認!$E:$F,2,FALSE)</f>
        <v>#N/A</v>
      </c>
      <c r="C44" s="316">
        <v>1</v>
      </c>
      <c r="D44" s="74" t="s">
        <v>1560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1515</v>
      </c>
      <c r="P44" s="71"/>
    </row>
    <row r="45" spans="1:16" ht="34.049999999999997" customHeight="1">
      <c r="A45" s="72" t="s">
        <v>1466</v>
      </c>
      <c r="B45" s="69" t="e">
        <f>VLOOKUP(A45,URS確認!$E:$F,2,FALSE)</f>
        <v>#N/A</v>
      </c>
      <c r="C45" s="72">
        <v>2</v>
      </c>
      <c r="D45" s="75" t="s">
        <v>1561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1531</v>
      </c>
      <c r="P45" s="71"/>
    </row>
    <row r="46" spans="1:16">
      <c r="A46" s="316" t="s">
        <v>1469</v>
      </c>
      <c r="B46" s="69" t="e">
        <f>VLOOKUP(A46,URS確認!$E:$F,2,FALSE)</f>
        <v>#N/A</v>
      </c>
      <c r="C46" s="316">
        <v>1</v>
      </c>
      <c r="D46" s="74" t="s">
        <v>1562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1515</v>
      </c>
      <c r="P46" s="71"/>
    </row>
    <row r="47" spans="1:16" ht="34.049999999999997" customHeight="1">
      <c r="A47" s="72" t="s">
        <v>1469</v>
      </c>
      <c r="B47" s="69" t="e">
        <f>VLOOKUP(A47,URS確認!$E:$F,2,FALSE)</f>
        <v>#N/A</v>
      </c>
      <c r="C47" s="72">
        <v>2</v>
      </c>
      <c r="D47" s="75" t="s">
        <v>1563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1531</v>
      </c>
      <c r="P47" s="71"/>
    </row>
    <row r="48" spans="1:16">
      <c r="A48" s="316" t="s">
        <v>1564</v>
      </c>
      <c r="B48" s="69" t="s">
        <v>1565</v>
      </c>
      <c r="C48" s="316">
        <v>1</v>
      </c>
      <c r="D48" s="74" t="s">
        <v>1566</v>
      </c>
      <c r="E48" s="71">
        <v>44398</v>
      </c>
      <c r="F48" s="71">
        <v>44399</v>
      </c>
      <c r="G48" s="71">
        <v>44399</v>
      </c>
      <c r="H48" s="71"/>
      <c r="I48" s="70" t="s">
        <v>1567</v>
      </c>
      <c r="J48" s="316" t="s">
        <v>1515</v>
      </c>
      <c r="P48" s="71"/>
    </row>
    <row r="49" spans="1:16">
      <c r="A49" s="316" t="s">
        <v>1568</v>
      </c>
      <c r="B49" s="69" t="s">
        <v>1569</v>
      </c>
      <c r="C49" s="316">
        <v>1</v>
      </c>
      <c r="D49" s="74" t="s">
        <v>1566</v>
      </c>
      <c r="E49" s="71">
        <v>44398</v>
      </c>
      <c r="F49" s="71">
        <v>44399</v>
      </c>
      <c r="G49" s="71">
        <v>44399</v>
      </c>
      <c r="H49" s="71"/>
      <c r="I49" s="70" t="s">
        <v>1567</v>
      </c>
      <c r="J49" s="316" t="s">
        <v>1515</v>
      </c>
      <c r="P49" s="71"/>
    </row>
    <row r="50" spans="1:16" ht="32.4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1570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1515</v>
      </c>
      <c r="P50" s="71"/>
    </row>
    <row r="51" spans="1:16" ht="66" customHeight="1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1571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1515</v>
      </c>
      <c r="P51" s="71"/>
    </row>
    <row r="52" spans="1:16" ht="82.5" customHeight="1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1572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1515</v>
      </c>
      <c r="P52" s="71"/>
    </row>
    <row r="53" spans="1:16" ht="82.5" customHeight="1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1573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1515</v>
      </c>
      <c r="P53" s="71"/>
    </row>
    <row r="54" spans="1:16" ht="66" customHeight="1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1574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1515</v>
      </c>
      <c r="P54" s="71"/>
    </row>
    <row r="55" spans="1:16" ht="66" customHeight="1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1575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1515</v>
      </c>
      <c r="P55" s="71"/>
    </row>
    <row r="56" spans="1:16" ht="49.5" customHeight="1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1576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1515</v>
      </c>
      <c r="P56" s="71"/>
    </row>
    <row r="57" spans="1:16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1577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1515</v>
      </c>
      <c r="P57" s="71"/>
    </row>
    <row r="58" spans="1:16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1578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1515</v>
      </c>
      <c r="P58" s="71"/>
    </row>
    <row r="59" spans="1:16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1579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1515</v>
      </c>
      <c r="P59" s="71"/>
    </row>
    <row r="60" spans="1:16" ht="33" customHeight="1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1580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1515</v>
      </c>
      <c r="P60" s="71"/>
    </row>
    <row r="61" spans="1:16" ht="33" customHeight="1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1581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1531</v>
      </c>
      <c r="P61" s="71" t="s">
        <v>1523</v>
      </c>
    </row>
    <row r="62" spans="1:16" ht="33" customHeight="1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1582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1515</v>
      </c>
      <c r="P62" s="71"/>
    </row>
    <row r="63" spans="1:16" ht="33" customHeight="1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1583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1531</v>
      </c>
      <c r="P63" s="71"/>
    </row>
    <row r="64" spans="1:16" ht="66" customHeight="1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1571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1584</v>
      </c>
      <c r="M64" s="316" t="s">
        <v>1538</v>
      </c>
      <c r="P64" s="71"/>
    </row>
    <row r="65" spans="1:16" ht="82.5" customHeight="1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1585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1515</v>
      </c>
      <c r="P65" s="71"/>
    </row>
    <row r="66" spans="1:16" ht="33" customHeight="1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1586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1515</v>
      </c>
      <c r="P66" s="71"/>
    </row>
    <row r="67" spans="1:16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1587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1515</v>
      </c>
      <c r="P67" s="71" t="s">
        <v>1588</v>
      </c>
    </row>
    <row r="68" spans="1:16" ht="66" customHeight="1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1574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1515</v>
      </c>
      <c r="P68" s="71" t="s">
        <v>1588</v>
      </c>
    </row>
    <row r="69" spans="1:16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1589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1515</v>
      </c>
      <c r="P69" s="71" t="s">
        <v>1588</v>
      </c>
    </row>
    <row r="70" spans="1:16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1590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1584</v>
      </c>
      <c r="M70" s="316" t="s">
        <v>1531</v>
      </c>
      <c r="P70" s="71" t="s">
        <v>1588</v>
      </c>
    </row>
    <row r="71" spans="1:16" ht="66" customHeight="1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1575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1584</v>
      </c>
      <c r="N71" s="316" t="s">
        <v>1515</v>
      </c>
      <c r="P71" s="71" t="s">
        <v>1588</v>
      </c>
    </row>
    <row r="72" spans="1:16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1577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1515</v>
      </c>
      <c r="P72" s="71"/>
    </row>
    <row r="73" spans="1:16" ht="33" customHeight="1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1591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1515</v>
      </c>
      <c r="P73" s="71"/>
    </row>
    <row r="74" spans="1:16" ht="33" customHeight="1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1592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1515</v>
      </c>
      <c r="P74" s="71"/>
    </row>
    <row r="75" spans="1:16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1593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1515</v>
      </c>
      <c r="P75" s="71"/>
    </row>
    <row r="76" spans="1:16" ht="49.5" customHeight="1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1594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1567</v>
      </c>
      <c r="J76" s="316" t="s">
        <v>1515</v>
      </c>
      <c r="P76" s="71"/>
    </row>
    <row r="77" spans="1:16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1595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1515</v>
      </c>
      <c r="P77" s="71"/>
    </row>
    <row r="78" spans="1:16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1596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1515</v>
      </c>
      <c r="P78" s="71"/>
    </row>
    <row r="79" spans="1:16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1597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1538</v>
      </c>
      <c r="P79" s="71"/>
    </row>
    <row r="80" spans="1:16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1598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1515</v>
      </c>
      <c r="P80" s="71"/>
    </row>
    <row r="81" spans="1:16" ht="33" customHeight="1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1599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1515</v>
      </c>
      <c r="P81" s="71"/>
    </row>
    <row r="82" spans="1:16" ht="99" customHeight="1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1600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1515</v>
      </c>
      <c r="P82" s="71"/>
    </row>
    <row r="83" spans="1:16" ht="132" customHeight="1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1601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1515</v>
      </c>
      <c r="P83" s="71"/>
    </row>
    <row r="84" spans="1:16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1602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1515</v>
      </c>
      <c r="P84" s="71"/>
    </row>
    <row r="85" spans="1:16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1603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1515</v>
      </c>
      <c r="P85" s="71"/>
    </row>
    <row r="86" spans="1:16" ht="66" customHeight="1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1604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1531</v>
      </c>
      <c r="P86" s="71"/>
    </row>
    <row r="87" spans="1:16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1602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1515</v>
      </c>
      <c r="L87" s="316" t="s">
        <v>1515</v>
      </c>
      <c r="P87" s="71"/>
    </row>
    <row r="88" spans="1:16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1603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1515</v>
      </c>
      <c r="L88" s="316" t="s">
        <v>1515</v>
      </c>
      <c r="P88" s="71"/>
    </row>
    <row r="89" spans="1:16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1605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1515</v>
      </c>
      <c r="L89" s="316" t="s">
        <v>1515</v>
      </c>
      <c r="P89" s="71"/>
    </row>
    <row r="90" spans="1:16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1606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1515</v>
      </c>
      <c r="L90" s="316" t="s">
        <v>1515</v>
      </c>
      <c r="P90" s="71"/>
    </row>
    <row r="91" spans="1:16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1607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1515</v>
      </c>
      <c r="L91" s="316" t="s">
        <v>1515</v>
      </c>
      <c r="P91" s="71"/>
    </row>
    <row r="92" spans="1:16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1608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1515</v>
      </c>
      <c r="L92" s="316" t="s">
        <v>1515</v>
      </c>
      <c r="P92" s="71"/>
    </row>
    <row r="93" spans="1:16" ht="66" customHeight="1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1574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1515</v>
      </c>
      <c r="P93" s="71"/>
    </row>
    <row r="94" spans="1:16" ht="82.5" customHeight="1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1609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1515</v>
      </c>
      <c r="P94" s="71"/>
    </row>
    <row r="95" spans="1:16" ht="33" customHeight="1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1610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1522</v>
      </c>
      <c r="P95" s="71"/>
    </row>
    <row r="96" spans="1:16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1611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1531</v>
      </c>
      <c r="P96" s="71"/>
    </row>
    <row r="97" spans="1:16" ht="33" customHeight="1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1612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1531</v>
      </c>
      <c r="P97" s="71"/>
    </row>
    <row r="98" spans="1:16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1613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1515</v>
      </c>
      <c r="P98" s="71"/>
    </row>
    <row r="99" spans="1:16" ht="66" customHeight="1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1574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1515</v>
      </c>
      <c r="P99" s="71"/>
    </row>
    <row r="100" spans="1:16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1614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1515</v>
      </c>
      <c r="P100" s="71"/>
    </row>
    <row r="101" spans="1:16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1615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1531</v>
      </c>
      <c r="P101" s="71"/>
    </row>
    <row r="102" spans="1:16" ht="66" customHeight="1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1575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1515</v>
      </c>
      <c r="P102" s="71"/>
    </row>
    <row r="103" spans="1:16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1577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1515</v>
      </c>
      <c r="P103" s="71"/>
    </row>
    <row r="104" spans="1:16" ht="33" customHeight="1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1616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1515</v>
      </c>
      <c r="P104" s="71"/>
    </row>
    <row r="105" spans="1:16" ht="33" customHeight="1">
      <c r="A105" s="316" t="s">
        <v>1440</v>
      </c>
      <c r="B105" s="69" t="e">
        <f>VLOOKUP(A105,URS確認!$E:$F,2,FALSE)</f>
        <v>#N/A</v>
      </c>
      <c r="C105" s="316">
        <v>1</v>
      </c>
      <c r="D105" s="74" t="s">
        <v>1617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1515</v>
      </c>
      <c r="P105" s="71"/>
    </row>
    <row r="106" spans="1:16" ht="33" customHeight="1">
      <c r="A106" s="316" t="s">
        <v>1440</v>
      </c>
      <c r="B106" s="69" t="e">
        <f>VLOOKUP(A106,URS確認!$E:$F,2,FALSE)</f>
        <v>#N/A</v>
      </c>
      <c r="C106" s="316">
        <v>2</v>
      </c>
      <c r="D106" s="74" t="s">
        <v>1618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1515</v>
      </c>
      <c r="P106" s="71"/>
    </row>
    <row r="107" spans="1:16" ht="33" customHeight="1">
      <c r="A107" s="316" t="s">
        <v>1440</v>
      </c>
      <c r="B107" s="69" t="e">
        <f>VLOOKUP(A107,URS確認!$E:$F,2,FALSE)</f>
        <v>#N/A</v>
      </c>
      <c r="C107" s="316">
        <v>3</v>
      </c>
      <c r="D107" s="74" t="s">
        <v>1619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1515</v>
      </c>
      <c r="P107" s="71"/>
    </row>
    <row r="108" spans="1:16">
      <c r="A108" s="316" t="s">
        <v>1620</v>
      </c>
      <c r="B108" s="69" t="s">
        <v>1621</v>
      </c>
      <c r="C108" s="316">
        <v>1</v>
      </c>
      <c r="D108" s="74" t="s">
        <v>1622</v>
      </c>
      <c r="E108" s="71">
        <v>44403</v>
      </c>
      <c r="F108" s="71">
        <v>44439</v>
      </c>
      <c r="G108" s="71">
        <v>44440</v>
      </c>
      <c r="I108" s="70" t="s">
        <v>1567</v>
      </c>
      <c r="L108" s="316" t="s">
        <v>1515</v>
      </c>
      <c r="P108" s="71"/>
    </row>
    <row r="109" spans="1:16">
      <c r="A109" s="316" t="s">
        <v>1620</v>
      </c>
      <c r="B109" s="69" t="s">
        <v>1621</v>
      </c>
      <c r="C109" s="316">
        <v>2</v>
      </c>
      <c r="D109" s="74" t="s">
        <v>1623</v>
      </c>
      <c r="E109" s="71">
        <v>44403</v>
      </c>
      <c r="F109" s="71">
        <v>44439</v>
      </c>
      <c r="G109" s="71">
        <v>44440</v>
      </c>
      <c r="I109" s="70" t="s">
        <v>1567</v>
      </c>
      <c r="L109" s="316" t="s">
        <v>1515</v>
      </c>
      <c r="P109" s="71"/>
    </row>
    <row r="110" spans="1:16">
      <c r="A110" s="316" t="s">
        <v>1620</v>
      </c>
      <c r="B110" s="69" t="s">
        <v>1621</v>
      </c>
      <c r="C110" s="316">
        <v>3</v>
      </c>
      <c r="D110" s="74" t="s">
        <v>1624</v>
      </c>
      <c r="E110" s="71">
        <v>44403</v>
      </c>
      <c r="F110" s="71">
        <v>44439</v>
      </c>
      <c r="G110" s="71">
        <v>44440</v>
      </c>
      <c r="I110" s="70" t="s">
        <v>1567</v>
      </c>
      <c r="L110" s="316" t="s">
        <v>1515</v>
      </c>
      <c r="P110" s="71"/>
    </row>
    <row r="111" spans="1:16">
      <c r="A111" s="316" t="s">
        <v>1620</v>
      </c>
      <c r="B111" s="69" t="s">
        <v>1621</v>
      </c>
      <c r="C111" s="316">
        <v>4</v>
      </c>
      <c r="D111" s="74" t="s">
        <v>1625</v>
      </c>
      <c r="E111" s="71">
        <v>44403</v>
      </c>
      <c r="F111" s="71">
        <v>44439</v>
      </c>
      <c r="G111" s="71">
        <v>44440</v>
      </c>
      <c r="I111" s="70" t="s">
        <v>1567</v>
      </c>
      <c r="L111" s="316" t="s">
        <v>1515</v>
      </c>
      <c r="P111" s="71"/>
    </row>
    <row r="112" spans="1:16" ht="33" customHeight="1">
      <c r="A112" s="316" t="s">
        <v>1620</v>
      </c>
      <c r="B112" s="69" t="s">
        <v>1621</v>
      </c>
      <c r="C112" s="316">
        <v>5</v>
      </c>
      <c r="D112" s="74" t="s">
        <v>1626</v>
      </c>
      <c r="E112" s="71">
        <v>44403</v>
      </c>
      <c r="F112" s="113" t="s">
        <v>1558</v>
      </c>
      <c r="G112" s="71">
        <v>44440</v>
      </c>
      <c r="I112" s="70" t="s">
        <v>1567</v>
      </c>
      <c r="P112" s="71"/>
    </row>
    <row r="113" spans="1:17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1627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1531</v>
      </c>
      <c r="P113" s="71" t="s">
        <v>1628</v>
      </c>
    </row>
    <row r="114" spans="1:17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1629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1515</v>
      </c>
      <c r="P114" s="71"/>
    </row>
    <row r="115" spans="1:17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1630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1515</v>
      </c>
      <c r="P115" s="71"/>
    </row>
    <row r="116" spans="1:17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1631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1515</v>
      </c>
      <c r="P116" s="71"/>
    </row>
    <row r="117" spans="1:17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1632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1531</v>
      </c>
      <c r="P117" s="71" t="s">
        <v>1523</v>
      </c>
    </row>
    <row r="118" spans="1:17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1633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1531</v>
      </c>
      <c r="P118" s="71" t="s">
        <v>1523</v>
      </c>
    </row>
    <row r="119" spans="1:17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1634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1531</v>
      </c>
      <c r="P119" s="71" t="s">
        <v>1635</v>
      </c>
      <c r="Q119" s="69" t="s">
        <v>1636</v>
      </c>
    </row>
    <row r="120" spans="1:17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1515</v>
      </c>
      <c r="P120" s="71"/>
    </row>
    <row r="121" spans="1:17" ht="33" customHeight="1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1515</v>
      </c>
      <c r="P121" s="71"/>
    </row>
    <row r="122" spans="1:17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1611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1531</v>
      </c>
      <c r="P122" s="71"/>
    </row>
    <row r="123" spans="1:17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1515</v>
      </c>
      <c r="P123" s="71"/>
    </row>
    <row r="124" spans="1:17" ht="33" customHeight="1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1640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1531</v>
      </c>
      <c r="P124" s="71" t="s">
        <v>1523</v>
      </c>
      <c r="Q124" s="69" t="s">
        <v>1641</v>
      </c>
    </row>
    <row r="125" spans="1:17" ht="33" customHeight="1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1642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1531</v>
      </c>
      <c r="P125" s="71" t="s">
        <v>1523</v>
      </c>
      <c r="Q125" s="69" t="s">
        <v>1641</v>
      </c>
    </row>
    <row r="126" spans="1:17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1643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1531</v>
      </c>
      <c r="P126" s="71" t="s">
        <v>1523</v>
      </c>
    </row>
    <row r="127" spans="1:17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1644</v>
      </c>
      <c r="E127" s="71">
        <v>44403</v>
      </c>
      <c r="F127" s="71" t="s">
        <v>1558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1645</v>
      </c>
      <c r="E128" s="71">
        <v>44403</v>
      </c>
      <c r="F128" s="71" t="s">
        <v>1558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1646</v>
      </c>
      <c r="E129" s="71">
        <v>44403</v>
      </c>
      <c r="F129" s="71" t="s">
        <v>1558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1628</v>
      </c>
    </row>
    <row r="130" spans="1:16" ht="33" customHeight="1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1647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1515</v>
      </c>
      <c r="P130" s="71"/>
    </row>
    <row r="131" spans="1:16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1648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1515</v>
      </c>
      <c r="P131" s="71"/>
    </row>
    <row r="132" spans="1:16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1649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1515</v>
      </c>
      <c r="P132" s="71"/>
    </row>
    <row r="133" spans="1:16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1650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1515</v>
      </c>
      <c r="P133" s="71"/>
    </row>
    <row r="134" spans="1:16" ht="33" customHeight="1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1651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1515</v>
      </c>
      <c r="P134" s="70"/>
    </row>
    <row r="135" spans="1:16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1652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1531</v>
      </c>
      <c r="P135" s="71" t="s">
        <v>1523</v>
      </c>
    </row>
    <row r="136" spans="1:16" ht="34.049999999999997" customHeight="1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1653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1515</v>
      </c>
      <c r="P136" s="71" t="s">
        <v>1635</v>
      </c>
    </row>
    <row r="137" spans="1:16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1654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1515</v>
      </c>
      <c r="P137" s="70"/>
    </row>
    <row r="138" spans="1:16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1655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1515</v>
      </c>
      <c r="P138" s="70"/>
    </row>
    <row r="139" spans="1:16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1656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1531</v>
      </c>
      <c r="P139" s="71"/>
    </row>
    <row r="140" spans="1:16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1657</v>
      </c>
      <c r="E140" s="71">
        <v>44403</v>
      </c>
      <c r="F140" s="71" t="s">
        <v>1558</v>
      </c>
      <c r="G140" s="316"/>
      <c r="I140" s="70" t="str">
        <f>VLOOKUP(A140,URS確認!E:I,5,FALSE)</f>
        <v>余家興</v>
      </c>
      <c r="P140" s="71"/>
    </row>
    <row r="141" spans="1:16" ht="34.049999999999997" customHeight="1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1658</v>
      </c>
      <c r="E141" s="71">
        <v>44403</v>
      </c>
      <c r="F141" s="71" t="s">
        <v>1558</v>
      </c>
      <c r="G141" s="316"/>
      <c r="I141" s="70" t="str">
        <f>VLOOKUP(A141,URS確認!E:I,5,FALSE)</f>
        <v>余家興</v>
      </c>
      <c r="P141" s="71"/>
    </row>
    <row r="142" spans="1:16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1659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1515</v>
      </c>
      <c r="P142" s="71"/>
    </row>
    <row r="143" spans="1:16" ht="66" customHeight="1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1660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1531</v>
      </c>
      <c r="P143" s="71" t="s">
        <v>1628</v>
      </c>
    </row>
    <row r="144" spans="1:16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1661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1515</v>
      </c>
      <c r="P144" s="70"/>
    </row>
    <row r="145" spans="1:16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1662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1515</v>
      </c>
      <c r="P145" s="71"/>
    </row>
    <row r="146" spans="1:16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1663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1515</v>
      </c>
      <c r="P146" s="70"/>
    </row>
    <row r="147" spans="1:16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1664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1515</v>
      </c>
      <c r="P147" s="71"/>
    </row>
    <row r="148" spans="1:16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1665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1515</v>
      </c>
      <c r="P148" s="70"/>
    </row>
    <row r="149" spans="1:16" ht="33" customHeight="1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1666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1531</v>
      </c>
      <c r="P149" s="70" t="s">
        <v>1552</v>
      </c>
    </row>
    <row r="150" spans="1:16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1667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1515</v>
      </c>
      <c r="P150" s="70"/>
    </row>
    <row r="151" spans="1:16" ht="99" customHeight="1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1668</v>
      </c>
      <c r="E151" s="71">
        <v>44404</v>
      </c>
      <c r="F151" s="73" t="s">
        <v>1669</v>
      </c>
      <c r="G151" s="73" t="s">
        <v>1669</v>
      </c>
      <c r="H151" s="73" t="s">
        <v>1669</v>
      </c>
      <c r="I151" s="70" t="s">
        <v>202</v>
      </c>
      <c r="N151" s="316" t="s">
        <v>1515</v>
      </c>
      <c r="P151" s="71" t="s">
        <v>1552</v>
      </c>
    </row>
    <row r="152" spans="1:16">
      <c r="A152" s="316" t="s">
        <v>1429</v>
      </c>
      <c r="B152" s="69" t="s">
        <v>1430</v>
      </c>
      <c r="C152" s="316">
        <v>1</v>
      </c>
      <c r="D152" s="74" t="s">
        <v>1670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1515</v>
      </c>
      <c r="P152" s="71"/>
    </row>
    <row r="153" spans="1:16" ht="34.049999999999997" customHeight="1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1671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1515</v>
      </c>
      <c r="P153" s="71"/>
    </row>
    <row r="154" spans="1:16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1672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1515</v>
      </c>
      <c r="P154" s="71"/>
    </row>
    <row r="155" spans="1:16" ht="66" customHeight="1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1673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1531</v>
      </c>
      <c r="P155" s="71"/>
    </row>
    <row r="156" spans="1:16" ht="49.5" customHeight="1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1674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1515</v>
      </c>
      <c r="P156" s="71"/>
    </row>
    <row r="157" spans="1:16" ht="82.5" customHeight="1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1675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1515</v>
      </c>
      <c r="P157" s="71"/>
    </row>
    <row r="158" spans="1:16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1676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1515</v>
      </c>
      <c r="P158" s="71"/>
    </row>
    <row r="159" spans="1:16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1677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1515</v>
      </c>
      <c r="P159" s="71"/>
    </row>
    <row r="160" spans="1:16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1678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1515</v>
      </c>
      <c r="P160" s="71"/>
    </row>
    <row r="161" spans="1:16" ht="49.5" customHeight="1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1679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1531</v>
      </c>
      <c r="P161" s="71" t="s">
        <v>1628</v>
      </c>
    </row>
    <row r="162" spans="1:16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1680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1515</v>
      </c>
      <c r="P162" s="71"/>
    </row>
    <row r="163" spans="1:16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1681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1515</v>
      </c>
      <c r="P163" s="71"/>
    </row>
    <row r="164" spans="1:16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1682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1515</v>
      </c>
      <c r="P164" s="71" t="s">
        <v>1523</v>
      </c>
    </row>
    <row r="165" spans="1:16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1683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1515</v>
      </c>
      <c r="P165" s="71"/>
    </row>
    <row r="166" spans="1:16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1684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1515</v>
      </c>
      <c r="P166" s="71"/>
    </row>
    <row r="167" spans="1:16" ht="33" customHeight="1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1685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1515</v>
      </c>
      <c r="P167" s="71"/>
    </row>
    <row r="168" spans="1:16" ht="49.5" customHeight="1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1686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1531</v>
      </c>
      <c r="P168" s="71" t="s">
        <v>1635</v>
      </c>
    </row>
    <row r="169" spans="1:16" ht="66" customHeight="1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1687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1531</v>
      </c>
      <c r="P169" s="71" t="s">
        <v>1628</v>
      </c>
    </row>
    <row r="170" spans="1:16" ht="33" customHeight="1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1688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1531</v>
      </c>
      <c r="P170" s="71" t="s">
        <v>1628</v>
      </c>
    </row>
    <row r="171" spans="1:16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1689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1515</v>
      </c>
      <c r="P171" s="71"/>
    </row>
    <row r="172" spans="1:16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1690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1515</v>
      </c>
      <c r="P172" s="71"/>
    </row>
    <row r="173" spans="1:16" ht="115.5" customHeight="1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1691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1531</v>
      </c>
      <c r="P173" s="316" t="s">
        <v>1523</v>
      </c>
    </row>
    <row r="174" spans="1:16" ht="99" customHeight="1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1692</v>
      </c>
      <c r="E174" s="71">
        <v>44431</v>
      </c>
      <c r="F174" s="316"/>
      <c r="G174" s="316"/>
      <c r="I174" s="126" t="s">
        <v>1693</v>
      </c>
      <c r="O174" s="316" t="s">
        <v>1515</v>
      </c>
    </row>
    <row r="175" spans="1:16" ht="49.5" customHeight="1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1694</v>
      </c>
      <c r="E175" s="71">
        <v>44431</v>
      </c>
      <c r="F175" s="316"/>
      <c r="G175" s="316"/>
      <c r="I175" s="126" t="s">
        <v>1693</v>
      </c>
      <c r="O175" s="316" t="s">
        <v>1515</v>
      </c>
    </row>
    <row r="176" spans="1:16" ht="33" customHeight="1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1695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1531</v>
      </c>
    </row>
    <row r="177" spans="1:13" ht="49.5" customHeight="1">
      <c r="B177" s="74" t="s">
        <v>1696</v>
      </c>
      <c r="C177" s="316">
        <v>1</v>
      </c>
      <c r="D177" s="74" t="s">
        <v>1697</v>
      </c>
      <c r="E177" s="71">
        <v>44432</v>
      </c>
      <c r="F177" s="71">
        <v>44620</v>
      </c>
      <c r="G177" s="316"/>
      <c r="I177" s="316" t="s">
        <v>145</v>
      </c>
      <c r="M177" s="316" t="s">
        <v>1531</v>
      </c>
    </row>
    <row r="178" spans="1:13" ht="49.5" customHeight="1">
      <c r="B178" s="74" t="s">
        <v>1696</v>
      </c>
      <c r="C178" s="316">
        <v>2</v>
      </c>
      <c r="D178" s="74" t="s">
        <v>1698</v>
      </c>
      <c r="E178" s="71">
        <v>44432</v>
      </c>
      <c r="F178" s="71">
        <v>44620</v>
      </c>
      <c r="G178" s="316"/>
      <c r="I178" s="316" t="s">
        <v>145</v>
      </c>
      <c r="M178" s="316" t="s">
        <v>1531</v>
      </c>
    </row>
    <row r="179" spans="1:13" ht="49.5" customHeight="1">
      <c r="B179" s="74" t="s">
        <v>1696</v>
      </c>
      <c r="C179" s="316">
        <v>3</v>
      </c>
      <c r="D179" s="74" t="s">
        <v>1699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1515</v>
      </c>
    </row>
    <row r="180" spans="1:13" ht="49.5" customHeight="1">
      <c r="B180" s="74" t="s">
        <v>1696</v>
      </c>
      <c r="C180" s="316">
        <v>4</v>
      </c>
      <c r="D180" s="74" t="s">
        <v>1700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1515</v>
      </c>
    </row>
    <row r="181" spans="1:13" ht="49.5" customHeight="1">
      <c r="B181" s="74" t="s">
        <v>1696</v>
      </c>
      <c r="C181" s="316">
        <v>5</v>
      </c>
      <c r="D181" s="74" t="s">
        <v>1701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1515</v>
      </c>
    </row>
    <row r="182" spans="1:1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1702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1515</v>
      </c>
    </row>
    <row r="183" spans="1:13" ht="73.95" customHeight="1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1703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1531</v>
      </c>
    </row>
    <row r="184" spans="1:1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1704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1515</v>
      </c>
    </row>
    <row r="185" spans="1:13" ht="33" customHeight="1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1705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1515</v>
      </c>
    </row>
    <row r="186" spans="1:1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1706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1515</v>
      </c>
    </row>
    <row r="187" spans="1:1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1707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1515</v>
      </c>
    </row>
    <row r="188" spans="1:13" ht="33" customHeight="1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1708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1515</v>
      </c>
    </row>
    <row r="189" spans="1:13">
      <c r="A189" s="316" t="s">
        <v>1451</v>
      </c>
      <c r="B189" s="69" t="e">
        <f>VLOOKUP(A189,URS確認!$E:$F,2,FALSE)</f>
        <v>#N/A</v>
      </c>
      <c r="C189" s="316">
        <v>1</v>
      </c>
      <c r="D189" s="74" t="s">
        <v>1709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1515</v>
      </c>
    </row>
    <row r="190" spans="1:13">
      <c r="A190" s="316" t="s">
        <v>1454</v>
      </c>
      <c r="B190" s="69" t="e">
        <f>VLOOKUP(A190,URS確認!$E:$F,2,FALSE)</f>
        <v>#N/A</v>
      </c>
      <c r="C190" s="316">
        <v>1</v>
      </c>
      <c r="D190" s="74" t="s">
        <v>1710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1515</v>
      </c>
    </row>
    <row r="191" spans="1:13" ht="33" customHeight="1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1711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1531</v>
      </c>
    </row>
    <row r="192" spans="1:13" ht="15.6" customHeight="1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1712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1515</v>
      </c>
    </row>
    <row r="193" spans="1:1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1713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1515</v>
      </c>
    </row>
    <row r="194" spans="1:13" ht="33" customHeight="1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1714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1515</v>
      </c>
    </row>
    <row r="195" spans="1:13" ht="66" customHeight="1">
      <c r="A195" s="316" t="s">
        <v>1459</v>
      </c>
      <c r="B195" s="69" t="e">
        <f>VLOOKUP(A195,URS確認!$E:$F,2,FALSE)</f>
        <v>#N/A</v>
      </c>
      <c r="C195" s="316">
        <v>1</v>
      </c>
      <c r="D195" s="74" t="s">
        <v>1715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1584</v>
      </c>
      <c r="M195" s="316" t="s">
        <v>1531</v>
      </c>
    </row>
    <row r="196" spans="1:13" ht="66" customHeight="1">
      <c r="A196" s="316" t="s">
        <v>1462</v>
      </c>
      <c r="B196" s="69" t="e">
        <f>VLOOKUP(A196,URS確認!$E:$F,2,FALSE)</f>
        <v>#N/A</v>
      </c>
      <c r="C196" s="316">
        <v>1</v>
      </c>
      <c r="D196" s="74" t="s">
        <v>1716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1531</v>
      </c>
    </row>
    <row r="197" spans="1:13" ht="66" customHeight="1">
      <c r="A197" s="316" t="s">
        <v>1464</v>
      </c>
      <c r="B197" s="69" t="e">
        <f>VLOOKUP(A197,URS確認!$E:$F,2,FALSE)</f>
        <v>#N/A</v>
      </c>
      <c r="C197" s="316">
        <v>1</v>
      </c>
      <c r="D197" s="74" t="s">
        <v>1716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1531</v>
      </c>
    </row>
    <row r="198" spans="1:13" ht="66" customHeight="1">
      <c r="A198" s="316" t="s">
        <v>1456</v>
      </c>
      <c r="B198" s="69" t="e">
        <f>VLOOKUP(A198,URS確認!$E:$F,2,FALSE)</f>
        <v>#N/A</v>
      </c>
      <c r="C198" s="316">
        <v>1</v>
      </c>
      <c r="D198" s="74" t="s">
        <v>1717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1531</v>
      </c>
    </row>
    <row r="199" spans="1:1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1718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1515</v>
      </c>
    </row>
    <row r="200" spans="1:1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1719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1515</v>
      </c>
    </row>
    <row r="201" spans="1:1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1720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1515</v>
      </c>
    </row>
    <row r="202" spans="1:1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1721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1515</v>
      </c>
    </row>
    <row r="203" spans="1:13" ht="79.2" customHeight="1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1722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1515</v>
      </c>
    </row>
    <row r="204" spans="1:13" ht="37.200000000000003" customHeight="1">
      <c r="B204" s="74" t="s">
        <v>1723</v>
      </c>
      <c r="C204" s="316">
        <v>1</v>
      </c>
      <c r="D204" s="74" t="s">
        <v>1724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1515</v>
      </c>
    </row>
    <row r="205" spans="1:1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1725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1531</v>
      </c>
    </row>
    <row r="206" spans="1:1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1726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1515</v>
      </c>
    </row>
    <row r="207" spans="1:1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1727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1515</v>
      </c>
    </row>
    <row r="208" spans="1:13" ht="49.5" customHeight="1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1728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1515</v>
      </c>
    </row>
    <row r="209" spans="1:13" ht="66" customHeight="1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1729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1531</v>
      </c>
    </row>
    <row r="210" spans="1:13" ht="33" customHeight="1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1730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1515</v>
      </c>
    </row>
    <row r="211" spans="1:13" ht="33" customHeight="1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1731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1515</v>
      </c>
    </row>
    <row r="212" spans="1:1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1732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1515</v>
      </c>
    </row>
    <row r="213" spans="1:13" ht="33" customHeight="1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1733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1531</v>
      </c>
    </row>
    <row r="214" spans="1:13" ht="33" customHeight="1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1734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1531</v>
      </c>
    </row>
    <row r="215" spans="1:13" ht="33" customHeight="1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1735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1531</v>
      </c>
    </row>
    <row r="216" spans="1:1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1736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1531</v>
      </c>
    </row>
    <row r="217" spans="1:1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1737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1515</v>
      </c>
    </row>
    <row r="218" spans="1:13" ht="82.5" customHeight="1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1738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1515</v>
      </c>
    </row>
    <row r="219" spans="1:1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1739</v>
      </c>
      <c r="E219" s="71">
        <v>44435</v>
      </c>
      <c r="F219" s="71">
        <v>44440</v>
      </c>
      <c r="G219" s="71">
        <v>44440</v>
      </c>
      <c r="I219" s="316" t="s">
        <v>1567</v>
      </c>
      <c r="L219" s="316" t="s">
        <v>1515</v>
      </c>
    </row>
    <row r="220" spans="1:1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1740</v>
      </c>
      <c r="E220" s="71">
        <v>44435</v>
      </c>
      <c r="F220" s="71">
        <v>44440</v>
      </c>
      <c r="G220" s="71">
        <v>44440</v>
      </c>
      <c r="I220" s="316" t="s">
        <v>1567</v>
      </c>
      <c r="L220" s="316" t="s">
        <v>1515</v>
      </c>
    </row>
    <row r="221" spans="1:1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1741</v>
      </c>
      <c r="E221" s="71">
        <v>44435</v>
      </c>
      <c r="F221" s="71">
        <v>44440</v>
      </c>
      <c r="G221" s="71">
        <v>44440</v>
      </c>
      <c r="I221" s="316" t="s">
        <v>1567</v>
      </c>
      <c r="L221" s="316" t="s">
        <v>1515</v>
      </c>
    </row>
    <row r="222" spans="1:1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1742</v>
      </c>
      <c r="E222" s="71">
        <v>44435</v>
      </c>
      <c r="F222" s="71">
        <v>44440</v>
      </c>
      <c r="G222" s="71">
        <v>44440</v>
      </c>
      <c r="I222" s="316" t="s">
        <v>1567</v>
      </c>
      <c r="L222" s="316" t="s">
        <v>1515</v>
      </c>
    </row>
    <row r="223" spans="1:1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1743</v>
      </c>
      <c r="E223" s="71">
        <v>44435</v>
      </c>
      <c r="F223" s="71">
        <v>44440</v>
      </c>
      <c r="G223" s="71">
        <v>44440</v>
      </c>
      <c r="I223" s="316" t="s">
        <v>1567</v>
      </c>
      <c r="L223" s="316" t="s">
        <v>1515</v>
      </c>
    </row>
    <row r="224" spans="1:1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1744</v>
      </c>
      <c r="E224" s="71">
        <v>44435</v>
      </c>
      <c r="F224" s="71">
        <v>44440</v>
      </c>
      <c r="G224" s="71">
        <v>44440</v>
      </c>
      <c r="I224" s="316" t="s">
        <v>1567</v>
      </c>
      <c r="L224" s="316" t="s">
        <v>1515</v>
      </c>
    </row>
    <row r="225" spans="1:12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1745</v>
      </c>
      <c r="E225" s="71">
        <v>44435</v>
      </c>
      <c r="F225" s="71">
        <v>44440</v>
      </c>
      <c r="G225" s="71">
        <v>44440</v>
      </c>
      <c r="I225" s="316" t="s">
        <v>1567</v>
      </c>
      <c r="L225" s="316" t="s">
        <v>1515</v>
      </c>
    </row>
    <row r="226" spans="1:12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1746</v>
      </c>
      <c r="E226" s="71">
        <v>44435</v>
      </c>
      <c r="F226" s="71">
        <v>44440</v>
      </c>
      <c r="G226" s="71">
        <v>44440</v>
      </c>
      <c r="I226" s="316" t="s">
        <v>1567</v>
      </c>
      <c r="L226" s="316" t="s">
        <v>1515</v>
      </c>
    </row>
    <row r="227" spans="1:12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1747</v>
      </c>
      <c r="E227" s="71">
        <v>44435</v>
      </c>
      <c r="F227" s="71">
        <v>44440</v>
      </c>
      <c r="G227" s="71">
        <v>44440</v>
      </c>
      <c r="I227" s="316" t="s">
        <v>1567</v>
      </c>
      <c r="L227" s="316" t="s">
        <v>1515</v>
      </c>
    </row>
    <row r="228" spans="1:12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1748</v>
      </c>
      <c r="E228" s="71">
        <v>44435</v>
      </c>
      <c r="F228" s="71">
        <v>44440</v>
      </c>
      <c r="G228" s="71">
        <v>44440</v>
      </c>
      <c r="I228" s="316" t="s">
        <v>1567</v>
      </c>
      <c r="L228" s="316" t="s">
        <v>1515</v>
      </c>
    </row>
    <row r="229" spans="1:12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1749</v>
      </c>
      <c r="E229" s="71">
        <v>44435</v>
      </c>
      <c r="F229" s="71">
        <v>44440</v>
      </c>
      <c r="G229" s="71">
        <v>44440</v>
      </c>
      <c r="I229" s="316" t="s">
        <v>1567</v>
      </c>
      <c r="L229" s="316" t="s">
        <v>1515</v>
      </c>
    </row>
    <row r="230" spans="1:12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1750</v>
      </c>
      <c r="E230" s="71">
        <v>44435</v>
      </c>
      <c r="F230" s="71">
        <v>44440</v>
      </c>
      <c r="G230" s="71">
        <v>44440</v>
      </c>
      <c r="I230" s="316" t="s">
        <v>1567</v>
      </c>
      <c r="L230" s="316" t="s">
        <v>1515</v>
      </c>
    </row>
    <row r="231" spans="1:12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1751</v>
      </c>
      <c r="E231" s="71">
        <v>44435</v>
      </c>
      <c r="F231" s="71">
        <v>44440</v>
      </c>
      <c r="G231" s="71">
        <v>44440</v>
      </c>
      <c r="I231" s="316" t="s">
        <v>1567</v>
      </c>
      <c r="L231" s="316" t="s">
        <v>1515</v>
      </c>
    </row>
    <row r="232" spans="1:12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1752</v>
      </c>
      <c r="E232" s="71">
        <v>44435</v>
      </c>
      <c r="F232" s="71">
        <v>44440</v>
      </c>
      <c r="G232" s="71">
        <v>44440</v>
      </c>
      <c r="I232" s="316" t="s">
        <v>1567</v>
      </c>
      <c r="L232" s="316" t="s">
        <v>1515</v>
      </c>
    </row>
    <row r="233" spans="1:12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1753</v>
      </c>
      <c r="E233" s="71">
        <v>44435</v>
      </c>
      <c r="F233" s="71">
        <v>44440</v>
      </c>
      <c r="G233" s="71">
        <v>44440</v>
      </c>
      <c r="I233" s="316" t="s">
        <v>1567</v>
      </c>
      <c r="L233" s="316" t="s">
        <v>1515</v>
      </c>
    </row>
    <row r="234" spans="1:12" ht="33" customHeight="1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1754</v>
      </c>
      <c r="E234" s="71">
        <v>44435</v>
      </c>
      <c r="F234" s="71">
        <v>44440</v>
      </c>
      <c r="G234" s="71">
        <v>44440</v>
      </c>
      <c r="I234" s="316" t="s">
        <v>1567</v>
      </c>
      <c r="L234" s="316" t="s">
        <v>1515</v>
      </c>
    </row>
    <row r="235" spans="1:12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1755</v>
      </c>
      <c r="E235" s="71">
        <v>44435</v>
      </c>
      <c r="F235" s="71">
        <v>44440</v>
      </c>
      <c r="G235" s="71">
        <v>44440</v>
      </c>
      <c r="I235" s="316" t="s">
        <v>1567</v>
      </c>
      <c r="L235" s="316" t="s">
        <v>1515</v>
      </c>
    </row>
    <row r="236" spans="1:12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1756</v>
      </c>
      <c r="E236" s="71">
        <v>44435</v>
      </c>
      <c r="F236" s="71">
        <v>44440</v>
      </c>
      <c r="G236" s="71">
        <v>44440</v>
      </c>
      <c r="I236" s="316" t="s">
        <v>1567</v>
      </c>
      <c r="L236" s="316" t="s">
        <v>1515</v>
      </c>
    </row>
    <row r="237" spans="1:12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1757</v>
      </c>
      <c r="E237" s="71">
        <v>44435</v>
      </c>
      <c r="F237" s="71">
        <v>44440</v>
      </c>
      <c r="G237" s="71">
        <v>44440</v>
      </c>
      <c r="I237" s="316" t="s">
        <v>1567</v>
      </c>
      <c r="L237" s="316" t="s">
        <v>1515</v>
      </c>
    </row>
    <row r="238" spans="1:12" ht="32.4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1758</v>
      </c>
      <c r="E238" s="71">
        <v>44435</v>
      </c>
      <c r="F238" s="71">
        <v>44440</v>
      </c>
      <c r="G238" s="71">
        <v>44440</v>
      </c>
      <c r="I238" s="316" t="s">
        <v>1567</v>
      </c>
      <c r="J238" s="316" t="s">
        <v>1515</v>
      </c>
      <c r="L238" s="316" t="s">
        <v>1515</v>
      </c>
    </row>
    <row r="239" spans="1:12" ht="33" customHeight="1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1759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1515</v>
      </c>
    </row>
    <row r="240" spans="1:12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1760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1515</v>
      </c>
    </row>
    <row r="241" spans="1:1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1761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1515</v>
      </c>
    </row>
    <row r="242" spans="1:1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1762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1515</v>
      </c>
    </row>
    <row r="243" spans="1:1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1763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1515</v>
      </c>
    </row>
    <row r="244" spans="1:1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1764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1515</v>
      </c>
    </row>
    <row r="245" spans="1:1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1765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1515</v>
      </c>
    </row>
    <row r="246" spans="1:1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1766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1515</v>
      </c>
    </row>
    <row r="247" spans="1:1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1767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1531</v>
      </c>
    </row>
    <row r="248" spans="1:1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1768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1515</v>
      </c>
    </row>
    <row r="249" spans="1:13" ht="33" customHeight="1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1769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1515</v>
      </c>
    </row>
    <row r="250" spans="1:1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1760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1515</v>
      </c>
    </row>
    <row r="251" spans="1:1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1770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1515</v>
      </c>
    </row>
    <row r="252" spans="1:1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1771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1515</v>
      </c>
    </row>
    <row r="253" spans="1:1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1772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1515</v>
      </c>
    </row>
    <row r="254" spans="1:1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1773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1515</v>
      </c>
    </row>
    <row r="255" spans="1:13">
      <c r="A255" s="316" t="s">
        <v>349</v>
      </c>
      <c r="B255" s="69" t="s">
        <v>1774</v>
      </c>
      <c r="C255" s="316">
        <v>1</v>
      </c>
      <c r="D255" s="74" t="s">
        <v>1775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1515</v>
      </c>
    </row>
    <row r="256" spans="1:13">
      <c r="A256" s="316" t="s">
        <v>352</v>
      </c>
      <c r="B256" s="69" t="s">
        <v>1776</v>
      </c>
      <c r="C256" s="316">
        <v>1</v>
      </c>
      <c r="D256" s="74" t="s">
        <v>1777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1515</v>
      </c>
    </row>
    <row r="257" spans="1:12">
      <c r="A257" s="316" t="s">
        <v>352</v>
      </c>
      <c r="B257" s="69" t="s">
        <v>1776</v>
      </c>
      <c r="C257" s="316">
        <v>2</v>
      </c>
      <c r="D257" s="74" t="s">
        <v>1778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1515</v>
      </c>
    </row>
    <row r="258" spans="1:12">
      <c r="A258" s="316" t="s">
        <v>352</v>
      </c>
      <c r="B258" s="69" t="s">
        <v>1776</v>
      </c>
      <c r="C258" s="316">
        <v>3</v>
      </c>
      <c r="D258" s="74" t="s">
        <v>1779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1515</v>
      </c>
    </row>
    <row r="259" spans="1:12" ht="49.5" customHeight="1">
      <c r="A259" s="316" t="s">
        <v>352</v>
      </c>
      <c r="B259" s="69" t="s">
        <v>1776</v>
      </c>
      <c r="C259" s="316">
        <v>4</v>
      </c>
      <c r="D259" s="74" t="s">
        <v>1780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1515</v>
      </c>
    </row>
    <row r="260" spans="1:12" ht="32.4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1781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1515</v>
      </c>
    </row>
    <row r="261" spans="1:12" ht="33" customHeight="1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1782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1515</v>
      </c>
    </row>
    <row r="262" spans="1:12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1783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1515</v>
      </c>
    </row>
    <row r="263" spans="1:12" ht="33" customHeight="1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1784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1515</v>
      </c>
    </row>
    <row r="264" spans="1:12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1785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1515</v>
      </c>
    </row>
    <row r="265" spans="1:12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1786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1515</v>
      </c>
    </row>
    <row r="266" spans="1:12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1787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1515</v>
      </c>
    </row>
    <row r="267" spans="1:12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1788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1515</v>
      </c>
    </row>
    <row r="268" spans="1:12">
      <c r="B268" s="69" t="s">
        <v>1789</v>
      </c>
      <c r="C268" s="316">
        <v>1</v>
      </c>
      <c r="D268" s="69" t="s">
        <v>1790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1515</v>
      </c>
    </row>
    <row r="269" spans="1:12" ht="33" customHeight="1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1791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1515</v>
      </c>
    </row>
    <row r="270" spans="1:12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1792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1515</v>
      </c>
    </row>
    <row r="271" spans="1:12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1793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1515</v>
      </c>
    </row>
    <row r="272" spans="1:12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1794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1515</v>
      </c>
    </row>
    <row r="273" spans="1:13" ht="33" customHeight="1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1795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1515</v>
      </c>
    </row>
    <row r="274" spans="1:1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1796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1515</v>
      </c>
    </row>
    <row r="275" spans="1:1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1797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1515</v>
      </c>
    </row>
    <row r="276" spans="1:13" ht="33" customHeight="1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1798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1515</v>
      </c>
    </row>
    <row r="277" spans="1:1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1799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1515</v>
      </c>
    </row>
    <row r="278" spans="1:1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1800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1515</v>
      </c>
    </row>
    <row r="279" spans="1:13" ht="33" customHeight="1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1801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1531</v>
      </c>
    </row>
    <row r="280" spans="1:13">
      <c r="A280" s="316" t="s">
        <v>1447</v>
      </c>
      <c r="B280" s="69" t="e">
        <f>VLOOKUP(A280,URS確認!$E:$F,2,FALSE)</f>
        <v>#N/A</v>
      </c>
      <c r="C280" s="316">
        <v>1</v>
      </c>
      <c r="D280" s="74" t="s">
        <v>1802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1515</v>
      </c>
    </row>
    <row r="281" spans="1:13" ht="33" customHeight="1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1801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1531</v>
      </c>
    </row>
    <row r="282" spans="1:1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1803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1531</v>
      </c>
    </row>
    <row r="283" spans="1:13" ht="33" customHeight="1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1804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1531</v>
      </c>
    </row>
    <row r="284" spans="1:13" ht="82.5" customHeight="1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1805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1515</v>
      </c>
    </row>
    <row r="285" spans="1:1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1806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1515</v>
      </c>
    </row>
    <row r="286" spans="1:1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1807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1515</v>
      </c>
    </row>
    <row r="287" spans="1:1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1808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1515</v>
      </c>
    </row>
    <row r="288" spans="1:1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1809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1515</v>
      </c>
    </row>
    <row r="289" spans="1:1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1810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1515</v>
      </c>
    </row>
    <row r="290" spans="1:1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1811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1515</v>
      </c>
    </row>
    <row r="291" spans="1:13" ht="33" customHeight="1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1812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1515</v>
      </c>
    </row>
    <row r="292" spans="1:1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1813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1515</v>
      </c>
    </row>
    <row r="293" spans="1:13" ht="33" customHeight="1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1814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1515</v>
      </c>
    </row>
    <row r="294" spans="1:13" ht="66" customHeight="1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1815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1515</v>
      </c>
    </row>
    <row r="295" spans="1:1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1816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1515</v>
      </c>
    </row>
    <row r="296" spans="1:13" ht="49.5" customHeight="1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1817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1531</v>
      </c>
    </row>
    <row r="297" spans="1:13" ht="49.5" customHeight="1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1818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1531</v>
      </c>
    </row>
    <row r="298" spans="1:1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1819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1515</v>
      </c>
    </row>
    <row r="299" spans="1:13">
      <c r="B299" s="69" t="s">
        <v>1820</v>
      </c>
      <c r="C299" s="316">
        <v>1</v>
      </c>
      <c r="D299" s="74" t="s">
        <v>1821</v>
      </c>
      <c r="E299" s="71">
        <v>44455</v>
      </c>
      <c r="F299" s="71" t="s">
        <v>1822</v>
      </c>
      <c r="H299" s="71"/>
      <c r="I299" s="316" t="s">
        <v>202</v>
      </c>
      <c r="M299" s="316" t="s">
        <v>1531</v>
      </c>
    </row>
    <row r="300" spans="1:13" ht="33" customHeight="1">
      <c r="B300" s="69" t="s">
        <v>1823</v>
      </c>
      <c r="C300" s="316">
        <v>1</v>
      </c>
      <c r="D300" s="74" t="s">
        <v>1824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1531</v>
      </c>
    </row>
    <row r="301" spans="1:13" ht="33" customHeight="1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1825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1515</v>
      </c>
    </row>
    <row r="302" spans="1:13" ht="66" customHeight="1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1826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1515</v>
      </c>
    </row>
    <row r="303" spans="1:1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1827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1531</v>
      </c>
    </row>
    <row r="304" spans="1:1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1827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1531</v>
      </c>
    </row>
    <row r="305" spans="1:16" ht="33" customHeight="1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1828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1531</v>
      </c>
    </row>
    <row r="306" spans="1:16" ht="33" customHeight="1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1825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1515</v>
      </c>
    </row>
    <row r="307" spans="1:16" s="157" customFormat="1" ht="66" customHeight="1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1829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1531</v>
      </c>
      <c r="N307" s="156"/>
      <c r="O307" s="156"/>
      <c r="P307" s="156"/>
    </row>
    <row r="308" spans="1:16" ht="33" customHeight="1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1830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1515</v>
      </c>
    </row>
    <row r="309" spans="1:16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1831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1515</v>
      </c>
    </row>
    <row r="310" spans="1:16" ht="33" customHeight="1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1832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1515</v>
      </c>
    </row>
    <row r="311" spans="1:16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1833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1515</v>
      </c>
    </row>
    <row r="312" spans="1:16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1834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1515</v>
      </c>
    </row>
    <row r="313" spans="1:16" ht="33" customHeight="1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1835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1538</v>
      </c>
    </row>
    <row r="314" spans="1:16" ht="99" customHeight="1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1836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1515</v>
      </c>
    </row>
    <row r="315" spans="1:16">
      <c r="B315" s="69" t="s">
        <v>1837</v>
      </c>
      <c r="C315" s="316">
        <v>1</v>
      </c>
      <c r="D315" s="74" t="s">
        <v>1838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1538</v>
      </c>
    </row>
    <row r="316" spans="1:16" ht="33" customHeight="1">
      <c r="B316" s="69" t="s">
        <v>1837</v>
      </c>
      <c r="C316" s="316">
        <v>2</v>
      </c>
      <c r="D316" s="74" t="s">
        <v>1839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1538</v>
      </c>
    </row>
    <row r="317" spans="1:16">
      <c r="A317" s="316" t="s">
        <v>1840</v>
      </c>
      <c r="B317" s="69" t="s">
        <v>1823</v>
      </c>
      <c r="C317" s="316">
        <v>1</v>
      </c>
      <c r="D317" s="74" t="s">
        <v>1841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1515</v>
      </c>
    </row>
    <row r="318" spans="1:16">
      <c r="A318" s="316" t="s">
        <v>1840</v>
      </c>
      <c r="B318" s="69" t="s">
        <v>1823</v>
      </c>
      <c r="C318" s="316">
        <v>2</v>
      </c>
      <c r="D318" s="74" t="s">
        <v>1842</v>
      </c>
      <c r="E318" s="71">
        <v>44456</v>
      </c>
      <c r="F318" s="71">
        <v>44512</v>
      </c>
      <c r="G318" s="316"/>
      <c r="I318" s="316" t="s">
        <v>202</v>
      </c>
      <c r="M318" s="316" t="s">
        <v>1538</v>
      </c>
    </row>
    <row r="319" spans="1:16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1843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1515</v>
      </c>
    </row>
    <row r="320" spans="1:16" ht="34.049999999999997" customHeight="1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1844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1515</v>
      </c>
    </row>
    <row r="321" spans="1:1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1845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1515</v>
      </c>
    </row>
    <row r="322" spans="1:1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1846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1515</v>
      </c>
    </row>
    <row r="323" spans="1:1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1847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1515</v>
      </c>
    </row>
    <row r="324" spans="1:1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1848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1515</v>
      </c>
    </row>
    <row r="325" spans="1:1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1849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1515</v>
      </c>
    </row>
    <row r="326" spans="1:13" ht="33" customHeight="1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1850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1531</v>
      </c>
    </row>
    <row r="327" spans="1:1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1851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1515</v>
      </c>
    </row>
    <row r="328" spans="1:1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1852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1515</v>
      </c>
    </row>
    <row r="329" spans="1:1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1853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1515</v>
      </c>
    </row>
    <row r="330" spans="1:13" ht="33" customHeight="1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1854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1531</v>
      </c>
    </row>
    <row r="331" spans="1:1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1855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1515</v>
      </c>
    </row>
    <row r="332" spans="1:1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1855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1515</v>
      </c>
    </row>
    <row r="333" spans="1:13" ht="33" customHeight="1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1856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1531</v>
      </c>
    </row>
    <row r="334" spans="1:1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1857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1515</v>
      </c>
    </row>
    <row r="335" spans="1:13" ht="66" customHeight="1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1858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1531</v>
      </c>
    </row>
    <row r="336" spans="1:1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1859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1515</v>
      </c>
    </row>
    <row r="337" spans="1:12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1860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1515</v>
      </c>
    </row>
    <row r="338" spans="1:12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1859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1515</v>
      </c>
    </row>
    <row r="339" spans="1:12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1861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1515</v>
      </c>
    </row>
    <row r="340" spans="1:12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1862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1515</v>
      </c>
    </row>
    <row r="341" spans="1:12" ht="49.5" customHeight="1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1863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1515</v>
      </c>
    </row>
    <row r="342" spans="1:12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1864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1515</v>
      </c>
    </row>
    <row r="343" spans="1:12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1861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1515</v>
      </c>
    </row>
    <row r="344" spans="1:12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1865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1515</v>
      </c>
    </row>
    <row r="345" spans="1:12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1866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1515</v>
      </c>
    </row>
    <row r="346" spans="1:12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1867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1515</v>
      </c>
    </row>
    <row r="347" spans="1:12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1868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1515</v>
      </c>
    </row>
    <row r="348" spans="1:12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1869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1515</v>
      </c>
    </row>
    <row r="349" spans="1:12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1870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1515</v>
      </c>
    </row>
    <row r="350" spans="1:12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1871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1515</v>
      </c>
    </row>
    <row r="351" spans="1:12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1872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1515</v>
      </c>
    </row>
    <row r="352" spans="1:12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1873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1515</v>
      </c>
    </row>
    <row r="353" spans="1:1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1874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1515</v>
      </c>
    </row>
    <row r="354" spans="1:1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1875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1515</v>
      </c>
    </row>
    <row r="355" spans="1:13" ht="33" customHeight="1">
      <c r="A355" s="316" t="s">
        <v>1144</v>
      </c>
      <c r="B355" s="69" t="str">
        <f>VLOOKUP(A355,URS確認!$E:$F,2,FALSE)</f>
        <v>使用者資料維護</v>
      </c>
      <c r="C355" s="316">
        <v>1</v>
      </c>
      <c r="D355" s="74" t="s">
        <v>1876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1515</v>
      </c>
    </row>
    <row r="356" spans="1:1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1877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1515</v>
      </c>
    </row>
    <row r="357" spans="1:1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1878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1515</v>
      </c>
    </row>
    <row r="358" spans="1:1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1879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1515</v>
      </c>
    </row>
    <row r="359" spans="1:13" ht="66" customHeight="1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1880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1531</v>
      </c>
    </row>
    <row r="360" spans="1:1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1881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1515</v>
      </c>
    </row>
    <row r="361" spans="1:13" ht="49.5" customHeight="1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1882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1515</v>
      </c>
    </row>
    <row r="362" spans="1:1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1883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1515</v>
      </c>
    </row>
    <row r="363" spans="1:13" ht="33" customHeight="1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1884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1515</v>
      </c>
    </row>
    <row r="364" spans="1:13" ht="115.5" customHeight="1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1885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1515</v>
      </c>
    </row>
    <row r="365" spans="1:13" ht="49.5" customHeight="1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1882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1515</v>
      </c>
    </row>
    <row r="366" spans="1:1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1883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1515</v>
      </c>
    </row>
    <row r="367" spans="1:13" ht="49.5" customHeight="1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1886</v>
      </c>
      <c r="E367" s="71">
        <v>44468</v>
      </c>
      <c r="F367" s="71">
        <v>44545</v>
      </c>
      <c r="I367" s="316" t="s">
        <v>202</v>
      </c>
      <c r="M367" s="316" t="s">
        <v>1531</v>
      </c>
    </row>
    <row r="368" spans="1:1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1887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1515</v>
      </c>
    </row>
    <row r="369" spans="1:13" ht="33" customHeight="1">
      <c r="B369" s="69" t="s">
        <v>1888</v>
      </c>
      <c r="C369" s="316">
        <v>1</v>
      </c>
      <c r="D369" s="74" t="s">
        <v>1889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1515</v>
      </c>
    </row>
    <row r="370" spans="1:13" ht="49.5" customHeight="1">
      <c r="B370" s="69" t="s">
        <v>1888</v>
      </c>
      <c r="C370" s="316">
        <v>2</v>
      </c>
      <c r="D370" s="74" t="s">
        <v>1890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1515</v>
      </c>
    </row>
    <row r="371" spans="1:1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1891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1892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1515</v>
      </c>
    </row>
    <row r="373" spans="1:1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1893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1515</v>
      </c>
    </row>
    <row r="374" spans="1:1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1894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1515</v>
      </c>
    </row>
    <row r="375" spans="1:13" ht="33" customHeight="1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1895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1531</v>
      </c>
    </row>
    <row r="376" spans="1:13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1896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1531</v>
      </c>
    </row>
    <row r="377" spans="1:13" ht="33" customHeight="1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1897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1531</v>
      </c>
    </row>
    <row r="378" spans="1:13" ht="264" customHeight="1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1898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1531</v>
      </c>
    </row>
    <row r="379" spans="1:13" ht="66" customHeight="1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1899</v>
      </c>
      <c r="E379" s="71">
        <v>44481</v>
      </c>
      <c r="F379" s="71">
        <v>44512</v>
      </c>
      <c r="G379" s="316"/>
      <c r="I379" s="316" t="s">
        <v>202</v>
      </c>
      <c r="M379" s="316" t="s">
        <v>1531</v>
      </c>
    </row>
    <row r="380" spans="1:13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1900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1515</v>
      </c>
    </row>
    <row r="381" spans="1:13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1901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1515</v>
      </c>
    </row>
    <row r="382" spans="1:13" ht="33" customHeight="1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1902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1515</v>
      </c>
    </row>
    <row r="383" spans="1:13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1903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1515</v>
      </c>
    </row>
    <row r="384" spans="1:13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1904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1515</v>
      </c>
    </row>
    <row r="385" spans="1:13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1905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1515</v>
      </c>
    </row>
    <row r="386" spans="1:13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1906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1515</v>
      </c>
    </row>
    <row r="387" spans="1:13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1907</v>
      </c>
      <c r="E387" s="71">
        <v>44481</v>
      </c>
      <c r="F387" s="71">
        <v>44554</v>
      </c>
      <c r="G387" s="316"/>
      <c r="I387" s="316" t="s">
        <v>1908</v>
      </c>
      <c r="L387" s="316" t="s">
        <v>1515</v>
      </c>
    </row>
    <row r="388" spans="1:13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1909</v>
      </c>
      <c r="E388" s="71">
        <v>44481</v>
      </c>
      <c r="F388" s="71">
        <v>44554</v>
      </c>
      <c r="G388" s="316"/>
      <c r="I388" s="316" t="s">
        <v>1908</v>
      </c>
      <c r="M388" s="316" t="s">
        <v>1531</v>
      </c>
    </row>
    <row r="389" spans="1:13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1907</v>
      </c>
      <c r="E389" s="71">
        <v>44481</v>
      </c>
      <c r="F389" s="71">
        <v>44554</v>
      </c>
      <c r="G389" s="316"/>
      <c r="I389" s="316" t="s">
        <v>1908</v>
      </c>
      <c r="L389" s="316" t="s">
        <v>1515</v>
      </c>
    </row>
    <row r="390" spans="1:13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1909</v>
      </c>
      <c r="E390" s="71">
        <v>44481</v>
      </c>
      <c r="F390" s="71">
        <v>44554</v>
      </c>
      <c r="G390" s="316"/>
      <c r="I390" s="316" t="s">
        <v>1908</v>
      </c>
      <c r="M390" s="316" t="s">
        <v>1531</v>
      </c>
    </row>
    <row r="391" spans="1:13" ht="49.5" customHeight="1">
      <c r="B391" s="69" t="s">
        <v>1910</v>
      </c>
      <c r="C391" s="316">
        <v>1</v>
      </c>
      <c r="D391" s="218" t="s">
        <v>1911</v>
      </c>
      <c r="E391" s="71">
        <v>44481</v>
      </c>
      <c r="F391" s="71">
        <v>44512</v>
      </c>
      <c r="G391" s="316"/>
      <c r="I391" s="316" t="s">
        <v>202</v>
      </c>
      <c r="L391" s="316" t="s">
        <v>1912</v>
      </c>
    </row>
    <row r="392" spans="1:13" ht="66" customHeight="1">
      <c r="B392" s="69" t="s">
        <v>1910</v>
      </c>
      <c r="C392" s="316">
        <v>2</v>
      </c>
      <c r="D392" s="218" t="s">
        <v>1913</v>
      </c>
      <c r="E392" s="71">
        <v>44481</v>
      </c>
      <c r="F392" s="71">
        <v>44554</v>
      </c>
      <c r="G392" s="316"/>
      <c r="I392" s="316" t="s">
        <v>202</v>
      </c>
      <c r="L392" s="316" t="s">
        <v>1515</v>
      </c>
    </row>
    <row r="393" spans="1:13" ht="33" customHeight="1">
      <c r="B393" s="69" t="s">
        <v>1910</v>
      </c>
      <c r="C393" s="316">
        <v>3</v>
      </c>
      <c r="D393" s="218" t="s">
        <v>1914</v>
      </c>
      <c r="E393" s="71">
        <v>44481</v>
      </c>
      <c r="F393" s="71">
        <v>44554</v>
      </c>
      <c r="G393" s="316"/>
      <c r="I393" s="316" t="s">
        <v>202</v>
      </c>
      <c r="L393" s="316" t="s">
        <v>1515</v>
      </c>
    </row>
    <row r="394" spans="1:13" ht="33" customHeight="1">
      <c r="B394" s="69" t="s">
        <v>1915</v>
      </c>
      <c r="C394" s="316">
        <v>1</v>
      </c>
      <c r="D394" s="218" t="s">
        <v>1916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1515</v>
      </c>
    </row>
    <row r="395" spans="1:13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1917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1515</v>
      </c>
    </row>
    <row r="396" spans="1:13" ht="33" customHeight="1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1918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1515</v>
      </c>
    </row>
    <row r="397" spans="1:13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1919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1531</v>
      </c>
    </row>
    <row r="398" spans="1:13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1920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1531</v>
      </c>
    </row>
    <row r="399" spans="1:13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1921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1531</v>
      </c>
    </row>
    <row r="400" spans="1:13" ht="33" customHeight="1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1922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1515</v>
      </c>
    </row>
    <row r="401" spans="1:13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1923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1515</v>
      </c>
    </row>
    <row r="402" spans="1:13">
      <c r="A402" s="316" t="s">
        <v>975</v>
      </c>
      <c r="B402" s="69" t="str">
        <f>VLOOKUP(A402,URS確認!$E:$F,2,FALSE)</f>
        <v>疑似洗錢交易訪談記錄維護</v>
      </c>
      <c r="C402" s="316">
        <v>1</v>
      </c>
      <c r="D402" s="218" t="s">
        <v>1924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1515</v>
      </c>
    </row>
    <row r="403" spans="1:13" ht="49.5" customHeight="1">
      <c r="A403" s="316" t="s">
        <v>975</v>
      </c>
      <c r="B403" s="69" t="str">
        <f>VLOOKUP(A403,URS確認!$E:$F,2,FALSE)</f>
        <v>疑似洗錢交易訪談記錄維護</v>
      </c>
      <c r="C403" s="316">
        <v>2</v>
      </c>
      <c r="D403" s="218" t="s">
        <v>1925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1515</v>
      </c>
    </row>
    <row r="404" spans="1:13" ht="49.5" customHeight="1">
      <c r="A404" s="316" t="s">
        <v>975</v>
      </c>
      <c r="B404" s="69" t="str">
        <f>VLOOKUP(A404,URS確認!$E:$F,2,FALSE)</f>
        <v>疑似洗錢交易訪談記錄維護</v>
      </c>
      <c r="C404" s="316">
        <v>3</v>
      </c>
      <c r="D404" s="218" t="s">
        <v>1926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1515</v>
      </c>
    </row>
    <row r="405" spans="1:13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1927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1515</v>
      </c>
    </row>
    <row r="406" spans="1:13" ht="49.5" customHeight="1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1928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1531</v>
      </c>
    </row>
    <row r="407" spans="1:13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1929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1515</v>
      </c>
    </row>
    <row r="408" spans="1:13" ht="34.049999999999997" customHeight="1">
      <c r="B408" s="69" t="s">
        <v>1930</v>
      </c>
      <c r="C408" s="316">
        <v>1</v>
      </c>
      <c r="D408" s="218" t="s">
        <v>1931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1584</v>
      </c>
    </row>
    <row r="409" spans="1:13">
      <c r="B409" s="69" t="s">
        <v>1930</v>
      </c>
      <c r="C409" s="316">
        <v>2</v>
      </c>
      <c r="D409" s="218" t="s">
        <v>1932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1584</v>
      </c>
    </row>
    <row r="410" spans="1:13">
      <c r="B410" s="69" t="s">
        <v>1930</v>
      </c>
      <c r="C410" s="316">
        <v>3</v>
      </c>
      <c r="D410" s="218" t="s">
        <v>1933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1584</v>
      </c>
    </row>
    <row r="411" spans="1:13" ht="33" customHeight="1">
      <c r="B411" s="69" t="s">
        <v>1930</v>
      </c>
      <c r="C411" s="316">
        <v>4</v>
      </c>
      <c r="D411" s="218" t="s">
        <v>1934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>
      <c r="B412" s="69" t="s">
        <v>1930</v>
      </c>
      <c r="C412" s="316">
        <v>5</v>
      </c>
      <c r="D412" s="218" t="s">
        <v>1935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>
      <c r="A413" s="316" t="s">
        <v>1157</v>
      </c>
      <c r="B413" s="69" t="str">
        <f>VLOOKUP(A413,URS確認!$E:$F,2,FALSE)</f>
        <v>消債條列JCIC報送資料歷程查詢(041)</v>
      </c>
      <c r="C413" s="316">
        <v>1</v>
      </c>
      <c r="D413" s="218" t="s">
        <v>1936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>
      <c r="A414" s="316" t="s">
        <v>1169</v>
      </c>
      <c r="B414" s="69" t="str">
        <f>VLOOKUP(A414,URS確認!$E:$F,2,FALSE)</f>
        <v>消債條列JCIC報送資料歷程查詢(047)</v>
      </c>
      <c r="C414" s="316">
        <v>1</v>
      </c>
      <c r="D414" s="218" t="s">
        <v>1937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>
      <c r="A415" s="316" t="s">
        <v>1171</v>
      </c>
      <c r="B415" s="69" t="str">
        <f>VLOOKUP(A415,URS確認!$E:$F,2,FALSE)</f>
        <v>消債條列JCIC報送資料歷程查詢(048)</v>
      </c>
      <c r="C415" s="316">
        <v>1</v>
      </c>
      <c r="D415" s="218" t="s">
        <v>1938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>
      <c r="A416" s="316" t="s">
        <v>1217</v>
      </c>
      <c r="B416" s="69" t="str">
        <f>VLOOKUP(A416,URS確認!$E:$F,2,FALSE)</f>
        <v>消債條列JCIC報送資料歷程查詢(570)</v>
      </c>
      <c r="C416" s="316">
        <v>1</v>
      </c>
      <c r="D416" s="218" t="s">
        <v>1939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1940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1941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1942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1943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1944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1945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1946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>
      <c r="B424" s="69" t="s">
        <v>1910</v>
      </c>
      <c r="C424" s="316">
        <v>1</v>
      </c>
      <c r="D424" s="218" t="s">
        <v>1947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>
      <c r="B425" s="69" t="s">
        <v>1910</v>
      </c>
      <c r="C425" s="316">
        <v>2</v>
      </c>
      <c r="D425" s="218" t="s">
        <v>1948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>
      <c r="A426" s="316" t="s">
        <v>735</v>
      </c>
      <c r="B426" s="69" t="s">
        <v>1949</v>
      </c>
      <c r="C426" s="316">
        <v>1</v>
      </c>
      <c r="D426" s="74" t="s">
        <v>1950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1515</v>
      </c>
    </row>
    <row r="427" spans="1:13">
      <c r="A427" s="316" t="s">
        <v>1951</v>
      </c>
      <c r="B427" s="69" t="s">
        <v>1952</v>
      </c>
      <c r="C427" s="316">
        <v>1</v>
      </c>
      <c r="D427" s="74" t="s">
        <v>1953</v>
      </c>
      <c r="E427" s="71">
        <v>44487</v>
      </c>
      <c r="F427" s="71">
        <v>44545</v>
      </c>
      <c r="G427" s="316"/>
      <c r="I427" s="316" t="s">
        <v>1567</v>
      </c>
    </row>
    <row r="428" spans="1:1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1954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1515</v>
      </c>
    </row>
    <row r="429" spans="1:13" ht="33" customHeight="1">
      <c r="B429" s="69" t="s">
        <v>1955</v>
      </c>
      <c r="C429" s="316">
        <v>1</v>
      </c>
      <c r="D429" s="74" t="s">
        <v>1956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1531</v>
      </c>
    </row>
    <row r="430" spans="1:13">
      <c r="B430" s="69" t="s">
        <v>1957</v>
      </c>
      <c r="C430" s="316">
        <v>1</v>
      </c>
      <c r="D430" s="74" t="s">
        <v>1958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1531</v>
      </c>
    </row>
    <row r="431" spans="1:1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1959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1515</v>
      </c>
    </row>
    <row r="432" spans="1:13" ht="33" customHeight="1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1960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1515</v>
      </c>
    </row>
    <row r="433" spans="1:13" ht="66" customHeight="1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1961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1515</v>
      </c>
    </row>
    <row r="434" spans="1:13" ht="33" customHeight="1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1962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1515</v>
      </c>
    </row>
    <row r="435" spans="1:13" ht="33" customHeight="1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1963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1515</v>
      </c>
    </row>
    <row r="436" spans="1:13" ht="33" customHeight="1">
      <c r="B436" s="69" t="s">
        <v>1964</v>
      </c>
      <c r="C436" s="316">
        <v>1</v>
      </c>
      <c r="D436" s="74" t="s">
        <v>1965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1515</v>
      </c>
    </row>
    <row r="437" spans="1:13" ht="33" customHeight="1">
      <c r="B437" s="69" t="s">
        <v>1964</v>
      </c>
      <c r="C437" s="316">
        <v>2</v>
      </c>
      <c r="D437" s="74" t="s">
        <v>1966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1515</v>
      </c>
    </row>
    <row r="438" spans="1:13" ht="49.5" customHeight="1">
      <c r="B438" s="69" t="s">
        <v>1964</v>
      </c>
      <c r="C438" s="316">
        <v>3</v>
      </c>
      <c r="D438" s="74" t="s">
        <v>1967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1515</v>
      </c>
    </row>
    <row r="439" spans="1:13">
      <c r="A439" s="316" t="s">
        <v>1494</v>
      </c>
      <c r="B439" s="69" t="e">
        <f>VLOOKUP(A439,URS確認!$E:$F,2,FALSE)</f>
        <v>#N/A</v>
      </c>
      <c r="C439" s="316">
        <v>1</v>
      </c>
      <c r="D439" s="74" t="s">
        <v>1968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1515</v>
      </c>
    </row>
    <row r="440" spans="1:1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1969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1515</v>
      </c>
    </row>
    <row r="441" spans="1:13" ht="61.5" customHeight="1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1970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1515</v>
      </c>
    </row>
    <row r="442" spans="1:1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1971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1531</v>
      </c>
    </row>
    <row r="443" spans="1:13" ht="33" customHeight="1">
      <c r="B443" s="69" t="s">
        <v>1972</v>
      </c>
      <c r="C443" s="316">
        <v>1</v>
      </c>
      <c r="D443" s="74" t="s">
        <v>1973</v>
      </c>
      <c r="E443" s="71">
        <v>44489</v>
      </c>
      <c r="F443" s="71">
        <v>44545</v>
      </c>
      <c r="G443" s="316"/>
      <c r="M443" s="316" t="s">
        <v>1531</v>
      </c>
    </row>
    <row r="444" spans="1:1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1974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1515</v>
      </c>
    </row>
    <row r="445" spans="1:13" ht="66" customHeight="1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1975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1515</v>
      </c>
    </row>
    <row r="446" spans="1:13" ht="99" customHeight="1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1976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1515</v>
      </c>
    </row>
    <row r="447" spans="1:1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1977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1515</v>
      </c>
    </row>
    <row r="448" spans="1:13" ht="66" customHeight="1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1978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1515</v>
      </c>
    </row>
    <row r="449" spans="1:13" ht="66" customHeight="1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1979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1515</v>
      </c>
    </row>
    <row r="450" spans="1:13" ht="33" customHeight="1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1980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1515</v>
      </c>
    </row>
    <row r="451" spans="1:13" ht="82.5" customHeight="1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1981</v>
      </c>
      <c r="E451" s="71">
        <v>44490</v>
      </c>
      <c r="F451" s="126" t="s">
        <v>1982</v>
      </c>
      <c r="G451" s="126" t="s">
        <v>1982</v>
      </c>
      <c r="I451" s="316" t="s">
        <v>202</v>
      </c>
      <c r="L451" s="316" t="s">
        <v>1515</v>
      </c>
    </row>
    <row r="452" spans="1:13" ht="33" customHeight="1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1983</v>
      </c>
      <c r="E452" s="71">
        <v>44490</v>
      </c>
      <c r="F452" s="71">
        <v>44530</v>
      </c>
      <c r="G452" s="71">
        <v>44530</v>
      </c>
      <c r="I452" s="316" t="s">
        <v>1908</v>
      </c>
      <c r="M452" s="316" t="s">
        <v>1531</v>
      </c>
    </row>
    <row r="453" spans="1:1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1984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1515</v>
      </c>
    </row>
    <row r="454" spans="1:13" ht="33" customHeight="1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1985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1515</v>
      </c>
    </row>
    <row r="455" spans="1:1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1986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1515</v>
      </c>
    </row>
    <row r="456" spans="1:13" ht="33" customHeight="1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1987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1515</v>
      </c>
    </row>
    <row r="457" spans="1:1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1988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1515</v>
      </c>
    </row>
    <row r="458" spans="1:1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1989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1515</v>
      </c>
    </row>
    <row r="459" spans="1:1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1990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1515</v>
      </c>
    </row>
    <row r="460" spans="1:13" ht="367.5" customHeight="1">
      <c r="A460" s="316" t="s">
        <v>854</v>
      </c>
      <c r="B460" s="69" t="s">
        <v>1991</v>
      </c>
      <c r="D460" s="235" t="s">
        <v>1992</v>
      </c>
      <c r="E460" s="71"/>
      <c r="F460" s="71">
        <v>44505</v>
      </c>
      <c r="G460" s="71">
        <v>44505</v>
      </c>
      <c r="I460" s="316" t="s">
        <v>202</v>
      </c>
      <c r="L460" s="316" t="s">
        <v>1515</v>
      </c>
    </row>
    <row r="461" spans="1:1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1993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1515</v>
      </c>
    </row>
    <row r="462" spans="1:13" ht="66" customHeight="1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1994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1515</v>
      </c>
    </row>
    <row r="463" spans="1:1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1995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1515</v>
      </c>
    </row>
    <row r="464" spans="1:1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1996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1515</v>
      </c>
    </row>
    <row r="465" spans="1:1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1995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1515</v>
      </c>
    </row>
    <row r="466" spans="1:1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1997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1515</v>
      </c>
    </row>
    <row r="467" spans="1:1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1998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1515</v>
      </c>
    </row>
    <row r="468" spans="1:13" ht="34.049999999999997" customHeight="1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1999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1515</v>
      </c>
    </row>
    <row r="469" spans="1:1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2000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1531</v>
      </c>
    </row>
    <row r="470" spans="1:1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2001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1515</v>
      </c>
    </row>
    <row r="471" spans="1:1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2002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1515</v>
      </c>
    </row>
    <row r="472" spans="1:1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2003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1515</v>
      </c>
    </row>
    <row r="473" spans="1:1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2004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1515</v>
      </c>
    </row>
    <row r="474" spans="1:1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2005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1531</v>
      </c>
    </row>
    <row r="475" spans="1:1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2006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1515</v>
      </c>
    </row>
    <row r="476" spans="1:13" ht="33" customHeight="1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2007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1515</v>
      </c>
    </row>
    <row r="477" spans="1:1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2008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1515</v>
      </c>
    </row>
    <row r="478" spans="1:1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2009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1515</v>
      </c>
    </row>
    <row r="479" spans="1:1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2010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1515</v>
      </c>
    </row>
    <row r="480" spans="1:1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2011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1515</v>
      </c>
    </row>
    <row r="481" spans="1:13" ht="49.5" customHeight="1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2012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1531</v>
      </c>
    </row>
    <row r="482" spans="1:1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2013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1531</v>
      </c>
    </row>
    <row r="483" spans="1:1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2014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1531</v>
      </c>
    </row>
    <row r="484" spans="1:13" ht="34.049999999999997" customHeight="1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2015</v>
      </c>
      <c r="E484" s="71">
        <v>44496</v>
      </c>
      <c r="F484" s="71">
        <v>44511</v>
      </c>
      <c r="G484" s="71" t="s">
        <v>1669</v>
      </c>
      <c r="I484" s="316" t="str">
        <f>VLOOKUP(A484,URS確認!E:I,5,FALSE)</f>
        <v>蘇曉玲</v>
      </c>
      <c r="M484" s="316" t="s">
        <v>1531</v>
      </c>
    </row>
    <row r="485" spans="1:1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2016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1515</v>
      </c>
    </row>
    <row r="486" spans="1:1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2017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1515</v>
      </c>
    </row>
    <row r="487" spans="1:1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2016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1515</v>
      </c>
    </row>
    <row r="488" spans="1:1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2017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1515</v>
      </c>
    </row>
    <row r="489" spans="1:1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2018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1515</v>
      </c>
    </row>
    <row r="490" spans="1:1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2016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1515</v>
      </c>
    </row>
    <row r="491" spans="1:1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2017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1515</v>
      </c>
    </row>
    <row r="492" spans="1:1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2016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1515</v>
      </c>
    </row>
    <row r="493" spans="1:1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2017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1515</v>
      </c>
    </row>
    <row r="494" spans="1:1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2019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1515</v>
      </c>
    </row>
    <row r="495" spans="1:13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2016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1515</v>
      </c>
    </row>
    <row r="496" spans="1:13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2017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1515</v>
      </c>
    </row>
    <row r="497" spans="1:1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2020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1515</v>
      </c>
    </row>
    <row r="498" spans="1:1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2021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1515</v>
      </c>
    </row>
    <row r="499" spans="1:1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2022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1515</v>
      </c>
    </row>
    <row r="500" spans="1:13" ht="33" customHeight="1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2023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1515</v>
      </c>
    </row>
    <row r="501" spans="1:1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2022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1515</v>
      </c>
    </row>
    <row r="502" spans="1:1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2024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1515</v>
      </c>
    </row>
    <row r="503" spans="1:13" ht="33" customHeight="1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2025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1531</v>
      </c>
    </row>
    <row r="504" spans="1:1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2026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1515</v>
      </c>
    </row>
    <row r="505" spans="1:1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2021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1515</v>
      </c>
    </row>
    <row r="506" spans="1:1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2022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1515</v>
      </c>
    </row>
    <row r="507" spans="1:1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2021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1515</v>
      </c>
    </row>
    <row r="508" spans="1:1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2022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1515</v>
      </c>
    </row>
    <row r="509" spans="1:1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2027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1531</v>
      </c>
    </row>
    <row r="510" spans="1:1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2028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1531</v>
      </c>
    </row>
    <row r="511" spans="1:1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2029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1515</v>
      </c>
    </row>
    <row r="512" spans="1:1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2030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1515</v>
      </c>
    </row>
    <row r="513" spans="1:1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2031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1515</v>
      </c>
    </row>
    <row r="514" spans="1:1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2032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1531</v>
      </c>
    </row>
    <row r="515" spans="1:13">
      <c r="A515" s="316" t="s">
        <v>995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2033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>
      <c r="A516" s="316" t="s">
        <v>995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2034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>
      <c r="A517" s="316" t="s">
        <v>995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2035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>
      <c r="A518" s="316" t="s">
        <v>999</v>
      </c>
      <c r="B518" s="69" t="str">
        <f>VLOOKUP(A518,URS確認!$E:$F,2,FALSE)</f>
        <v>授信審議委員會會議紀錄維護</v>
      </c>
      <c r="C518" s="316">
        <v>1</v>
      </c>
      <c r="D518" s="74" t="s">
        <v>2033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>
      <c r="A519" s="316" t="s">
        <v>999</v>
      </c>
      <c r="B519" s="69" t="str">
        <f>VLOOKUP(A519,URS確認!$E:$F,2,FALSE)</f>
        <v>授信審議委員會會議紀錄維護</v>
      </c>
      <c r="C519" s="316">
        <v>2</v>
      </c>
      <c r="D519" s="74" t="s">
        <v>2036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>
      <c r="A520" s="316" t="s">
        <v>999</v>
      </c>
      <c r="B520" s="69" t="str">
        <f>VLOOKUP(A520,URS確認!$E:$F,2,FALSE)</f>
        <v>授信審議委員會會議紀錄維護</v>
      </c>
      <c r="C520" s="316">
        <v>3</v>
      </c>
      <c r="D520" s="74" t="s">
        <v>2037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.049999999999997" customHeight="1">
      <c r="A521" s="316" t="s">
        <v>1011</v>
      </c>
      <c r="B521" s="69" t="str">
        <f>VLOOKUP(A521,URS確認!$E:$F,2,FALSE)</f>
        <v>覆審案件明細檔查詢</v>
      </c>
      <c r="C521" s="316">
        <v>1</v>
      </c>
      <c r="D521" s="74" t="s">
        <v>2038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>
      <c r="A522" s="316" t="s">
        <v>1011</v>
      </c>
      <c r="B522" s="69" t="str">
        <f>VLOOKUP(A522,URS確認!$E:$F,2,FALSE)</f>
        <v>覆審案件明細檔查詢</v>
      </c>
      <c r="C522" s="316">
        <v>2</v>
      </c>
      <c r="D522" s="74" t="s">
        <v>2039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>
      <c r="A523" s="316" t="s">
        <v>1011</v>
      </c>
      <c r="B523" s="69" t="str">
        <f>VLOOKUP(A523,URS確認!$E:$F,2,FALSE)</f>
        <v>覆審案件明細檔查詢</v>
      </c>
      <c r="C523" s="316">
        <v>3</v>
      </c>
      <c r="D523" s="74" t="s">
        <v>2040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>
      <c r="A524" s="316" t="s">
        <v>1013</v>
      </c>
      <c r="B524" s="69" t="str">
        <f>VLOOKUP(A524,URS確認!$E:$F,2,FALSE)</f>
        <v>覆審案件明細檔維護</v>
      </c>
      <c r="C524" s="316">
        <v>1</v>
      </c>
      <c r="D524" s="74" t="s">
        <v>2041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>
      <c r="A525" s="316" t="s">
        <v>1013</v>
      </c>
      <c r="B525" s="69" t="str">
        <f>VLOOKUP(A525,URS確認!$E:$F,2,FALSE)</f>
        <v>覆審案件明細檔維護</v>
      </c>
      <c r="C525" s="316">
        <v>2</v>
      </c>
      <c r="D525" s="74" t="s">
        <v>2042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>
      <c r="A526" s="316" t="s">
        <v>957</v>
      </c>
      <c r="B526" s="69" t="str">
        <f>VLOOKUP(A526,URS確認!$E:$F,2,FALSE)</f>
        <v>疑似洗錢樣態條件設定</v>
      </c>
      <c r="C526" s="316">
        <v>1</v>
      </c>
      <c r="D526" s="74" t="s">
        <v>2928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>
      <c r="A527" s="316" t="s">
        <v>963</v>
      </c>
      <c r="B527" s="69" t="str">
        <f>VLOOKUP(A527,URS確認!$E:$F,2,FALSE)</f>
        <v>疑似洗錢樣態資料產生</v>
      </c>
      <c r="C527" s="316">
        <v>1</v>
      </c>
      <c r="D527" s="68" t="s">
        <v>2043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>
      <c r="A528" s="316" t="s">
        <v>970</v>
      </c>
      <c r="B528" s="69" t="str">
        <f>VLOOKUP(A528,URS確認!$E:$F,2,FALSE)</f>
        <v>疑似洗錢交易合理性維護</v>
      </c>
      <c r="C528" s="316">
        <v>1</v>
      </c>
      <c r="D528" s="74" t="s">
        <v>2044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>
      <c r="A529" s="316" t="s">
        <v>970</v>
      </c>
      <c r="B529" s="69" t="str">
        <f>VLOOKUP(A529,URS確認!$E:$F,2,FALSE)</f>
        <v>疑似洗錢交易合理性維護</v>
      </c>
      <c r="C529" s="316">
        <v>2</v>
      </c>
      <c r="D529" s="74" t="s">
        <v>2045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>
      <c r="A530" s="316" t="s">
        <v>970</v>
      </c>
      <c r="B530" s="69" t="str">
        <f>VLOOKUP(A530,URS確認!$E:$F,2,FALSE)</f>
        <v>疑似洗錢交易合理性維護</v>
      </c>
      <c r="C530" s="316">
        <v>3</v>
      </c>
      <c r="D530" s="74" t="s">
        <v>2046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>
      <c r="A531" s="316" t="s">
        <v>970</v>
      </c>
      <c r="B531" s="69" t="str">
        <f>VLOOKUP(A531,URS確認!$E:$F,2,FALSE)</f>
        <v>疑似洗錢交易合理性維護</v>
      </c>
      <c r="C531" s="316">
        <v>4</v>
      </c>
      <c r="D531" s="74" t="s">
        <v>2047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>
      <c r="A532" s="316" t="s">
        <v>970</v>
      </c>
      <c r="B532" s="69" t="str">
        <f>VLOOKUP(A532,URS確認!$E:$F,2,FALSE)</f>
        <v>疑似洗錢交易合理性維護</v>
      </c>
      <c r="C532" s="316">
        <v>5</v>
      </c>
      <c r="D532" s="74" t="s">
        <v>2048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>
      <c r="A533" s="316" t="s">
        <v>970</v>
      </c>
      <c r="B533" s="69" t="str">
        <f>VLOOKUP(A533,URS確認!$E:$F,2,FALSE)</f>
        <v>疑似洗錢交易合理性維護</v>
      </c>
      <c r="C533" s="316">
        <v>6</v>
      </c>
      <c r="D533" s="74" t="s">
        <v>2049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>
      <c r="A534" s="316" t="s">
        <v>970</v>
      </c>
      <c r="B534" s="69" t="str">
        <f>VLOOKUP(A534,URS確認!$E:$F,2,FALSE)</f>
        <v>疑似洗錢交易合理性維護</v>
      </c>
      <c r="C534" s="316">
        <v>7</v>
      </c>
      <c r="D534" s="74" t="s">
        <v>2050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>
      <c r="A535" s="316" t="s">
        <v>975</v>
      </c>
      <c r="B535" s="69" t="str">
        <f>VLOOKUP(A535,URS確認!$E:$F,2,FALSE)</f>
        <v>疑似洗錢交易訪談記錄維護</v>
      </c>
      <c r="C535" s="316">
        <v>1</v>
      </c>
      <c r="D535" s="74" t="s">
        <v>2051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>
      <c r="A536" s="316" t="s">
        <v>975</v>
      </c>
      <c r="B536" s="69" t="str">
        <f>VLOOKUP(A536,URS確認!$E:$F,2,FALSE)</f>
        <v>疑似洗錢交易訪談記錄維護</v>
      </c>
      <c r="C536" s="316">
        <v>2</v>
      </c>
      <c r="D536" s="74" t="s">
        <v>2052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>
      <c r="A537" s="316" t="s">
        <v>971</v>
      </c>
      <c r="B537" s="69" t="str">
        <f>VLOOKUP(A537,URS確認!$E:$F,2,FALSE)</f>
        <v>疑似洗錢交易訪談記錄查詢</v>
      </c>
      <c r="C537" s="316">
        <v>1</v>
      </c>
      <c r="D537" s="74" t="s">
        <v>2878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>
      <c r="A538" s="316" t="s">
        <v>961</v>
      </c>
      <c r="B538" s="69" t="str">
        <f>VLOOKUP(A538,URS確認!$E:$F,2,FALSE)</f>
        <v>疑似洗錢資料變更查詢</v>
      </c>
      <c r="C538" s="316">
        <v>1</v>
      </c>
      <c r="D538" s="74" t="s">
        <v>2053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>
      <c r="A539" s="316" t="s">
        <v>961</v>
      </c>
      <c r="B539" s="69" t="str">
        <f>VLOOKUP(A539,URS確認!$E:$F,2,FALSE)</f>
        <v>疑似洗錢資料變更查詢</v>
      </c>
      <c r="C539" s="316">
        <v>2</v>
      </c>
      <c r="D539" s="74" t="s">
        <v>2054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.049999999999997" customHeight="1">
      <c r="A540" s="316" t="s">
        <v>984</v>
      </c>
      <c r="B540" s="69" t="str">
        <f>VLOOKUP(A540,URS確認!$E:$F,2,FALSE)</f>
        <v>產生國稅局申報檢核檔</v>
      </c>
      <c r="C540" s="316">
        <v>1</v>
      </c>
      <c r="D540" s="74" t="s">
        <v>2055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>
      <c r="A541" s="316" t="s">
        <v>984</v>
      </c>
      <c r="B541" s="69" t="str">
        <f>VLOOKUP(A541,URS確認!$E:$F,2,FALSE)</f>
        <v>產生國稅局申報檢核檔</v>
      </c>
      <c r="C541" s="316">
        <v>2</v>
      </c>
      <c r="D541" s="68" t="s">
        <v>2056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>
      <c r="A542" s="316" t="s">
        <v>984</v>
      </c>
      <c r="B542" s="69" t="str">
        <f>VLOOKUP(A542,URS確認!$E:$F,2,FALSE)</f>
        <v>產生國稅局申報檢核檔</v>
      </c>
      <c r="C542" s="316">
        <v>3</v>
      </c>
      <c r="D542" s="68" t="s">
        <v>2057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>
      <c r="A543" s="316" t="s">
        <v>979</v>
      </c>
      <c r="B543" s="69" t="str">
        <f>VLOOKUP(A543,URS確認!$E:$F,2,FALSE)</f>
        <v>國稅局申報檔查詢</v>
      </c>
      <c r="C543" s="316">
        <v>1</v>
      </c>
      <c r="D543" s="68" t="s">
        <v>2058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>
      <c r="A544" s="316" t="s">
        <v>982</v>
      </c>
      <c r="B544" s="69" t="str">
        <f>VLOOKUP(A544,URS確認!$E:$F,2,FALSE)</f>
        <v>國稅局申報檔維護</v>
      </c>
      <c r="C544" s="316">
        <v>1</v>
      </c>
      <c r="D544" s="68" t="s">
        <v>2059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>
      <c r="A545" s="316" t="s">
        <v>986</v>
      </c>
      <c r="B545" s="69" t="str">
        <f>VLOOKUP(A545,URS確認!$E:$F,2,FALSE)</f>
        <v>產生國稅局申報媒體檔</v>
      </c>
      <c r="C545" s="316">
        <v>1</v>
      </c>
      <c r="D545" s="68" t="s">
        <v>2060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>
      <c r="A546" s="316" t="s">
        <v>986</v>
      </c>
      <c r="B546" s="69" t="str">
        <f>VLOOKUP(A546,URS確認!$E:$F,2,FALSE)</f>
        <v>產生國稅局申報媒體檔</v>
      </c>
      <c r="C546" s="316">
        <v>2</v>
      </c>
      <c r="D546" s="68" t="s">
        <v>2061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.049999999999997" customHeight="1">
      <c r="A547" s="316" t="s">
        <v>951</v>
      </c>
      <c r="B547" s="69" t="str">
        <f>VLOOKUP(A547,URS確認!$E:$F,2,FALSE)</f>
        <v>產製公務人員報送資料</v>
      </c>
      <c r="C547" s="316">
        <v>1</v>
      </c>
      <c r="D547" s="74" t="s">
        <v>2062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>
      <c r="A548" s="316" t="s">
        <v>951</v>
      </c>
      <c r="B548" s="69" t="str">
        <f>VLOOKUP(A548,URS確認!$E:$F,2,FALSE)</f>
        <v>產製公務人員報送資料</v>
      </c>
      <c r="C548" s="316">
        <v>2</v>
      </c>
      <c r="D548" s="74" t="s">
        <v>2063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>
      <c r="A549" s="316" t="s">
        <v>992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2064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>
      <c r="A550" s="316" t="s">
        <v>1001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2065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>
      <c r="A551" s="316" t="s">
        <v>1001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2066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>
      <c r="A552" s="316" t="s">
        <v>1005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2067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>
      <c r="A553" s="316" t="s">
        <v>1005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2068</v>
      </c>
      <c r="E553" s="71">
        <v>44505</v>
      </c>
      <c r="I553" s="316" t="str">
        <f>VLOOKUP(A553,URS確認!E:I,5,FALSE)</f>
        <v>楊智誠</v>
      </c>
    </row>
    <row r="554" spans="1:9">
      <c r="A554" s="316" t="s">
        <v>1007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2069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>
      <c r="A555" s="316" t="s">
        <v>1007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2070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>
      <c r="A556" s="316" t="s">
        <v>1007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2071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.049999999999997" customHeight="1">
      <c r="A557" s="316" t="s">
        <v>1007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2072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>
      <c r="A558" s="316" t="s">
        <v>1007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2073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>
      <c r="A559" s="316" t="s">
        <v>1007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2074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>
      <c r="A560" s="316" t="s">
        <v>1418</v>
      </c>
      <c r="B560" s="69" t="s">
        <v>2075</v>
      </c>
      <c r="C560" s="316">
        <v>1</v>
      </c>
      <c r="D560" s="74" t="s">
        <v>2076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2077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>
      <c r="A562" s="316" t="s">
        <v>1299</v>
      </c>
      <c r="B562" s="69" t="str">
        <f>VLOOKUP(A562,URS確認!$E:$F,2,FALSE)</f>
        <v>(574)更生款項統一收付結案通知資料</v>
      </c>
      <c r="C562" s="316">
        <v>1</v>
      </c>
      <c r="D562" s="68" t="s">
        <v>2078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2861</v>
      </c>
    </row>
    <row r="563" spans="1:16">
      <c r="A563" s="316" t="s">
        <v>2079</v>
      </c>
      <c r="B563" s="69" t="s">
        <v>2080</v>
      </c>
      <c r="C563" s="316">
        <v>1</v>
      </c>
      <c r="D563" s="74" t="s">
        <v>2081</v>
      </c>
      <c r="E563" s="71">
        <v>44517</v>
      </c>
      <c r="F563" s="71">
        <v>44540</v>
      </c>
      <c r="I563" s="316" t="s">
        <v>146</v>
      </c>
      <c r="L563" s="316" t="s">
        <v>2861</v>
      </c>
    </row>
    <row r="564" spans="1:16">
      <c r="A564" s="397" t="s">
        <v>2079</v>
      </c>
      <c r="B564" s="69" t="s">
        <v>2080</v>
      </c>
      <c r="C564" s="316">
        <v>2</v>
      </c>
      <c r="D564" s="74" t="s">
        <v>2082</v>
      </c>
      <c r="E564" s="71">
        <v>44517</v>
      </c>
      <c r="F564" s="71">
        <v>44540</v>
      </c>
      <c r="I564" s="316" t="s">
        <v>146</v>
      </c>
      <c r="L564" s="316" t="s">
        <v>2861</v>
      </c>
    </row>
    <row r="565" spans="1:16">
      <c r="A565" s="397" t="s">
        <v>2079</v>
      </c>
      <c r="B565" s="69" t="s">
        <v>2080</v>
      </c>
      <c r="C565" s="316">
        <v>3</v>
      </c>
      <c r="D565" s="74" t="s">
        <v>2083</v>
      </c>
      <c r="E565" s="71">
        <v>44517</v>
      </c>
      <c r="F565" s="71">
        <v>44540</v>
      </c>
      <c r="I565" s="316" t="s">
        <v>146</v>
      </c>
      <c r="L565" s="316" t="s">
        <v>2861</v>
      </c>
    </row>
    <row r="566" spans="1:16">
      <c r="A566" s="397" t="s">
        <v>2079</v>
      </c>
      <c r="B566" s="69" t="s">
        <v>2080</v>
      </c>
      <c r="C566" s="316">
        <v>4</v>
      </c>
      <c r="D566" s="74" t="s">
        <v>2084</v>
      </c>
      <c r="E566" s="71">
        <v>44517</v>
      </c>
      <c r="F566" s="71">
        <v>44540</v>
      </c>
      <c r="I566" s="316" t="s">
        <v>146</v>
      </c>
      <c r="L566" s="316" t="s">
        <v>2861</v>
      </c>
    </row>
    <row r="567" spans="1:16" ht="97.2">
      <c r="A567" s="316" t="s">
        <v>2882</v>
      </c>
      <c r="B567" s="69" t="s">
        <v>2883</v>
      </c>
      <c r="D567" s="74" t="s">
        <v>3043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2895</v>
      </c>
      <c r="L567" s="316" t="s">
        <v>2861</v>
      </c>
    </row>
    <row r="568" spans="1:16" ht="48.6">
      <c r="A568" s="493" t="s">
        <v>3040</v>
      </c>
      <c r="B568" s="69" t="s">
        <v>3041</v>
      </c>
      <c r="C568" s="493"/>
      <c r="D568" s="74" t="s">
        <v>3042</v>
      </c>
      <c r="E568" s="71">
        <v>44530</v>
      </c>
      <c r="F568" s="71">
        <v>44540</v>
      </c>
      <c r="G568" s="71">
        <v>44536</v>
      </c>
      <c r="H568" s="71">
        <v>44536</v>
      </c>
      <c r="I568" s="493" t="s">
        <v>2895</v>
      </c>
      <c r="J568" s="493"/>
      <c r="K568" s="493"/>
      <c r="L568" s="493" t="s">
        <v>2861</v>
      </c>
      <c r="M568" s="493"/>
      <c r="N568" s="493"/>
      <c r="O568" s="493"/>
      <c r="P568" s="493"/>
    </row>
    <row r="569" spans="1:16" ht="81">
      <c r="A569" s="316" t="s">
        <v>2885</v>
      </c>
      <c r="B569" s="69" t="s">
        <v>2886</v>
      </c>
      <c r="D569" s="74" t="s">
        <v>2893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2895</v>
      </c>
      <c r="M569" s="316" t="s">
        <v>2898</v>
      </c>
    </row>
    <row r="570" spans="1:16">
      <c r="A570" s="316" t="s">
        <v>2887</v>
      </c>
      <c r="B570" s="69" t="s">
        <v>2888</v>
      </c>
      <c r="D570" s="74" t="s">
        <v>2889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2895</v>
      </c>
      <c r="L570" s="316" t="s">
        <v>2861</v>
      </c>
    </row>
    <row r="571" spans="1:16">
      <c r="A571" s="316" t="s">
        <v>2890</v>
      </c>
      <c r="B571" s="69" t="s">
        <v>2870</v>
      </c>
      <c r="D571" s="74" t="s">
        <v>2891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2895</v>
      </c>
      <c r="L571" s="316" t="s">
        <v>2861</v>
      </c>
    </row>
    <row r="572" spans="1:16">
      <c r="A572" s="316" t="s">
        <v>2894</v>
      </c>
      <c r="B572" s="69" t="s">
        <v>2899</v>
      </c>
      <c r="D572" s="74" t="s">
        <v>2892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2895</v>
      </c>
      <c r="L572" s="316" t="s">
        <v>2861</v>
      </c>
    </row>
    <row r="573" spans="1:16">
      <c r="A573" s="316" t="s">
        <v>2884</v>
      </c>
      <c r="B573" s="69" t="s">
        <v>2896</v>
      </c>
      <c r="D573" s="74" t="s">
        <v>2897</v>
      </c>
      <c r="E573" s="71">
        <v>44496</v>
      </c>
      <c r="F573" s="71">
        <v>44540</v>
      </c>
      <c r="I573" s="409" t="s">
        <v>2895</v>
      </c>
      <c r="L573" s="316" t="s">
        <v>2861</v>
      </c>
    </row>
    <row r="574" spans="1:16">
      <c r="A574" s="410" t="s">
        <v>2900</v>
      </c>
      <c r="B574" s="69" t="s">
        <v>2901</v>
      </c>
      <c r="C574" s="410">
        <v>2</v>
      </c>
      <c r="D574" s="74" t="s">
        <v>2902</v>
      </c>
      <c r="E574" s="71">
        <v>44484</v>
      </c>
      <c r="F574" s="71">
        <v>44554</v>
      </c>
      <c r="H574" s="410"/>
      <c r="I574" s="410" t="s">
        <v>2903</v>
      </c>
      <c r="J574" s="410"/>
      <c r="K574" s="410"/>
      <c r="L574" s="410"/>
      <c r="M574" s="410"/>
      <c r="N574" s="410"/>
      <c r="O574" s="410"/>
      <c r="P574" s="410"/>
    </row>
    <row r="575" spans="1:16">
      <c r="A575" s="410" t="s">
        <v>2904</v>
      </c>
      <c r="B575" s="69" t="s">
        <v>2905</v>
      </c>
      <c r="C575" s="410">
        <v>1</v>
      </c>
      <c r="D575" s="74" t="s">
        <v>2906</v>
      </c>
      <c r="E575" s="71">
        <v>44455</v>
      </c>
      <c r="F575" s="71">
        <v>44554</v>
      </c>
      <c r="H575" s="410"/>
      <c r="I575" s="410" t="s">
        <v>2903</v>
      </c>
      <c r="J575" s="410"/>
      <c r="K575" s="410"/>
      <c r="L575" s="410"/>
      <c r="M575" s="410"/>
      <c r="N575" s="410"/>
      <c r="O575" s="410"/>
      <c r="P575" s="410"/>
    </row>
    <row r="576" spans="1:16" ht="32.4">
      <c r="A576" s="493" t="s">
        <v>3044</v>
      </c>
      <c r="B576" s="69" t="s">
        <v>3045</v>
      </c>
      <c r="C576" s="493"/>
      <c r="D576" s="74" t="s">
        <v>3048</v>
      </c>
      <c r="E576" s="71">
        <v>44525</v>
      </c>
      <c r="F576" s="71">
        <v>44529</v>
      </c>
      <c r="G576" s="71">
        <v>44529</v>
      </c>
      <c r="H576" s="71">
        <v>44529</v>
      </c>
      <c r="I576" s="493" t="s">
        <v>2895</v>
      </c>
      <c r="J576" s="493"/>
      <c r="K576" s="493"/>
      <c r="L576" s="493" t="s">
        <v>2861</v>
      </c>
      <c r="M576" s="493"/>
      <c r="N576" s="493"/>
      <c r="O576" s="493"/>
      <c r="P576" s="493"/>
    </row>
    <row r="577" spans="1:16" ht="64.8">
      <c r="A577" s="493" t="s">
        <v>3046</v>
      </c>
      <c r="B577" s="69" t="s">
        <v>3047</v>
      </c>
      <c r="C577" s="493"/>
      <c r="D577" s="74" t="s">
        <v>3049</v>
      </c>
      <c r="E577" s="71">
        <v>44525</v>
      </c>
      <c r="F577" s="71">
        <v>44529</v>
      </c>
      <c r="G577" s="71">
        <v>44529</v>
      </c>
      <c r="H577" s="71">
        <v>44529</v>
      </c>
      <c r="I577" s="493" t="s">
        <v>2895</v>
      </c>
      <c r="J577" s="493"/>
      <c r="K577" s="493"/>
      <c r="L577" s="493" t="s">
        <v>2861</v>
      </c>
      <c r="M577" s="493"/>
      <c r="N577" s="493"/>
      <c r="O577" s="493"/>
      <c r="P577" s="493"/>
    </row>
    <row r="578" spans="1:16">
      <c r="A578" s="132"/>
      <c r="B578" s="475"/>
      <c r="C578" s="132"/>
      <c r="D578" s="476"/>
      <c r="E578" s="132"/>
      <c r="F578" s="113"/>
      <c r="G578" s="113"/>
      <c r="H578" s="132"/>
      <c r="I578" s="132"/>
      <c r="J578" s="132"/>
      <c r="K578" s="132"/>
      <c r="L578" s="132"/>
      <c r="M578" s="132"/>
      <c r="N578" s="132"/>
      <c r="O578" s="132"/>
      <c r="P578" s="132"/>
    </row>
  </sheetData>
  <autoFilter ref="A1:Q575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D217" sqref="D217"/>
    </sheetView>
  </sheetViews>
  <sheetFormatPr defaultRowHeight="15"/>
  <cols>
    <col min="2" max="2" width="10.25" style="294" bestFit="1" customWidth="1"/>
    <col min="3" max="3" width="11.625" style="367" bestFit="1" customWidth="1"/>
    <col min="4" max="4" width="50.75" style="294" customWidth="1"/>
    <col min="5" max="6" width="10.25" style="294" bestFit="1" customWidth="1"/>
  </cols>
  <sheetData>
    <row r="1" spans="1:7">
      <c r="A1" t="s">
        <v>2858</v>
      </c>
    </row>
    <row r="3" spans="1:7">
      <c r="A3" s="294" t="s">
        <v>1029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1516</v>
      </c>
      <c r="E3"/>
      <c r="F3" t="e">
        <f>MID(M10,FIND("L",M10),5)</f>
        <v>#VALUE!</v>
      </c>
      <c r="G3" t="s">
        <v>2085</v>
      </c>
    </row>
    <row r="4" spans="1:7">
      <c r="A4" s="294" t="s">
        <v>1034</v>
      </c>
      <c r="B4" t="str">
        <f t="shared" si="0"/>
        <v>連結</v>
      </c>
      <c r="C4" s="367" t="str">
        <f t="shared" si="1"/>
        <v>L6082</v>
      </c>
      <c r="D4" t="s">
        <v>1518</v>
      </c>
      <c r="F4" t="str">
        <f t="shared" ref="F4:F34" si="2">MID(G4,FIND("L",G4),5)</f>
        <v>L6083</v>
      </c>
      <c r="G4" t="s">
        <v>2086</v>
      </c>
    </row>
    <row r="5" spans="1:7">
      <c r="A5" s="294" t="s">
        <v>1037</v>
      </c>
      <c r="B5" t="e">
        <f t="shared" si="0"/>
        <v>#VALUE!</v>
      </c>
      <c r="C5" s="367" t="str">
        <f t="shared" si="1"/>
        <v>L6041</v>
      </c>
      <c r="D5" t="s">
        <v>1526</v>
      </c>
      <c r="F5" t="str">
        <f t="shared" si="2"/>
        <v>L6753</v>
      </c>
      <c r="G5" t="s">
        <v>2087</v>
      </c>
    </row>
    <row r="6" spans="1:7">
      <c r="A6" s="294" t="s">
        <v>1039</v>
      </c>
      <c r="B6" t="e">
        <f t="shared" si="0"/>
        <v>#VALUE!</v>
      </c>
      <c r="C6" s="367" t="str">
        <f t="shared" si="1"/>
        <v>L5022</v>
      </c>
      <c r="D6" t="s">
        <v>1539</v>
      </c>
      <c r="F6" t="str">
        <f t="shared" si="2"/>
        <v>L6754</v>
      </c>
      <c r="G6" t="s">
        <v>2088</v>
      </c>
    </row>
    <row r="7" spans="1:7">
      <c r="A7" s="294" t="s">
        <v>1041</v>
      </c>
      <c r="B7" t="e">
        <f t="shared" si="0"/>
        <v>#VALUE!</v>
      </c>
      <c r="C7" s="367" t="str">
        <f t="shared" si="1"/>
        <v>L6503</v>
      </c>
      <c r="D7" t="s">
        <v>1540</v>
      </c>
      <c r="F7" t="str">
        <f t="shared" si="2"/>
        <v>L1101</v>
      </c>
      <c r="G7" t="s">
        <v>2089</v>
      </c>
    </row>
    <row r="8" spans="1:7">
      <c r="A8" s="294" t="s">
        <v>1049</v>
      </c>
      <c r="B8" t="e">
        <f t="shared" si="0"/>
        <v>#VALUE!</v>
      </c>
      <c r="C8" s="367" t="str">
        <f t="shared" si="1"/>
        <v>L5051</v>
      </c>
      <c r="D8" t="s">
        <v>1561</v>
      </c>
      <c r="F8" t="str">
        <f t="shared" si="2"/>
        <v>L1101</v>
      </c>
      <c r="G8" t="s">
        <v>2090</v>
      </c>
    </row>
    <row r="9" spans="1:7">
      <c r="A9" s="294" t="s">
        <v>1043</v>
      </c>
      <c r="B9" t="e">
        <f t="shared" si="0"/>
        <v>#VALUE!</v>
      </c>
      <c r="C9" s="367" t="str">
        <f t="shared" si="1"/>
        <v>L5052</v>
      </c>
      <c r="D9" t="s">
        <v>1563</v>
      </c>
      <c r="F9" t="e">
        <f t="shared" si="2"/>
        <v>#VALUE!</v>
      </c>
      <c r="G9" t="s">
        <v>2091</v>
      </c>
    </row>
    <row r="10" spans="1:7">
      <c r="A10" s="294" t="s">
        <v>1045</v>
      </c>
      <c r="B10" t="e">
        <f t="shared" si="0"/>
        <v>#VALUE!</v>
      </c>
      <c r="C10" s="367" t="str">
        <f t="shared" si="1"/>
        <v>L1001</v>
      </c>
      <c r="D10" t="s">
        <v>1570</v>
      </c>
      <c r="F10" t="str">
        <f t="shared" si="2"/>
        <v>L2111</v>
      </c>
      <c r="G10" t="s">
        <v>2092</v>
      </c>
    </row>
    <row r="11" spans="1:7">
      <c r="A11" s="294" t="s">
        <v>1051</v>
      </c>
      <c r="B11" t="e">
        <f t="shared" si="0"/>
        <v>#VALUE!</v>
      </c>
      <c r="C11" s="367" t="str">
        <f t="shared" si="1"/>
        <v>L1109</v>
      </c>
      <c r="D11" t="s">
        <v>1582</v>
      </c>
      <c r="F11" t="str">
        <f t="shared" si="2"/>
        <v>L功能,待</v>
      </c>
      <c r="G11" t="s">
        <v>1549</v>
      </c>
    </row>
    <row r="12" spans="1:7">
      <c r="A12" s="294" t="s">
        <v>1055</v>
      </c>
      <c r="B12" t="str">
        <f t="shared" si="0"/>
        <v>連結</v>
      </c>
      <c r="C12" s="367" t="str">
        <f t="shared" si="1"/>
        <v>L1105</v>
      </c>
      <c r="D12" t="s">
        <v>1583</v>
      </c>
      <c r="F12" t="e">
        <f t="shared" si="2"/>
        <v>#VALUE!</v>
      </c>
      <c r="G12" t="s">
        <v>1553</v>
      </c>
    </row>
    <row r="13" spans="1:7">
      <c r="A13" s="294" t="s">
        <v>1067</v>
      </c>
      <c r="B13" t="e">
        <f t="shared" si="0"/>
        <v>#VALUE!</v>
      </c>
      <c r="C13" s="367" t="str">
        <f t="shared" si="1"/>
        <v>L1101</v>
      </c>
      <c r="D13" t="s">
        <v>1587</v>
      </c>
      <c r="F13" t="str">
        <f t="shared" si="2"/>
        <v>L2111</v>
      </c>
      <c r="G13" t="s">
        <v>2093</v>
      </c>
    </row>
    <row r="14" spans="1:7">
      <c r="A14" s="294" t="s">
        <v>1071</v>
      </c>
      <c r="B14" t="e">
        <f t="shared" si="0"/>
        <v>#VALUE!</v>
      </c>
      <c r="C14" s="367" t="str">
        <f t="shared" si="1"/>
        <v>L1101</v>
      </c>
      <c r="D14" t="s">
        <v>1589</v>
      </c>
      <c r="F14" t="str">
        <f t="shared" si="2"/>
        <v>L5951</v>
      </c>
      <c r="G14" t="s">
        <v>2094</v>
      </c>
    </row>
    <row r="15" spans="1:7">
      <c r="A15" s="294" t="s">
        <v>1073</v>
      </c>
      <c r="B15" t="e">
        <f t="shared" si="0"/>
        <v>#VALUE!</v>
      </c>
      <c r="C15" s="367" t="str">
        <f t="shared" si="1"/>
        <v>L1101</v>
      </c>
      <c r="D15" t="s">
        <v>1590</v>
      </c>
      <c r="F15" t="str">
        <f t="shared" si="2"/>
        <v>L5952</v>
      </c>
      <c r="G15" t="s">
        <v>2095</v>
      </c>
    </row>
    <row r="16" spans="1:7">
      <c r="A16" s="294" t="s">
        <v>1059</v>
      </c>
      <c r="B16" t="e">
        <f t="shared" si="0"/>
        <v>#VALUE!</v>
      </c>
      <c r="C16" s="367" t="str">
        <f t="shared" si="1"/>
        <v>L2017</v>
      </c>
      <c r="D16" t="s">
        <v>1594</v>
      </c>
      <c r="F16" t="e">
        <f t="shared" si="2"/>
        <v>#VALUE!</v>
      </c>
      <c r="G16" t="s">
        <v>2096</v>
      </c>
    </row>
    <row r="17" spans="1:7">
      <c r="A17" s="294" t="s">
        <v>1061</v>
      </c>
      <c r="B17" t="e">
        <f t="shared" si="0"/>
        <v>#VALUE!</v>
      </c>
      <c r="C17" s="367" t="str">
        <f t="shared" si="1"/>
        <v>L6608</v>
      </c>
      <c r="D17" t="s">
        <v>1600</v>
      </c>
      <c r="F17" t="str">
        <f t="shared" si="2"/>
        <v>L1105</v>
      </c>
      <c r="G17" t="s">
        <v>2097</v>
      </c>
    </row>
    <row r="18" spans="1:7">
      <c r="A18" s="294" t="s">
        <v>1063</v>
      </c>
      <c r="B18" t="e">
        <f t="shared" si="0"/>
        <v>#VALUE!</v>
      </c>
      <c r="C18" s="367" t="str">
        <f t="shared" si="1"/>
        <v>LOAN於</v>
      </c>
      <c r="D18" t="s">
        <v>1604</v>
      </c>
      <c r="F18" t="e">
        <f t="shared" si="2"/>
        <v>#VALUE!</v>
      </c>
      <c r="G18" t="s">
        <v>2098</v>
      </c>
    </row>
    <row r="19" spans="1:7">
      <c r="A19" s="294" t="s">
        <v>1100</v>
      </c>
      <c r="B19" t="e">
        <f t="shared" si="0"/>
        <v>#VALUE!</v>
      </c>
      <c r="C19" s="367" t="str">
        <f t="shared" si="1"/>
        <v>L1109</v>
      </c>
      <c r="D19" t="s">
        <v>1610</v>
      </c>
      <c r="F19" t="str">
        <f t="shared" si="2"/>
        <v>LOAN作</v>
      </c>
      <c r="G19" t="s">
        <v>2099</v>
      </c>
    </row>
    <row r="20" spans="1:7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1612</v>
      </c>
      <c r="F20" t="str">
        <f t="shared" si="2"/>
        <v>L2801</v>
      </c>
      <c r="G20" t="s">
        <v>2100</v>
      </c>
    </row>
    <row r="21" spans="1:7">
      <c r="A21" s="294" t="s">
        <v>1466</v>
      </c>
      <c r="B21" t="e">
        <f t="shared" si="0"/>
        <v>#VALUE!</v>
      </c>
      <c r="C21" s="367" t="str">
        <f t="shared" si="1"/>
        <v>L1102</v>
      </c>
      <c r="D21" t="s">
        <v>1613</v>
      </c>
      <c r="F21" t="str">
        <f t="shared" si="2"/>
        <v>LOAN亦</v>
      </c>
      <c r="G21" t="s">
        <v>2101</v>
      </c>
    </row>
    <row r="22" spans="1:7">
      <c r="A22" s="294" t="s">
        <v>1469</v>
      </c>
      <c r="B22" t="e">
        <f t="shared" si="0"/>
        <v>#VALUE!</v>
      </c>
      <c r="C22" s="367" t="str">
        <f t="shared" si="1"/>
        <v>L1102</v>
      </c>
      <c r="D22" t="s">
        <v>1614</v>
      </c>
      <c r="F22" t="str">
        <f t="shared" si="2"/>
        <v>L範例</v>
      </c>
      <c r="G22" t="s">
        <v>2102</v>
      </c>
    </row>
    <row r="23" spans="1:7">
      <c r="A23" s="294" t="s">
        <v>1564</v>
      </c>
      <c r="B23" t="e">
        <f t="shared" si="0"/>
        <v>#VALUE!</v>
      </c>
      <c r="C23" s="367" t="str">
        <f t="shared" si="1"/>
        <v>L1102</v>
      </c>
      <c r="D23" t="s">
        <v>1615</v>
      </c>
      <c r="F23" t="e">
        <f t="shared" si="2"/>
        <v>#VALUE!</v>
      </c>
      <c r="G23" t="s">
        <v>2103</v>
      </c>
    </row>
    <row r="24" spans="1:7">
      <c r="A24" s="294" t="s">
        <v>1568</v>
      </c>
      <c r="B24" t="e">
        <f t="shared" si="0"/>
        <v>#VALUE!</v>
      </c>
      <c r="C24" s="367" t="str">
        <f t="shared" si="1"/>
        <v>L2306</v>
      </c>
      <c r="D24" t="s">
        <v>1617</v>
      </c>
      <c r="F24" t="str">
        <f t="shared" si="2"/>
        <v>L2801</v>
      </c>
      <c r="G24" t="s">
        <v>2104</v>
      </c>
    </row>
    <row r="25" spans="1:7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1618</v>
      </c>
      <c r="F25" t="e">
        <f t="shared" si="2"/>
        <v>#VALUE!</v>
      </c>
      <c r="G25" t="s">
        <v>2105</v>
      </c>
    </row>
    <row r="26" spans="1:7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1619</v>
      </c>
      <c r="F26" t="str">
        <f t="shared" si="2"/>
        <v>L1105</v>
      </c>
      <c r="G26" t="s">
        <v>2106</v>
      </c>
    </row>
    <row r="27" spans="1:7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1634</v>
      </c>
      <c r="F27" t="e">
        <f t="shared" si="2"/>
        <v>#VALUE!</v>
      </c>
      <c r="G27" t="s">
        <v>2107</v>
      </c>
    </row>
    <row r="28" spans="1:7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1638</v>
      </c>
      <c r="F28" t="e">
        <f t="shared" si="2"/>
        <v>#VALUE!</v>
      </c>
      <c r="G28" t="s">
        <v>2108</v>
      </c>
    </row>
    <row r="29" spans="1:7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1640</v>
      </c>
      <c r="F29" t="e">
        <f t="shared" si="2"/>
        <v>#VALUE!</v>
      </c>
      <c r="G29" t="s">
        <v>2109</v>
      </c>
    </row>
    <row r="30" spans="1:7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1644</v>
      </c>
      <c r="F30" t="e">
        <f t="shared" si="2"/>
        <v>#VALUE!</v>
      </c>
      <c r="G30" t="s">
        <v>2110</v>
      </c>
    </row>
    <row r="31" spans="1:7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1647</v>
      </c>
      <c r="F31" t="e">
        <f t="shared" si="2"/>
        <v>#VALUE!</v>
      </c>
      <c r="G31" t="s">
        <v>2111</v>
      </c>
    </row>
    <row r="32" spans="1:7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1653</v>
      </c>
      <c r="F32" t="str">
        <f t="shared" si="2"/>
        <v>L5500</v>
      </c>
      <c r="G32" t="s">
        <v>2112</v>
      </c>
    </row>
    <row r="33" spans="1:7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1660</v>
      </c>
      <c r="F33" t="e">
        <f t="shared" si="2"/>
        <v>#VALUE!</v>
      </c>
      <c r="G33" t="s">
        <v>2113</v>
      </c>
    </row>
    <row r="34" spans="1:7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1666</v>
      </c>
      <c r="F34" t="str">
        <f t="shared" si="2"/>
        <v>L2111</v>
      </c>
      <c r="G34" t="s">
        <v>2114</v>
      </c>
    </row>
    <row r="35" spans="1:7">
      <c r="A35" s="294" t="s">
        <v>1440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1673</v>
      </c>
      <c r="F35" t="str">
        <f t="shared" ref="F35:F66" si="5">MID(G35,FIND("L",G35),5)</f>
        <v>L3701</v>
      </c>
      <c r="G35" t="s">
        <v>2115</v>
      </c>
    </row>
    <row r="36" spans="1:7">
      <c r="A36" s="294" t="s">
        <v>1620</v>
      </c>
      <c r="B36" t="e">
        <f t="shared" si="3"/>
        <v>#VALUE!</v>
      </c>
      <c r="C36" s="367" t="str">
        <f t="shared" si="4"/>
        <v>L2801</v>
      </c>
      <c r="D36" t="s">
        <v>1679</v>
      </c>
      <c r="F36" t="str">
        <f t="shared" si="5"/>
        <v>L2154</v>
      </c>
      <c r="G36" t="s">
        <v>2116</v>
      </c>
    </row>
    <row r="37" spans="1:7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1687</v>
      </c>
      <c r="F37" t="str">
        <f t="shared" si="5"/>
        <v>L2111</v>
      </c>
      <c r="G37" t="s">
        <v>2117</v>
      </c>
    </row>
    <row r="38" spans="1:7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1691</v>
      </c>
      <c r="F38" t="str">
        <f t="shared" si="5"/>
        <v>L2221</v>
      </c>
      <c r="G38" t="s">
        <v>2118</v>
      </c>
    </row>
    <row r="39" spans="1:7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1692</v>
      </c>
      <c r="F39" t="str">
        <f t="shared" si="5"/>
        <v>L表,供整</v>
      </c>
      <c r="G39" t="s">
        <v>2119</v>
      </c>
    </row>
    <row r="40" spans="1:7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1694</v>
      </c>
      <c r="F40" t="e">
        <f t="shared" si="5"/>
        <v>#VALUE!</v>
      </c>
      <c r="G40" t="s">
        <v>2120</v>
      </c>
    </row>
    <row r="41" spans="1:7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1695</v>
      </c>
      <c r="F41" t="e">
        <f t="shared" si="5"/>
        <v>#VALUE!</v>
      </c>
      <c r="G41" t="s">
        <v>2121</v>
      </c>
    </row>
    <row r="42" spans="1:7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1698</v>
      </c>
      <c r="F42" t="str">
        <f t="shared" si="5"/>
        <v>L2038</v>
      </c>
      <c r="G42" t="s">
        <v>2122</v>
      </c>
    </row>
    <row r="43" spans="1:7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1700</v>
      </c>
      <c r="F43" t="str">
        <f t="shared" si="5"/>
        <v>L2221</v>
      </c>
      <c r="G43" t="s">
        <v>2123</v>
      </c>
    </row>
    <row r="44" spans="1:7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1705</v>
      </c>
      <c r="F44" t="e">
        <f t="shared" si="5"/>
        <v>#VALUE!</v>
      </c>
      <c r="G44" t="s">
        <v>2124</v>
      </c>
    </row>
    <row r="45" spans="1:7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1708</v>
      </c>
      <c r="F45" t="e">
        <f t="shared" si="5"/>
        <v>#VALUE!</v>
      </c>
      <c r="G45" t="s">
        <v>2125</v>
      </c>
    </row>
    <row r="46" spans="1:7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1709</v>
      </c>
      <c r="F46" t="e">
        <f t="shared" si="5"/>
        <v>#VALUE!</v>
      </c>
      <c r="G46" t="s">
        <v>2126</v>
      </c>
    </row>
    <row r="47" spans="1:7">
      <c r="A47" s="294" t="s">
        <v>1429</v>
      </c>
      <c r="B47" t="e">
        <f t="shared" si="3"/>
        <v>#VALUE!</v>
      </c>
      <c r="C47" s="367" t="str">
        <f t="shared" si="4"/>
        <v>L2911</v>
      </c>
      <c r="D47" t="s">
        <v>1710</v>
      </c>
      <c r="F47" t="e">
        <f t="shared" si="5"/>
        <v>#VALUE!</v>
      </c>
      <c r="G47" t="s">
        <v>2127</v>
      </c>
    </row>
    <row r="48" spans="1:7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1711</v>
      </c>
      <c r="F48" t="e">
        <f t="shared" si="5"/>
        <v>#VALUE!</v>
      </c>
      <c r="G48" t="s">
        <v>2128</v>
      </c>
    </row>
    <row r="49" spans="1:7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1713</v>
      </c>
      <c r="F49" t="e">
        <f t="shared" si="5"/>
        <v>#VALUE!</v>
      </c>
      <c r="G49" t="s">
        <v>2129</v>
      </c>
    </row>
    <row r="50" spans="1:7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1714</v>
      </c>
      <c r="F50" t="e">
        <f t="shared" si="5"/>
        <v>#VALUE!</v>
      </c>
      <c r="G50" t="s">
        <v>2130</v>
      </c>
    </row>
    <row r="51" spans="1:7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1715</v>
      </c>
      <c r="F51" t="str">
        <f t="shared" si="5"/>
        <v>L3005</v>
      </c>
      <c r="G51" t="s">
        <v>2131</v>
      </c>
    </row>
    <row r="52" spans="1:7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1716</v>
      </c>
      <c r="F52" t="e">
        <f t="shared" si="5"/>
        <v>#VALUE!</v>
      </c>
      <c r="G52" t="s">
        <v>2132</v>
      </c>
    </row>
    <row r="53" spans="1:7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1716</v>
      </c>
      <c r="F53" t="str">
        <f t="shared" si="5"/>
        <v>L3220</v>
      </c>
      <c r="G53" t="s">
        <v>2133</v>
      </c>
    </row>
    <row r="54" spans="1:7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1717</v>
      </c>
      <c r="F54" t="e">
        <f t="shared" si="5"/>
        <v>#VALUE!</v>
      </c>
      <c r="G54" t="s">
        <v>2134</v>
      </c>
    </row>
    <row r="55" spans="1:7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1724</v>
      </c>
      <c r="F55" t="e">
        <f t="shared" si="5"/>
        <v>#VALUE!</v>
      </c>
      <c r="G55" t="s">
        <v>2135</v>
      </c>
    </row>
    <row r="56" spans="1:7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1729</v>
      </c>
      <c r="F56" t="e">
        <f t="shared" si="5"/>
        <v>#VALUE!</v>
      </c>
      <c r="G56" t="s">
        <v>2136</v>
      </c>
    </row>
    <row r="57" spans="1:7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1733</v>
      </c>
      <c r="F57" t="e">
        <f t="shared" si="5"/>
        <v>#VALUE!</v>
      </c>
      <c r="G57" t="s">
        <v>2137</v>
      </c>
    </row>
    <row r="58" spans="1:7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1735</v>
      </c>
      <c r="F58" t="e">
        <f t="shared" si="5"/>
        <v>#VALUE!</v>
      </c>
      <c r="G58" t="s">
        <v>2138</v>
      </c>
    </row>
    <row r="59" spans="1:7">
      <c r="A59" s="294" t="s">
        <v>1451</v>
      </c>
      <c r="B59" t="e">
        <f t="shared" si="3"/>
        <v>#VALUE!</v>
      </c>
      <c r="C59" s="367" t="str">
        <f t="shared" si="4"/>
        <v>L1905</v>
      </c>
      <c r="D59" t="s">
        <v>1740</v>
      </c>
      <c r="F59" t="str">
        <f t="shared" si="5"/>
        <v>L5075</v>
      </c>
      <c r="G59" t="s">
        <v>2139</v>
      </c>
    </row>
    <row r="60" spans="1:7">
      <c r="A60" s="294" t="s">
        <v>1454</v>
      </c>
      <c r="B60" t="e">
        <f t="shared" si="3"/>
        <v>#VALUE!</v>
      </c>
      <c r="C60" s="367" t="e">
        <f t="shared" si="4"/>
        <v>#VALUE!</v>
      </c>
      <c r="D60" t="s">
        <v>1758</v>
      </c>
      <c r="F60" t="str">
        <f t="shared" si="5"/>
        <v>L597A</v>
      </c>
      <c r="G60" t="s">
        <v>2140</v>
      </c>
    </row>
    <row r="61" spans="1:7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1759</v>
      </c>
      <c r="F61" t="e">
        <f t="shared" si="5"/>
        <v>#VALUE!</v>
      </c>
      <c r="G61" t="s">
        <v>2141</v>
      </c>
    </row>
    <row r="62" spans="1:7">
      <c r="A62" s="294" t="s">
        <v>1459</v>
      </c>
      <c r="B62" t="e">
        <f t="shared" si="3"/>
        <v>#VALUE!</v>
      </c>
      <c r="C62" s="367" t="str">
        <f t="shared" si="4"/>
        <v>L檢核結果</v>
      </c>
      <c r="D62" t="s">
        <v>1767</v>
      </c>
      <c r="F62" t="str">
        <f t="shared" si="5"/>
        <v>L6605</v>
      </c>
      <c r="G62" t="s">
        <v>2142</v>
      </c>
    </row>
    <row r="63" spans="1:7">
      <c r="A63" s="294" t="s">
        <v>1462</v>
      </c>
      <c r="B63" t="e">
        <f t="shared" si="3"/>
        <v>#VALUE!</v>
      </c>
      <c r="C63" s="367" t="str">
        <f t="shared" si="4"/>
        <v>L3100</v>
      </c>
      <c r="D63" t="s">
        <v>1769</v>
      </c>
      <c r="F63" t="e">
        <f t="shared" si="5"/>
        <v>#VALUE!</v>
      </c>
      <c r="G63" t="s">
        <v>2143</v>
      </c>
    </row>
    <row r="64" spans="1:7">
      <c r="A64" s="294" t="s">
        <v>1464</v>
      </c>
      <c r="B64" t="e">
        <f t="shared" si="3"/>
        <v>#VALUE!</v>
      </c>
      <c r="C64" s="367" t="str">
        <f t="shared" si="4"/>
        <v>L2060</v>
      </c>
      <c r="D64" t="s">
        <v>1775</v>
      </c>
      <c r="F64" t="str">
        <f t="shared" si="5"/>
        <v>L4703</v>
      </c>
      <c r="G64" t="s">
        <v>2144</v>
      </c>
    </row>
    <row r="65" spans="1:7">
      <c r="A65" s="294" t="s">
        <v>1456</v>
      </c>
      <c r="B65" t="e">
        <f t="shared" si="3"/>
        <v>#VALUE!</v>
      </c>
      <c r="C65" s="367" t="str">
        <f t="shared" si="4"/>
        <v>L2600</v>
      </c>
      <c r="D65" t="s">
        <v>1777</v>
      </c>
      <c r="F65" t="str">
        <f t="shared" si="5"/>
        <v>L4454</v>
      </c>
      <c r="G65" t="s">
        <v>2145</v>
      </c>
    </row>
    <row r="66" spans="1:7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1778</v>
      </c>
      <c r="F66" t="str">
        <f t="shared" si="5"/>
        <v>L3731</v>
      </c>
      <c r="G66" t="s">
        <v>2146</v>
      </c>
    </row>
    <row r="67" spans="1:7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1779</v>
      </c>
      <c r="F67" t="str">
        <f t="shared" ref="F67:F85" si="8">MID(G67,FIND("L",G67),5)</f>
        <v>L4605</v>
      </c>
      <c r="G67" t="s">
        <v>2147</v>
      </c>
    </row>
    <row r="68" spans="1:7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1780</v>
      </c>
      <c r="F68" t="e">
        <f t="shared" si="8"/>
        <v>#VALUE!</v>
      </c>
      <c r="G68" t="s">
        <v>2148</v>
      </c>
    </row>
    <row r="69" spans="1:7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1782</v>
      </c>
      <c r="F69" t="e">
        <f t="shared" si="8"/>
        <v>#VALUE!</v>
      </c>
      <c r="G69" t="s">
        <v>2149</v>
      </c>
    </row>
    <row r="70" spans="1:7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1801</v>
      </c>
      <c r="F70" t="e">
        <f t="shared" si="8"/>
        <v>#VALUE!</v>
      </c>
      <c r="G70" t="s">
        <v>2150</v>
      </c>
    </row>
    <row r="71" spans="1:7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1802</v>
      </c>
      <c r="F71" t="e">
        <f t="shared" si="8"/>
        <v>#VALUE!</v>
      </c>
      <c r="G71" t="s">
        <v>2151</v>
      </c>
    </row>
    <row r="72" spans="1:7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1801</v>
      </c>
      <c r="F72" t="e">
        <f t="shared" si="8"/>
        <v>#VALUE!</v>
      </c>
      <c r="G72" t="s">
        <v>2152</v>
      </c>
    </row>
    <row r="73" spans="1:7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1804</v>
      </c>
      <c r="F73" t="str">
        <f t="shared" si="8"/>
        <v>L4030</v>
      </c>
      <c r="G73" t="s">
        <v>2153</v>
      </c>
    </row>
    <row r="74" spans="1:7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1805</v>
      </c>
      <c r="F74" t="str">
        <f t="shared" si="8"/>
        <v>L6042</v>
      </c>
      <c r="G74" t="s">
        <v>2154</v>
      </c>
    </row>
    <row r="75" spans="1:7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1821</v>
      </c>
      <c r="F75" t="str">
        <f t="shared" si="8"/>
        <v>L1905</v>
      </c>
      <c r="G75" t="s">
        <v>2155</v>
      </c>
    </row>
    <row r="76" spans="1:7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1824</v>
      </c>
      <c r="F76" t="e">
        <f t="shared" si="8"/>
        <v>#VALUE!</v>
      </c>
      <c r="G76" t="s">
        <v>2156</v>
      </c>
    </row>
    <row r="77" spans="1:7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1827</v>
      </c>
      <c r="F77" t="str">
        <f t="shared" si="8"/>
        <v>L2222</v>
      </c>
      <c r="G77" t="s">
        <v>2157</v>
      </c>
    </row>
    <row r="78" spans="1:7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1827</v>
      </c>
      <c r="F78" t="str">
        <f t="shared" si="8"/>
        <v>L2480</v>
      </c>
      <c r="G78" t="s">
        <v>2158</v>
      </c>
    </row>
    <row r="79" spans="1:7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1838</v>
      </c>
      <c r="F79" t="e">
        <f t="shared" si="8"/>
        <v>#VALUE!</v>
      </c>
      <c r="G79" t="s">
        <v>2159</v>
      </c>
    </row>
    <row r="80" spans="1:7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1842</v>
      </c>
      <c r="F80" t="e">
        <f t="shared" si="8"/>
        <v>#VALUE!</v>
      </c>
      <c r="G80" t="s">
        <v>2160</v>
      </c>
    </row>
    <row r="81" spans="1:7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1844</v>
      </c>
      <c r="F81" t="e">
        <f t="shared" si="8"/>
        <v>#VALUE!</v>
      </c>
      <c r="G81" t="s">
        <v>2161</v>
      </c>
    </row>
    <row r="82" spans="1:7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1847</v>
      </c>
      <c r="F82" t="e">
        <f t="shared" si="8"/>
        <v>#VALUE!</v>
      </c>
      <c r="G82" t="s">
        <v>2162</v>
      </c>
    </row>
    <row r="83" spans="1:7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1850</v>
      </c>
      <c r="F83" t="e">
        <f t="shared" si="8"/>
        <v>#VALUE!</v>
      </c>
      <c r="G83" t="s">
        <v>2163</v>
      </c>
    </row>
    <row r="84" spans="1:7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1852</v>
      </c>
      <c r="F84" t="e">
        <f t="shared" si="8"/>
        <v>#VALUE!</v>
      </c>
      <c r="G84" t="s">
        <v>2164</v>
      </c>
    </row>
    <row r="85" spans="1:7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1854</v>
      </c>
      <c r="F85" t="e">
        <f t="shared" si="8"/>
        <v>#VALUE!</v>
      </c>
      <c r="G85" t="s">
        <v>2165</v>
      </c>
    </row>
    <row r="86" spans="1:7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1856</v>
      </c>
    </row>
    <row r="87" spans="1:7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1857</v>
      </c>
    </row>
    <row r="88" spans="1:7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1858</v>
      </c>
    </row>
    <row r="89" spans="1:7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1863</v>
      </c>
    </row>
    <row r="90" spans="1:7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1880</v>
      </c>
    </row>
    <row r="91" spans="1:7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1881</v>
      </c>
    </row>
    <row r="92" spans="1:7">
      <c r="A92" s="294" t="s">
        <v>1447</v>
      </c>
      <c r="B92" t="e">
        <f t="shared" si="6"/>
        <v>#VALUE!</v>
      </c>
      <c r="C92" s="367" t="str">
        <f t="shared" si="7"/>
        <v>L4210</v>
      </c>
      <c r="D92" t="s">
        <v>1885</v>
      </c>
    </row>
    <row r="93" spans="1:7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1895</v>
      </c>
    </row>
    <row r="94" spans="1:7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1898</v>
      </c>
    </row>
    <row r="95" spans="1:7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1911</v>
      </c>
    </row>
    <row r="96" spans="1:7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1916</v>
      </c>
    </row>
    <row r="97" spans="1:4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1922</v>
      </c>
    </row>
    <row r="98" spans="1:4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1923</v>
      </c>
    </row>
    <row r="99" spans="1:4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1954</v>
      </c>
    </row>
    <row r="100" spans="1:4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1956</v>
      </c>
    </row>
    <row r="101" spans="1:4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1960</v>
      </c>
    </row>
    <row r="102" spans="1:4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1965</v>
      </c>
    </row>
    <row r="103" spans="1:4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1966</v>
      </c>
    </row>
    <row r="104" spans="1:4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1967</v>
      </c>
    </row>
    <row r="105" spans="1:4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1968</v>
      </c>
    </row>
    <row r="106" spans="1:4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1973</v>
      </c>
    </row>
    <row r="107" spans="1:4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1999</v>
      </c>
    </row>
    <row r="108" spans="1:4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2004</v>
      </c>
    </row>
    <row r="109" spans="1:4">
      <c r="A109" s="294" t="s">
        <v>1840</v>
      </c>
      <c r="B109" t="str">
        <f t="shared" si="9"/>
        <v>連結</v>
      </c>
      <c r="C109" s="367" t="str">
        <f t="shared" si="10"/>
        <v>L2017</v>
      </c>
      <c r="D109" t="s">
        <v>2008</v>
      </c>
    </row>
    <row r="110" spans="1:4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2009</v>
      </c>
    </row>
    <row r="111" spans="1:4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2012</v>
      </c>
    </row>
    <row r="112" spans="1:4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2024</v>
      </c>
    </row>
    <row r="113" spans="1:4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2025</v>
      </c>
    </row>
    <row r="114" spans="1:4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2027</v>
      </c>
    </row>
    <row r="115" spans="1:4">
      <c r="A115" s="294" t="s">
        <v>543</v>
      </c>
    </row>
    <row r="116" spans="1:4">
      <c r="A116" s="294" t="s">
        <v>545</v>
      </c>
    </row>
    <row r="117" spans="1:4">
      <c r="A117" s="294" t="s">
        <v>521</v>
      </c>
    </row>
    <row r="118" spans="1:4">
      <c r="A118" s="294" t="s">
        <v>552</v>
      </c>
    </row>
    <row r="119" spans="1:4">
      <c r="A119" s="294" t="s">
        <v>547</v>
      </c>
    </row>
    <row r="120" spans="1:4">
      <c r="A120" s="294" t="s">
        <v>554</v>
      </c>
    </row>
    <row r="121" spans="1:4">
      <c r="A121" s="294" t="s">
        <v>560</v>
      </c>
    </row>
    <row r="122" spans="1:4">
      <c r="A122" s="294" t="s">
        <v>562</v>
      </c>
    </row>
    <row r="123" spans="1:4">
      <c r="A123" s="294" t="s">
        <v>556</v>
      </c>
    </row>
    <row r="124" spans="1:4">
      <c r="A124" s="294" t="s">
        <v>602</v>
      </c>
    </row>
    <row r="125" spans="1:4">
      <c r="A125" s="294" t="s">
        <v>604</v>
      </c>
    </row>
    <row r="126" spans="1:4">
      <c r="A126" s="294" t="s">
        <v>592</v>
      </c>
    </row>
    <row r="127" spans="1:4">
      <c r="A127" s="294" t="s">
        <v>596</v>
      </c>
    </row>
    <row r="128" spans="1:4">
      <c r="A128" s="294" t="s">
        <v>1144</v>
      </c>
    </row>
    <row r="129" spans="1:1">
      <c r="A129" s="294" t="s">
        <v>626</v>
      </c>
    </row>
    <row r="130" spans="1:1">
      <c r="A130" s="294" t="s">
        <v>634</v>
      </c>
    </row>
    <row r="131" spans="1:1">
      <c r="A131" s="294" t="s">
        <v>636</v>
      </c>
    </row>
    <row r="132" spans="1:1">
      <c r="A132" s="294" t="s">
        <v>643</v>
      </c>
    </row>
    <row r="133" spans="1:1">
      <c r="A133" s="294" t="s">
        <v>651</v>
      </c>
    </row>
    <row r="134" spans="1:1">
      <c r="A134" s="294" t="s">
        <v>649</v>
      </c>
    </row>
    <row r="135" spans="1:1">
      <c r="A135" s="294" t="s">
        <v>654</v>
      </c>
    </row>
    <row r="136" spans="1:1">
      <c r="A136" s="294" t="s">
        <v>806</v>
      </c>
    </row>
    <row r="137" spans="1:1">
      <c r="A137" s="294" t="s">
        <v>388</v>
      </c>
    </row>
    <row r="138" spans="1:1">
      <c r="A138" s="294" t="s">
        <v>746</v>
      </c>
    </row>
    <row r="139" spans="1:1">
      <c r="A139" s="294" t="s">
        <v>722</v>
      </c>
    </row>
    <row r="140" spans="1:1">
      <c r="A140" s="294" t="s">
        <v>661</v>
      </c>
    </row>
    <row r="141" spans="1:1">
      <c r="A141" s="294" t="s">
        <v>689</v>
      </c>
    </row>
    <row r="142" spans="1:1">
      <c r="A142" s="294" t="s">
        <v>693</v>
      </c>
    </row>
    <row r="143" spans="1:1">
      <c r="A143" s="294" t="s">
        <v>668</v>
      </c>
    </row>
    <row r="144" spans="1:1">
      <c r="A144" s="294" t="s">
        <v>697</v>
      </c>
    </row>
    <row r="145" spans="1:1">
      <c r="A145" s="294" t="s">
        <v>699</v>
      </c>
    </row>
    <row r="146" spans="1:1">
      <c r="A146" s="294" t="s">
        <v>975</v>
      </c>
    </row>
    <row r="147" spans="1:1">
      <c r="A147" s="294" t="s">
        <v>717</v>
      </c>
    </row>
    <row r="148" spans="1:1">
      <c r="A148" s="294" t="s">
        <v>1157</v>
      </c>
    </row>
    <row r="149" spans="1:1">
      <c r="A149" s="294" t="s">
        <v>1169</v>
      </c>
    </row>
    <row r="150" spans="1:1">
      <c r="A150" s="294" t="s">
        <v>1171</v>
      </c>
    </row>
    <row r="151" spans="1:1">
      <c r="A151" s="294" t="s">
        <v>1217</v>
      </c>
    </row>
    <row r="152" spans="1:1">
      <c r="A152" s="294" t="s">
        <v>678</v>
      </c>
    </row>
    <row r="153" spans="1:1">
      <c r="A153" s="294" t="s">
        <v>672</v>
      </c>
    </row>
    <row r="154" spans="1:1">
      <c r="A154" s="294" t="s">
        <v>670</v>
      </c>
    </row>
    <row r="155" spans="1:1">
      <c r="A155" s="294" t="s">
        <v>735</v>
      </c>
    </row>
    <row r="156" spans="1:1">
      <c r="A156" s="294" t="s">
        <v>1951</v>
      </c>
    </row>
    <row r="157" spans="1:1">
      <c r="A157" s="294" t="s">
        <v>815</v>
      </c>
    </row>
    <row r="158" spans="1:1">
      <c r="A158" s="294" t="s">
        <v>477</v>
      </c>
    </row>
    <row r="159" spans="1:1">
      <c r="A159" s="294" t="s">
        <v>771</v>
      </c>
    </row>
    <row r="160" spans="1:1">
      <c r="A160" s="294" t="s">
        <v>775</v>
      </c>
    </row>
    <row r="161" spans="1:1">
      <c r="A161" s="294" t="s">
        <v>1494</v>
      </c>
    </row>
    <row r="162" spans="1:1">
      <c r="A162" s="294" t="s">
        <v>856</v>
      </c>
    </row>
    <row r="163" spans="1:1">
      <c r="A163" s="294" t="s">
        <v>858</v>
      </c>
    </row>
    <row r="164" spans="1:1">
      <c r="A164" s="294" t="s">
        <v>841</v>
      </c>
    </row>
    <row r="165" spans="1:1">
      <c r="A165" s="294" t="s">
        <v>843</v>
      </c>
    </row>
    <row r="166" spans="1:1">
      <c r="A166" s="294" t="s">
        <v>850</v>
      </c>
    </row>
    <row r="167" spans="1:1">
      <c r="A167" s="294" t="s">
        <v>845</v>
      </c>
    </row>
    <row r="168" spans="1:1">
      <c r="A168" s="294" t="s">
        <v>854</v>
      </c>
    </row>
    <row r="169" spans="1:1">
      <c r="A169" s="294" t="s">
        <v>889</v>
      </c>
    </row>
    <row r="170" spans="1:1">
      <c r="A170" s="294" t="s">
        <v>683</v>
      </c>
    </row>
    <row r="171" spans="1:1">
      <c r="A171" s="294" t="s">
        <v>686</v>
      </c>
    </row>
    <row r="172" spans="1:1">
      <c r="A172" s="294" t="s">
        <v>823</v>
      </c>
    </row>
    <row r="173" spans="1:1">
      <c r="A173" s="294" t="s">
        <v>880</v>
      </c>
    </row>
    <row r="174" spans="1:1">
      <c r="A174" s="294" t="s">
        <v>894</v>
      </c>
    </row>
    <row r="175" spans="1:1">
      <c r="A175" s="294" t="s">
        <v>897</v>
      </c>
    </row>
    <row r="176" spans="1:1">
      <c r="A176" s="294" t="s">
        <v>899</v>
      </c>
    </row>
    <row r="177" spans="1:1">
      <c r="A177" s="294" t="s">
        <v>901</v>
      </c>
    </row>
    <row r="178" spans="1:1">
      <c r="A178" s="294" t="s">
        <v>905</v>
      </c>
    </row>
    <row r="179" spans="1:1">
      <c r="A179" s="294" t="s">
        <v>909</v>
      </c>
    </row>
    <row r="180" spans="1:1">
      <c r="A180" s="294" t="s">
        <v>913</v>
      </c>
    </row>
    <row r="181" spans="1:1">
      <c r="A181" s="294" t="s">
        <v>917</v>
      </c>
    </row>
    <row r="182" spans="1:1">
      <c r="A182" s="294" t="s">
        <v>921</v>
      </c>
    </row>
    <row r="183" spans="1:1">
      <c r="A183" s="294" t="s">
        <v>907</v>
      </c>
    </row>
    <row r="184" spans="1:1">
      <c r="A184" s="294" t="s">
        <v>911</v>
      </c>
    </row>
    <row r="185" spans="1:1">
      <c r="A185" s="294" t="s">
        <v>915</v>
      </c>
    </row>
    <row r="186" spans="1:1">
      <c r="A186" s="294" t="s">
        <v>919</v>
      </c>
    </row>
    <row r="187" spans="1:1">
      <c r="A187" s="294" t="s">
        <v>923</v>
      </c>
    </row>
    <row r="188" spans="1:1">
      <c r="A188" s="294" t="s">
        <v>925</v>
      </c>
    </row>
    <row r="189" spans="1:1">
      <c r="A189" s="294" t="s">
        <v>995</v>
      </c>
    </row>
    <row r="190" spans="1:1">
      <c r="A190" s="294" t="s">
        <v>999</v>
      </c>
    </row>
    <row r="191" spans="1:1">
      <c r="A191" s="294" t="s">
        <v>1011</v>
      </c>
    </row>
    <row r="192" spans="1:1">
      <c r="A192" s="294" t="s">
        <v>1013</v>
      </c>
    </row>
    <row r="193" spans="1:1">
      <c r="A193" s="294" t="s">
        <v>957</v>
      </c>
    </row>
    <row r="194" spans="1:1">
      <c r="A194" s="294" t="s">
        <v>963</v>
      </c>
    </row>
    <row r="195" spans="1:1">
      <c r="A195" s="294" t="s">
        <v>970</v>
      </c>
    </row>
    <row r="196" spans="1:1">
      <c r="A196" s="294" t="s">
        <v>971</v>
      </c>
    </row>
    <row r="197" spans="1:1">
      <c r="A197" s="294" t="s">
        <v>961</v>
      </c>
    </row>
    <row r="198" spans="1:1">
      <c r="A198" s="294" t="s">
        <v>984</v>
      </c>
    </row>
    <row r="199" spans="1:1">
      <c r="A199" s="294" t="s">
        <v>979</v>
      </c>
    </row>
    <row r="200" spans="1:1">
      <c r="A200" s="294" t="s">
        <v>982</v>
      </c>
    </row>
    <row r="201" spans="1:1">
      <c r="A201" s="294" t="s">
        <v>986</v>
      </c>
    </row>
    <row r="202" spans="1:1">
      <c r="A202" s="294" t="s">
        <v>951</v>
      </c>
    </row>
    <row r="203" spans="1:1">
      <c r="A203" s="294" t="s">
        <v>992</v>
      </c>
    </row>
    <row r="204" spans="1:1">
      <c r="A204" s="294" t="s">
        <v>1001</v>
      </c>
    </row>
    <row r="205" spans="1:1">
      <c r="A205" s="294" t="s">
        <v>1005</v>
      </c>
    </row>
    <row r="206" spans="1:1">
      <c r="A206" s="294" t="s">
        <v>1007</v>
      </c>
    </row>
    <row r="207" spans="1:1">
      <c r="A207" s="294" t="s">
        <v>1418</v>
      </c>
    </row>
    <row r="208" spans="1:1">
      <c r="A208" s="294" t="s">
        <v>818</v>
      </c>
    </row>
    <row r="209" spans="1:1">
      <c r="A209" s="294" t="s">
        <v>1299</v>
      </c>
    </row>
    <row r="210" spans="1:1">
      <c r="A210" s="294" t="s">
        <v>2859</v>
      </c>
    </row>
    <row r="211" spans="1:1">
      <c r="A211" s="294" t="s">
        <v>1142</v>
      </c>
    </row>
    <row r="212" spans="1:1">
      <c r="A212" s="294" t="s">
        <v>2166</v>
      </c>
    </row>
    <row r="213" spans="1:1">
      <c r="A213" s="294" t="s">
        <v>1085</v>
      </c>
    </row>
    <row r="214" spans="1:1">
      <c r="A214" s="294" t="s">
        <v>1092</v>
      </c>
    </row>
    <row r="215" spans="1:1">
      <c r="A215" s="294" t="s">
        <v>186</v>
      </c>
    </row>
    <row r="216" spans="1:1">
      <c r="A216" s="294" t="s">
        <v>1129</v>
      </c>
    </row>
    <row r="217" spans="1:1">
      <c r="A217" s="294" t="s">
        <v>874</v>
      </c>
    </row>
    <row r="218" spans="1:1">
      <c r="A218" s="294" t="s">
        <v>377</v>
      </c>
    </row>
    <row r="219" spans="1:1">
      <c r="A219" s="294" t="s">
        <v>868</v>
      </c>
    </row>
    <row r="220" spans="1:1">
      <c r="A220" s="294" t="s">
        <v>1125</v>
      </c>
    </row>
    <row r="221" spans="1:1">
      <c r="A221" s="294" t="s">
        <v>170</v>
      </c>
    </row>
    <row r="222" spans="1:1">
      <c r="A222" s="294" t="s">
        <v>2167</v>
      </c>
    </row>
    <row r="223" spans="1:1">
      <c r="A223" s="294" t="s">
        <v>1425</v>
      </c>
    </row>
    <row r="224" spans="1:1">
      <c r="A224" s="294" t="s">
        <v>1152</v>
      </c>
    </row>
    <row r="225" spans="1:1">
      <c r="A225" s="294" t="s">
        <v>516</v>
      </c>
    </row>
    <row r="226" spans="1:1">
      <c r="A226" s="294" t="s">
        <v>539</v>
      </c>
    </row>
    <row r="227" spans="1:1">
      <c r="A227" s="294" t="s">
        <v>639</v>
      </c>
    </row>
    <row r="228" spans="1:1">
      <c r="A228" s="294" t="s">
        <v>724</v>
      </c>
    </row>
    <row r="229" spans="1:1">
      <c r="A229" s="294" t="s">
        <v>456</v>
      </c>
    </row>
    <row r="230" spans="1:1">
      <c r="A230" s="294" t="s">
        <v>468</v>
      </c>
    </row>
    <row r="231" spans="1:1">
      <c r="A231" s="294" t="s">
        <v>927</v>
      </c>
    </row>
    <row r="232" spans="1:1">
      <c r="A232" s="294" t="s">
        <v>930</v>
      </c>
    </row>
    <row r="233" spans="1:1">
      <c r="A233" s="294" t="s">
        <v>1487</v>
      </c>
    </row>
    <row r="234" spans="1:1">
      <c r="A234" s="294" t="s">
        <v>1492</v>
      </c>
    </row>
    <row r="235" spans="1:1">
      <c r="A235" s="294" t="s">
        <v>610</v>
      </c>
    </row>
    <row r="236" spans="1:1">
      <c r="A236" s="294" t="s">
        <v>773</v>
      </c>
    </row>
    <row r="237" spans="1:1">
      <c r="A237" s="294" t="s">
        <v>1123</v>
      </c>
    </row>
    <row r="238" spans="1:1">
      <c r="A238" s="294" t="s">
        <v>883</v>
      </c>
    </row>
  </sheetData>
  <autoFilter ref="A1:G261"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2168</v>
      </c>
      <c r="B1" s="5" t="s">
        <v>2169</v>
      </c>
      <c r="C1" s="5" t="s">
        <v>2170</v>
      </c>
    </row>
    <row r="2" spans="1:3">
      <c r="A2" s="260">
        <v>1</v>
      </c>
      <c r="B2" s="46" t="s">
        <v>2116</v>
      </c>
      <c r="C2" s="4" t="s">
        <v>2171</v>
      </c>
    </row>
    <row r="3" spans="1:3">
      <c r="A3" s="260">
        <v>2</v>
      </c>
      <c r="B3" s="4" t="s">
        <v>2115</v>
      </c>
      <c r="C3" s="4" t="s">
        <v>377</v>
      </c>
    </row>
    <row r="4" spans="1:3" ht="45" customHeight="1">
      <c r="A4" s="260">
        <v>3</v>
      </c>
      <c r="B4" s="46" t="s">
        <v>2172</v>
      </c>
      <c r="C4" s="4" t="s">
        <v>2173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workbookViewId="0">
      <selection sqref="A1:A70"/>
    </sheetView>
  </sheetViews>
  <sheetFormatPr defaultColWidth="8.75" defaultRowHeight="16.2"/>
  <cols>
    <col min="1" max="1" width="8.75" style="416" customWidth="1"/>
    <col min="2" max="3" width="9.75" style="413" customWidth="1"/>
    <col min="4" max="4" width="9.75" style="413" bestFit="1" customWidth="1"/>
    <col min="5" max="5" width="11.125" style="413" bestFit="1" customWidth="1"/>
    <col min="6" max="6" width="9.75" style="413" bestFit="1" customWidth="1"/>
    <col min="7" max="7" width="11.125" style="413" bestFit="1" customWidth="1"/>
    <col min="8" max="16384" width="8.75" style="314"/>
  </cols>
  <sheetData>
    <row r="1" spans="1:29" ht="16.8" thickBot="1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2910</v>
      </c>
    </row>
    <row r="2" spans="1:29" ht="16.8" thickBot="1">
      <c r="A2" s="416" t="s">
        <v>661</v>
      </c>
      <c r="B2" s="418" t="s">
        <v>2907</v>
      </c>
      <c r="C2" s="418" t="s">
        <v>2908</v>
      </c>
      <c r="D2" s="418" t="s">
        <v>383</v>
      </c>
      <c r="E2" s="413" t="s">
        <v>383</v>
      </c>
      <c r="F2" s="413" t="s">
        <v>854</v>
      </c>
      <c r="G2" s="424" t="s">
        <v>2911</v>
      </c>
      <c r="I2" s="314" t="s">
        <v>2174</v>
      </c>
      <c r="L2" s="314" t="s">
        <v>2175</v>
      </c>
      <c r="O2" s="314" t="s">
        <v>1513</v>
      </c>
    </row>
    <row r="3" spans="1:29">
      <c r="A3" s="416" t="s">
        <v>854</v>
      </c>
      <c r="B3" s="418"/>
      <c r="C3" s="423" t="s">
        <v>2913</v>
      </c>
      <c r="D3" s="418" t="s">
        <v>396</v>
      </c>
      <c r="E3" s="413" t="s">
        <v>661</v>
      </c>
      <c r="F3" s="413" t="s">
        <v>843</v>
      </c>
      <c r="G3" s="423" t="s">
        <v>2900</v>
      </c>
      <c r="I3" s="314" t="s">
        <v>2176</v>
      </c>
      <c r="L3" s="314" t="s">
        <v>2177</v>
      </c>
      <c r="O3" s="314" t="s">
        <v>2178</v>
      </c>
    </row>
    <row r="4" spans="1:29">
      <c r="A4" s="416" t="s">
        <v>843</v>
      </c>
      <c r="B4" s="418"/>
      <c r="C4" s="418" t="s">
        <v>2909</v>
      </c>
      <c r="D4" s="418" t="s">
        <v>408</v>
      </c>
      <c r="E4" s="413" t="s">
        <v>454</v>
      </c>
      <c r="F4" s="413" t="s">
        <v>381</v>
      </c>
      <c r="G4" s="423" t="s">
        <v>2912</v>
      </c>
      <c r="I4" s="314" t="s">
        <v>2179</v>
      </c>
      <c r="L4" s="314" t="s">
        <v>2180</v>
      </c>
      <c r="O4" s="314" t="s">
        <v>2181</v>
      </c>
    </row>
    <row r="5" spans="1:29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2904</v>
      </c>
      <c r="I5" s="314" t="s">
        <v>2182</v>
      </c>
      <c r="L5" s="314" t="s">
        <v>2183</v>
      </c>
      <c r="O5" s="314" t="s">
        <v>2184</v>
      </c>
    </row>
    <row r="6" spans="1:29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2913</v>
      </c>
      <c r="I6" s="314" t="s">
        <v>2185</v>
      </c>
      <c r="L6" s="314" t="s">
        <v>2186</v>
      </c>
    </row>
    <row r="7" spans="1:29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2187</v>
      </c>
      <c r="L7" s="314" t="s">
        <v>2188</v>
      </c>
    </row>
    <row r="8" spans="1:29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2189</v>
      </c>
      <c r="L8" s="314" t="s">
        <v>2190</v>
      </c>
    </row>
    <row r="9" spans="1:29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2191</v>
      </c>
      <c r="L9" s="314" t="s">
        <v>2192</v>
      </c>
    </row>
    <row r="10" spans="1:29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2193</v>
      </c>
      <c r="L10" s="314" t="s">
        <v>2194</v>
      </c>
    </row>
    <row r="11" spans="1:29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2195</v>
      </c>
      <c r="L11" s="314" t="s">
        <v>2196</v>
      </c>
    </row>
    <row r="12" spans="1:29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2197</v>
      </c>
    </row>
    <row r="13" spans="1:29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>
      <c r="A17" s="418" t="s">
        <v>2907</v>
      </c>
      <c r="B17" s="418"/>
      <c r="C17" s="418"/>
      <c r="D17" s="418"/>
      <c r="E17" s="413" t="s">
        <v>486</v>
      </c>
      <c r="F17" s="413" t="s">
        <v>852</v>
      </c>
    </row>
    <row r="18" spans="1:6">
      <c r="A18" s="416" t="s">
        <v>659</v>
      </c>
      <c r="E18" s="413" t="s">
        <v>488</v>
      </c>
      <c r="F18" s="413" t="s">
        <v>850</v>
      </c>
    </row>
    <row r="19" spans="1:6">
      <c r="A19" s="416" t="s">
        <v>664</v>
      </c>
      <c r="E19" s="413" t="s">
        <v>490</v>
      </c>
      <c r="F19" s="413" t="s">
        <v>641</v>
      </c>
    </row>
    <row r="20" spans="1:6">
      <c r="A20" s="416" t="s">
        <v>666</v>
      </c>
      <c r="E20" s="423" t="s">
        <v>678</v>
      </c>
      <c r="F20" s="413" t="s">
        <v>645</v>
      </c>
    </row>
    <row r="21" spans="1:6">
      <c r="A21" s="416" t="s">
        <v>689</v>
      </c>
      <c r="E21" s="413" t="s">
        <v>680</v>
      </c>
      <c r="F21" s="413" t="s">
        <v>468</v>
      </c>
    </row>
    <row r="22" spans="1:6">
      <c r="A22" s="416" t="s">
        <v>841</v>
      </c>
      <c r="E22" s="413" t="s">
        <v>458</v>
      </c>
    </row>
    <row r="23" spans="1:6">
      <c r="A23" s="416" t="s">
        <v>845</v>
      </c>
      <c r="E23" s="413" t="s">
        <v>460</v>
      </c>
    </row>
    <row r="24" spans="1:6">
      <c r="A24" s="416" t="s">
        <v>839</v>
      </c>
      <c r="E24" s="413" t="s">
        <v>464</v>
      </c>
    </row>
    <row r="25" spans="1:6">
      <c r="A25" s="416" t="s">
        <v>847</v>
      </c>
      <c r="E25" s="423" t="s">
        <v>466</v>
      </c>
    </row>
    <row r="26" spans="1:6">
      <c r="A26" s="416" t="s">
        <v>394</v>
      </c>
      <c r="E26" s="413" t="s">
        <v>771</v>
      </c>
    </row>
    <row r="27" spans="1:6">
      <c r="A27" s="416" t="s">
        <v>406</v>
      </c>
      <c r="E27" s="413" t="s">
        <v>773</v>
      </c>
    </row>
    <row r="28" spans="1:6">
      <c r="A28" s="416" t="s">
        <v>398</v>
      </c>
      <c r="E28" s="413" t="s">
        <v>775</v>
      </c>
    </row>
    <row r="29" spans="1:6">
      <c r="A29" s="416" t="s">
        <v>480</v>
      </c>
      <c r="E29" s="413" t="s">
        <v>777</v>
      </c>
    </row>
    <row r="30" spans="1:6">
      <c r="A30" s="416" t="s">
        <v>486</v>
      </c>
      <c r="E30" s="414" t="s">
        <v>456</v>
      </c>
    </row>
    <row r="31" spans="1:6">
      <c r="A31" s="416" t="s">
        <v>488</v>
      </c>
      <c r="E31" s="414" t="s">
        <v>462</v>
      </c>
    </row>
    <row r="32" spans="1:6">
      <c r="A32" s="416" t="s">
        <v>490</v>
      </c>
      <c r="E32" s="413" t="s">
        <v>668</v>
      </c>
    </row>
    <row r="33" spans="1:5">
      <c r="A33" s="416" t="s">
        <v>680</v>
      </c>
      <c r="E33" s="413" t="s">
        <v>691</v>
      </c>
    </row>
    <row r="34" spans="1:5">
      <c r="A34" s="417" t="s">
        <v>639</v>
      </c>
      <c r="E34" s="413" t="s">
        <v>424</v>
      </c>
    </row>
    <row r="35" spans="1:5">
      <c r="A35" s="416" t="s">
        <v>643</v>
      </c>
      <c r="E35" s="413" t="s">
        <v>426</v>
      </c>
    </row>
    <row r="36" spans="1:5">
      <c r="A36" s="416" t="s">
        <v>649</v>
      </c>
      <c r="E36" s="413" t="s">
        <v>670</v>
      </c>
    </row>
    <row r="37" spans="1:5">
      <c r="A37" s="416" t="s">
        <v>647</v>
      </c>
      <c r="E37" s="413" t="s">
        <v>695</v>
      </c>
    </row>
    <row r="38" spans="1:5">
      <c r="A38" s="416" t="s">
        <v>458</v>
      </c>
      <c r="E38" s="413" t="s">
        <v>672</v>
      </c>
    </row>
    <row r="39" spans="1:5">
      <c r="A39" s="416" t="s">
        <v>460</v>
      </c>
      <c r="E39" s="413" t="s">
        <v>483</v>
      </c>
    </row>
    <row r="40" spans="1:5">
      <c r="A40" s="416" t="s">
        <v>464</v>
      </c>
      <c r="E40" s="413" t="s">
        <v>471</v>
      </c>
    </row>
    <row r="41" spans="1:5">
      <c r="A41" s="416" t="s">
        <v>771</v>
      </c>
      <c r="E41" s="413" t="s">
        <v>473</v>
      </c>
    </row>
    <row r="42" spans="1:5">
      <c r="A42" s="416" t="s">
        <v>773</v>
      </c>
      <c r="E42" s="414" t="s">
        <v>468</v>
      </c>
    </row>
    <row r="43" spans="1:5">
      <c r="A43" s="416" t="s">
        <v>775</v>
      </c>
      <c r="E43" s="413" t="s">
        <v>475</v>
      </c>
    </row>
    <row r="44" spans="1:5">
      <c r="A44" s="416" t="s">
        <v>777</v>
      </c>
      <c r="E44" s="413" t="s">
        <v>477</v>
      </c>
    </row>
    <row r="45" spans="1:5">
      <c r="A45" s="416" t="s">
        <v>456</v>
      </c>
      <c r="E45" s="413" t="s">
        <v>779</v>
      </c>
    </row>
    <row r="46" spans="1:5">
      <c r="A46" s="416" t="s">
        <v>462</v>
      </c>
    </row>
    <row r="47" spans="1:5">
      <c r="A47" s="418" t="s">
        <v>2908</v>
      </c>
    </row>
    <row r="48" spans="1:5">
      <c r="A48" s="418" t="s">
        <v>2909</v>
      </c>
    </row>
    <row r="49" spans="1:1">
      <c r="A49" s="416" t="s">
        <v>852</v>
      </c>
    </row>
    <row r="50" spans="1:1">
      <c r="A50" s="416" t="s">
        <v>386</v>
      </c>
    </row>
    <row r="51" spans="1:1">
      <c r="A51" s="416" t="s">
        <v>668</v>
      </c>
    </row>
    <row r="52" spans="1:1">
      <c r="A52" s="416" t="s">
        <v>691</v>
      </c>
    </row>
    <row r="53" spans="1:1">
      <c r="A53" s="416" t="s">
        <v>424</v>
      </c>
    </row>
    <row r="54" spans="1:1">
      <c r="A54" s="416" t="s">
        <v>426</v>
      </c>
    </row>
    <row r="55" spans="1:1">
      <c r="A55" s="416" t="s">
        <v>670</v>
      </c>
    </row>
    <row r="56" spans="1:1">
      <c r="A56" s="416" t="s">
        <v>695</v>
      </c>
    </row>
    <row r="57" spans="1:1">
      <c r="A57" s="416" t="s">
        <v>672</v>
      </c>
    </row>
    <row r="58" spans="1:1">
      <c r="A58" s="416" t="s">
        <v>850</v>
      </c>
    </row>
    <row r="59" spans="1:1">
      <c r="A59" s="416" t="s">
        <v>400</v>
      </c>
    </row>
    <row r="60" spans="1:1">
      <c r="A60" s="416" t="s">
        <v>402</v>
      </c>
    </row>
    <row r="61" spans="1:1">
      <c r="A61" s="416" t="s">
        <v>410</v>
      </c>
    </row>
    <row r="62" spans="1:1">
      <c r="A62" s="416" t="s">
        <v>483</v>
      </c>
    </row>
    <row r="63" spans="1:1">
      <c r="A63" s="416" t="s">
        <v>641</v>
      </c>
    </row>
    <row r="64" spans="1:1">
      <c r="A64" s="416" t="s">
        <v>645</v>
      </c>
    </row>
    <row r="65" spans="1:1">
      <c r="A65" s="416" t="s">
        <v>471</v>
      </c>
    </row>
    <row r="66" spans="1:1">
      <c r="A66" s="416" t="s">
        <v>473</v>
      </c>
    </row>
    <row r="67" spans="1:1">
      <c r="A67" s="416" t="s">
        <v>468</v>
      </c>
    </row>
    <row r="68" spans="1:1">
      <c r="A68" s="416" t="s">
        <v>475</v>
      </c>
    </row>
    <row r="69" spans="1:1">
      <c r="A69" s="416" t="s">
        <v>477</v>
      </c>
    </row>
    <row r="70" spans="1:1">
      <c r="A70" s="416" t="s">
        <v>779</v>
      </c>
    </row>
    <row r="75" spans="1:1">
      <c r="A75" s="419"/>
    </row>
    <row r="76" spans="1:1">
      <c r="A76" s="419"/>
    </row>
    <row r="77" spans="1:1">
      <c r="A77" s="419"/>
    </row>
    <row r="78" spans="1:1">
      <c r="A78" s="419"/>
    </row>
  </sheetData>
  <sortState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="85" zoomScaleNormal="85" workbookViewId="0">
      <pane ySplit="1" topLeftCell="A77" activePane="bottomLeft" state="frozen"/>
      <selection pane="bottomLeft" activeCell="G78" sqref="G78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1501</v>
      </c>
      <c r="B1" s="120" t="s">
        <v>2198</v>
      </c>
      <c r="C1" s="119" t="s">
        <v>2199</v>
      </c>
      <c r="D1" s="119" t="s">
        <v>1504</v>
      </c>
      <c r="E1" s="121" t="s">
        <v>2200</v>
      </c>
      <c r="F1" s="119" t="s">
        <v>2201</v>
      </c>
      <c r="G1" s="121" t="s">
        <v>2202</v>
      </c>
      <c r="H1" s="121" t="s">
        <v>2203</v>
      </c>
    </row>
    <row r="2" spans="1:8" s="98" customFormat="1" ht="33" customHeight="1">
      <c r="A2" s="81">
        <v>44399</v>
      </c>
      <c r="B2" s="89">
        <v>1</v>
      </c>
      <c r="C2" s="78" t="s">
        <v>2085</v>
      </c>
      <c r="D2" s="89" t="s">
        <v>145</v>
      </c>
      <c r="E2" s="81">
        <v>44403</v>
      </c>
      <c r="F2" s="80" t="s">
        <v>2204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2086</v>
      </c>
      <c r="D3" s="89" t="s">
        <v>5</v>
      </c>
      <c r="E3" s="81">
        <v>44407</v>
      </c>
      <c r="F3" s="82" t="s">
        <v>2205</v>
      </c>
      <c r="G3" s="81">
        <v>44474</v>
      </c>
    </row>
    <row r="4" spans="1:8">
      <c r="A4" s="81">
        <v>44397</v>
      </c>
      <c r="B4" s="89">
        <v>2</v>
      </c>
      <c r="C4" s="78" t="s">
        <v>2087</v>
      </c>
      <c r="D4" s="89" t="s">
        <v>5</v>
      </c>
      <c r="E4" s="81">
        <v>44407</v>
      </c>
      <c r="F4" s="82" t="s">
        <v>2205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2088</v>
      </c>
      <c r="D5" s="89" t="s">
        <v>549</v>
      </c>
      <c r="E5" s="81">
        <v>44407</v>
      </c>
      <c r="F5" s="80" t="s">
        <v>2206</v>
      </c>
      <c r="G5" s="81">
        <v>44407</v>
      </c>
      <c r="H5" s="82" t="s">
        <v>2207</v>
      </c>
    </row>
    <row r="6" spans="1:8" s="98" customFormat="1" ht="34.049999999999997" customHeight="1">
      <c r="A6" s="81">
        <v>44399</v>
      </c>
      <c r="B6" s="89">
        <v>2</v>
      </c>
      <c r="C6" s="78" t="s">
        <v>2089</v>
      </c>
      <c r="D6" s="89" t="s">
        <v>10</v>
      </c>
      <c r="E6" s="81">
        <v>44407</v>
      </c>
      <c r="F6" s="80" t="s">
        <v>2208</v>
      </c>
      <c r="G6" s="81">
        <v>44400</v>
      </c>
      <c r="H6" s="82" t="s">
        <v>2209</v>
      </c>
    </row>
    <row r="7" spans="1:8" s="98" customFormat="1" ht="33" customHeight="1">
      <c r="A7" s="81">
        <v>44399</v>
      </c>
      <c r="B7" s="89">
        <v>3</v>
      </c>
      <c r="C7" s="78" t="s">
        <v>2090</v>
      </c>
      <c r="D7" s="89" t="s">
        <v>10</v>
      </c>
      <c r="E7" s="81">
        <v>44407</v>
      </c>
      <c r="F7" s="78" t="s">
        <v>2210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2091</v>
      </c>
      <c r="D8" s="89" t="s">
        <v>9</v>
      </c>
      <c r="E8" s="81">
        <v>44407</v>
      </c>
      <c r="F8" s="82" t="s">
        <v>2211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2092</v>
      </c>
      <c r="D9" s="89" t="s">
        <v>145</v>
      </c>
      <c r="E9" s="81">
        <v>44414</v>
      </c>
      <c r="F9" s="82"/>
      <c r="G9" s="81">
        <v>44481</v>
      </c>
      <c r="H9" s="82" t="s">
        <v>2207</v>
      </c>
    </row>
    <row r="10" spans="1:8" s="98" customFormat="1" ht="33" customHeight="1">
      <c r="A10" s="81">
        <v>44398</v>
      </c>
      <c r="B10" s="89">
        <v>1</v>
      </c>
      <c r="C10" s="99" t="s">
        <v>1549</v>
      </c>
      <c r="D10" s="89" t="s">
        <v>145</v>
      </c>
      <c r="E10" s="81">
        <v>44414</v>
      </c>
      <c r="F10" s="78" t="s">
        <v>2212</v>
      </c>
      <c r="G10" s="81">
        <v>44413</v>
      </c>
      <c r="H10" s="82" t="s">
        <v>2207</v>
      </c>
    </row>
    <row r="11" spans="1:8" s="98" customFormat="1" ht="33" customHeight="1">
      <c r="A11" s="81">
        <v>44398</v>
      </c>
      <c r="B11" s="89">
        <v>2</v>
      </c>
      <c r="C11" s="99" t="s">
        <v>1553</v>
      </c>
      <c r="D11" s="89" t="s">
        <v>325</v>
      </c>
      <c r="E11" s="81">
        <v>44414</v>
      </c>
      <c r="F11" s="82" t="s">
        <v>2213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2093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2094</v>
      </c>
      <c r="D13" s="89" t="s">
        <v>145</v>
      </c>
      <c r="E13" s="81">
        <v>44414</v>
      </c>
      <c r="F13" s="82" t="s">
        <v>2214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2095</v>
      </c>
      <c r="D14" s="89" t="s">
        <v>145</v>
      </c>
      <c r="E14" s="81">
        <v>44414</v>
      </c>
      <c r="F14" s="82" t="s">
        <v>2214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2096</v>
      </c>
      <c r="D15" s="89" t="s">
        <v>15</v>
      </c>
      <c r="E15" s="81">
        <v>44414</v>
      </c>
      <c r="F15" s="80" t="s">
        <v>2215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2097</v>
      </c>
      <c r="D16" s="89" t="s">
        <v>15</v>
      </c>
      <c r="E16" s="81">
        <v>44414</v>
      </c>
      <c r="F16" s="96" t="s">
        <v>2216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2098</v>
      </c>
      <c r="D17" s="89" t="s">
        <v>15</v>
      </c>
      <c r="E17" s="81">
        <v>44414</v>
      </c>
      <c r="F17" s="97" t="s">
        <v>2217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2099</v>
      </c>
      <c r="D18" s="89" t="s">
        <v>10</v>
      </c>
      <c r="E18" s="81">
        <v>44414</v>
      </c>
      <c r="F18" s="82" t="s">
        <v>2218</v>
      </c>
      <c r="G18" s="81">
        <v>44412</v>
      </c>
    </row>
    <row r="19" spans="1:8">
      <c r="A19" s="81">
        <v>44405</v>
      </c>
      <c r="B19" s="89">
        <v>3</v>
      </c>
      <c r="C19" s="78" t="s">
        <v>2100</v>
      </c>
      <c r="D19" s="89" t="s">
        <v>145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2101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2102</v>
      </c>
      <c r="D21" s="89" t="s">
        <v>145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2103</v>
      </c>
      <c r="D22" s="89" t="s">
        <v>9</v>
      </c>
      <c r="E22" s="81">
        <v>44419</v>
      </c>
      <c r="F22" s="82" t="s">
        <v>2219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2104</v>
      </c>
      <c r="D23" s="89" t="s">
        <v>246</v>
      </c>
      <c r="E23" s="81">
        <v>44419</v>
      </c>
      <c r="F23" s="96" t="s">
        <v>2220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2105</v>
      </c>
      <c r="D24" s="89" t="s">
        <v>9</v>
      </c>
      <c r="E24" s="81">
        <v>44419</v>
      </c>
      <c r="F24" s="78" t="s">
        <v>2221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2106</v>
      </c>
      <c r="D25" s="89" t="s">
        <v>9</v>
      </c>
      <c r="E25" s="79">
        <v>44421</v>
      </c>
      <c r="F25" s="96" t="s">
        <v>2222</v>
      </c>
      <c r="G25" s="79">
        <v>44420</v>
      </c>
      <c r="H25" s="82" t="s">
        <v>2223</v>
      </c>
    </row>
    <row r="26" spans="1:8" s="98" customFormat="1">
      <c r="A26" s="81">
        <v>44404</v>
      </c>
      <c r="B26" s="89">
        <v>3</v>
      </c>
      <c r="C26" s="78" t="s">
        <v>2107</v>
      </c>
      <c r="D26" s="89" t="s">
        <v>15</v>
      </c>
      <c r="E26" s="81">
        <v>44421</v>
      </c>
      <c r="F26" s="97" t="s">
        <v>2224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2108</v>
      </c>
      <c r="D27" s="100" t="s">
        <v>246</v>
      </c>
      <c r="E27" s="79">
        <v>44421</v>
      </c>
      <c r="F27" s="96" t="s">
        <v>2225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2109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2110</v>
      </c>
      <c r="D29" s="89" t="s">
        <v>202</v>
      </c>
      <c r="E29" s="79">
        <v>44428</v>
      </c>
      <c r="F29" s="96" t="s">
        <v>2226</v>
      </c>
      <c r="G29" s="81">
        <v>44432</v>
      </c>
      <c r="H29" s="102" t="s">
        <v>2227</v>
      </c>
    </row>
    <row r="30" spans="1:8" s="98" customFormat="1">
      <c r="A30" s="81">
        <v>44396</v>
      </c>
      <c r="B30" s="89">
        <v>1</v>
      </c>
      <c r="C30" s="78" t="s">
        <v>2111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2112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2113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2114</v>
      </c>
      <c r="D33" s="89" t="s">
        <v>15</v>
      </c>
      <c r="E33" s="81">
        <v>44439</v>
      </c>
      <c r="F33" s="96" t="s">
        <v>2228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2115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2116</v>
      </c>
      <c r="D35" s="89" t="s">
        <v>145</v>
      </c>
      <c r="E35" s="81" t="s">
        <v>2229</v>
      </c>
      <c r="F35" s="82"/>
      <c r="G35" s="81"/>
      <c r="H35" s="82"/>
    </row>
    <row r="36" spans="1:9">
      <c r="A36" s="81">
        <v>44431</v>
      </c>
      <c r="B36" s="316">
        <v>1</v>
      </c>
      <c r="C36" s="78" t="s">
        <v>2117</v>
      </c>
      <c r="D36" s="89" t="s">
        <v>145</v>
      </c>
      <c r="E36" s="71">
        <v>44454</v>
      </c>
      <c r="G36" s="81">
        <v>44519</v>
      </c>
    </row>
    <row r="37" spans="1:9">
      <c r="A37" s="81">
        <v>44431</v>
      </c>
      <c r="B37" s="316">
        <v>2</v>
      </c>
      <c r="C37" s="68" t="s">
        <v>2118</v>
      </c>
      <c r="D37" s="89" t="s">
        <v>145</v>
      </c>
      <c r="E37" s="71">
        <v>44454</v>
      </c>
      <c r="G37" s="81">
        <v>44519</v>
      </c>
    </row>
    <row r="38" spans="1:9" ht="31.5" customHeight="1">
      <c r="A38" s="71">
        <v>44432</v>
      </c>
      <c r="B38" s="316">
        <v>1</v>
      </c>
      <c r="C38" s="78" t="s">
        <v>2119</v>
      </c>
      <c r="D38" s="316" t="s">
        <v>9</v>
      </c>
      <c r="E38" s="71">
        <v>44442</v>
      </c>
      <c r="F38" s="80" t="s">
        <v>2230</v>
      </c>
      <c r="G38" s="81">
        <v>44433</v>
      </c>
    </row>
    <row r="39" spans="1:9" ht="33" customHeight="1">
      <c r="A39" s="71">
        <v>44432</v>
      </c>
      <c r="B39" s="316">
        <v>2</v>
      </c>
      <c r="C39" s="78" t="s">
        <v>2120</v>
      </c>
      <c r="D39" s="316" t="s">
        <v>202</v>
      </c>
      <c r="E39" s="71">
        <v>44454</v>
      </c>
    </row>
    <row r="40" spans="1:9">
      <c r="A40" s="71">
        <v>44432</v>
      </c>
      <c r="B40" s="316">
        <v>3</v>
      </c>
      <c r="C40" s="78" t="s">
        <v>2121</v>
      </c>
      <c r="D40" s="316" t="s">
        <v>145</v>
      </c>
      <c r="E40" s="71">
        <v>44439</v>
      </c>
    </row>
    <row r="41" spans="1:9">
      <c r="A41" s="71">
        <v>44432</v>
      </c>
      <c r="B41" s="316">
        <v>4</v>
      </c>
      <c r="C41" s="78" t="s">
        <v>2122</v>
      </c>
      <c r="D41" s="316" t="s">
        <v>145</v>
      </c>
      <c r="E41" s="71">
        <v>44435</v>
      </c>
      <c r="G41" s="81">
        <v>44519</v>
      </c>
    </row>
    <row r="42" spans="1:9" ht="33" customHeight="1">
      <c r="A42" s="71">
        <v>44432</v>
      </c>
      <c r="B42" s="316">
        <v>5</v>
      </c>
      <c r="C42" s="78" t="s">
        <v>2123</v>
      </c>
      <c r="D42" s="316" t="s">
        <v>145</v>
      </c>
      <c r="E42" s="71">
        <v>44435</v>
      </c>
      <c r="G42" s="81">
        <v>44456</v>
      </c>
    </row>
    <row r="43" spans="1:9">
      <c r="A43" s="71">
        <v>44432</v>
      </c>
      <c r="B43" s="316">
        <v>6</v>
      </c>
      <c r="C43" s="78" t="s">
        <v>2124</v>
      </c>
      <c r="D43" s="316" t="s">
        <v>145</v>
      </c>
      <c r="E43" s="71">
        <v>44435</v>
      </c>
    </row>
    <row r="44" spans="1:9" ht="33" customHeight="1">
      <c r="A44" s="71">
        <v>44433</v>
      </c>
      <c r="B44" s="316">
        <v>1</v>
      </c>
      <c r="C44" s="78" t="s">
        <v>2125</v>
      </c>
      <c r="D44" s="316" t="s">
        <v>145</v>
      </c>
      <c r="E44" s="71">
        <v>44449</v>
      </c>
    </row>
    <row r="45" spans="1:9">
      <c r="A45" s="71">
        <v>44433</v>
      </c>
      <c r="B45" s="316">
        <v>2</v>
      </c>
      <c r="C45" s="78" t="s">
        <v>2126</v>
      </c>
      <c r="D45" s="316" t="s">
        <v>145</v>
      </c>
      <c r="E45" s="71">
        <v>44469</v>
      </c>
    </row>
    <row r="46" spans="1:9" ht="33" customHeight="1">
      <c r="A46" s="71">
        <v>44438</v>
      </c>
      <c r="B46" s="316">
        <v>1</v>
      </c>
      <c r="C46" s="74" t="s">
        <v>2127</v>
      </c>
      <c r="D46" s="126" t="s">
        <v>2231</v>
      </c>
      <c r="E46" s="71">
        <v>44449</v>
      </c>
      <c r="F46" s="80" t="s">
        <v>2232</v>
      </c>
      <c r="G46" s="81">
        <v>44462</v>
      </c>
    </row>
    <row r="47" spans="1:9" ht="73.5" customHeight="1">
      <c r="A47" s="71">
        <v>44438</v>
      </c>
      <c r="B47" s="316">
        <v>2</v>
      </c>
      <c r="C47" s="74" t="s">
        <v>2128</v>
      </c>
      <c r="D47" s="126" t="s">
        <v>2231</v>
      </c>
      <c r="E47" s="71">
        <v>44449</v>
      </c>
      <c r="F47" s="80" t="s">
        <v>2233</v>
      </c>
      <c r="G47" s="81">
        <v>44462</v>
      </c>
    </row>
    <row r="48" spans="1:9" ht="34.049999999999997" customHeight="1">
      <c r="A48" s="71">
        <v>44438</v>
      </c>
      <c r="B48" s="316">
        <v>3</v>
      </c>
      <c r="C48" s="78" t="s">
        <v>2129</v>
      </c>
      <c r="D48" s="316" t="s">
        <v>5</v>
      </c>
      <c r="E48" s="71">
        <v>44469</v>
      </c>
      <c r="F48" s="80"/>
      <c r="I48" s="82" t="s">
        <v>2234</v>
      </c>
    </row>
    <row r="49" spans="1:8">
      <c r="A49" s="71">
        <v>44438</v>
      </c>
      <c r="B49" s="316">
        <v>4</v>
      </c>
      <c r="C49" s="74" t="s">
        <v>2130</v>
      </c>
      <c r="D49" s="316" t="s">
        <v>9</v>
      </c>
      <c r="E49" s="71">
        <v>44449</v>
      </c>
      <c r="F49" s="80" t="s">
        <v>2235</v>
      </c>
    </row>
    <row r="50" spans="1:8">
      <c r="A50" s="71">
        <v>44439</v>
      </c>
      <c r="B50" s="316">
        <v>1</v>
      </c>
      <c r="C50" s="78" t="s">
        <v>2131</v>
      </c>
      <c r="D50" s="89" t="s">
        <v>202</v>
      </c>
      <c r="E50" s="71">
        <v>44469</v>
      </c>
      <c r="G50" s="81">
        <v>44494</v>
      </c>
    </row>
    <row r="51" spans="1:8" ht="49.5" customHeight="1">
      <c r="A51" s="71">
        <v>44439</v>
      </c>
      <c r="B51" s="316">
        <v>2</v>
      </c>
      <c r="C51" s="124" t="s">
        <v>2132</v>
      </c>
      <c r="D51" s="126" t="s">
        <v>2236</v>
      </c>
      <c r="E51" s="71">
        <v>44449</v>
      </c>
      <c r="F51" s="80" t="s">
        <v>2237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2133</v>
      </c>
      <c r="D52" s="89" t="s">
        <v>202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2134</v>
      </c>
      <c r="D53" s="89" t="s">
        <v>202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2135</v>
      </c>
      <c r="D54" s="159" t="s">
        <v>2238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2136</v>
      </c>
      <c r="D55" s="89" t="s">
        <v>24</v>
      </c>
      <c r="E55" s="71">
        <v>44466</v>
      </c>
      <c r="F55" s="78" t="s">
        <v>2239</v>
      </c>
      <c r="G55" s="81">
        <v>44463</v>
      </c>
    </row>
    <row r="56" spans="1:8">
      <c r="A56" s="81">
        <v>44455</v>
      </c>
      <c r="B56" s="89">
        <v>3</v>
      </c>
      <c r="C56" s="78" t="s">
        <v>2137</v>
      </c>
      <c r="D56" s="316" t="s">
        <v>10</v>
      </c>
      <c r="E56" s="71">
        <v>44466</v>
      </c>
      <c r="F56" s="82" t="s">
        <v>2240</v>
      </c>
      <c r="G56" s="81">
        <v>44468</v>
      </c>
    </row>
    <row r="57" spans="1:8">
      <c r="A57" s="81">
        <v>44455</v>
      </c>
      <c r="B57" s="89">
        <v>4</v>
      </c>
      <c r="C57" s="78" t="s">
        <v>2138</v>
      </c>
      <c r="D57" s="316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2139</v>
      </c>
      <c r="D58" s="89" t="s">
        <v>25</v>
      </c>
      <c r="E58" s="81">
        <v>44467</v>
      </c>
      <c r="F58" s="82" t="s">
        <v>2241</v>
      </c>
      <c r="G58" s="81">
        <v>44463</v>
      </c>
      <c r="H58" s="368">
        <v>44489</v>
      </c>
    </row>
    <row r="59" spans="1:8">
      <c r="A59" s="81">
        <v>44463</v>
      </c>
      <c r="B59" s="89">
        <v>1</v>
      </c>
      <c r="C59" s="78" t="s">
        <v>2140</v>
      </c>
      <c r="D59" s="89" t="s">
        <v>25</v>
      </c>
      <c r="E59" s="81">
        <v>44469</v>
      </c>
      <c r="F59" s="82" t="s">
        <v>2242</v>
      </c>
      <c r="G59" s="81">
        <v>44469</v>
      </c>
      <c r="H59" s="368">
        <v>44489</v>
      </c>
    </row>
    <row r="60" spans="1:8">
      <c r="A60" s="81">
        <v>44463</v>
      </c>
      <c r="B60" s="89">
        <v>2</v>
      </c>
      <c r="C60" s="78" t="s">
        <v>2141</v>
      </c>
      <c r="D60" s="89" t="s">
        <v>7</v>
      </c>
      <c r="E60" s="81">
        <v>44469</v>
      </c>
      <c r="F60" s="82" t="s">
        <v>2242</v>
      </c>
      <c r="G60" s="81">
        <v>44469</v>
      </c>
    </row>
    <row r="61" spans="1:8" ht="32.549999999999997" customHeight="1">
      <c r="A61" s="71">
        <v>44467</v>
      </c>
      <c r="B61" s="316">
        <v>1</v>
      </c>
      <c r="C61" s="78" t="s">
        <v>2142</v>
      </c>
      <c r="D61" s="316" t="s">
        <v>8</v>
      </c>
      <c r="E61" s="71">
        <v>44477</v>
      </c>
    </row>
    <row r="62" spans="1:8" ht="49.5" customHeight="1">
      <c r="A62" s="71">
        <v>44468</v>
      </c>
      <c r="B62" s="316">
        <v>1</v>
      </c>
      <c r="C62" s="78" t="s">
        <v>2143</v>
      </c>
      <c r="D62" s="126" t="s">
        <v>2243</v>
      </c>
      <c r="E62" s="71">
        <v>44475</v>
      </c>
    </row>
    <row r="63" spans="1:8" ht="33" customHeight="1">
      <c r="A63" s="71">
        <v>44481</v>
      </c>
      <c r="B63" s="316">
        <v>1</v>
      </c>
      <c r="C63" s="78" t="s">
        <v>2144</v>
      </c>
      <c r="D63" s="126" t="s">
        <v>23</v>
      </c>
      <c r="E63" s="81">
        <v>44487</v>
      </c>
      <c r="F63" s="82" t="s">
        <v>2244</v>
      </c>
      <c r="G63" s="81">
        <v>44483</v>
      </c>
    </row>
    <row r="64" spans="1:8" ht="148.5" customHeight="1">
      <c r="A64" s="71">
        <v>44484</v>
      </c>
      <c r="B64" s="316">
        <v>1</v>
      </c>
      <c r="C64" s="78" t="s">
        <v>2145</v>
      </c>
      <c r="D64" s="126" t="s">
        <v>22</v>
      </c>
      <c r="E64" s="71">
        <v>44498</v>
      </c>
      <c r="F64" s="101" t="s">
        <v>2245</v>
      </c>
    </row>
    <row r="65" spans="1:7" ht="71.25" customHeight="1">
      <c r="A65" s="71">
        <v>44487</v>
      </c>
      <c r="B65" s="316">
        <v>1</v>
      </c>
      <c r="C65" s="78" t="s">
        <v>2146</v>
      </c>
      <c r="D65" s="89" t="s">
        <v>14</v>
      </c>
      <c r="E65" s="81">
        <v>44487</v>
      </c>
      <c r="F65" s="234" t="s">
        <v>2246</v>
      </c>
      <c r="G65" s="81">
        <v>44494</v>
      </c>
    </row>
    <row r="66" spans="1:7" s="316" customFormat="1" ht="66" customHeight="1">
      <c r="A66" s="71">
        <v>44488</v>
      </c>
      <c r="B66" s="316">
        <v>1</v>
      </c>
      <c r="C66" s="99" t="s">
        <v>2147</v>
      </c>
      <c r="D66" s="316" t="s">
        <v>24</v>
      </c>
      <c r="E66" s="71">
        <v>44491</v>
      </c>
      <c r="F66" s="78" t="s">
        <v>2247</v>
      </c>
      <c r="G66" s="71">
        <v>44490</v>
      </c>
    </row>
    <row r="67" spans="1:7" ht="33" customHeight="1">
      <c r="A67" s="71">
        <v>44488</v>
      </c>
      <c r="B67" s="316">
        <v>2</v>
      </c>
      <c r="C67" s="78" t="s">
        <v>2148</v>
      </c>
      <c r="D67" s="316" t="s">
        <v>24</v>
      </c>
      <c r="E67" s="71">
        <v>44491</v>
      </c>
      <c r="F67" s="78" t="s">
        <v>2248</v>
      </c>
      <c r="G67" s="71">
        <v>44490</v>
      </c>
    </row>
    <row r="68" spans="1:7" ht="49.5" customHeight="1">
      <c r="A68" s="71">
        <v>44488</v>
      </c>
      <c r="B68" s="316">
        <v>3</v>
      </c>
      <c r="C68" s="78" t="s">
        <v>2149</v>
      </c>
      <c r="D68" s="89" t="s">
        <v>8</v>
      </c>
      <c r="E68" s="71">
        <v>44491</v>
      </c>
      <c r="F68" s="78" t="s">
        <v>2249</v>
      </c>
      <c r="G68" s="71">
        <v>44490</v>
      </c>
    </row>
    <row r="69" spans="1:7" ht="49.5" customHeight="1">
      <c r="A69" s="71">
        <v>44488</v>
      </c>
      <c r="B69" s="316">
        <v>4</v>
      </c>
      <c r="C69" s="78" t="s">
        <v>2150</v>
      </c>
      <c r="D69" s="89" t="s">
        <v>24</v>
      </c>
      <c r="E69" s="71">
        <v>44491</v>
      </c>
      <c r="F69" s="78" t="s">
        <v>2250</v>
      </c>
      <c r="G69" s="71">
        <v>44490</v>
      </c>
    </row>
    <row r="70" spans="1:7" ht="33" customHeight="1">
      <c r="A70" s="71">
        <v>44488</v>
      </c>
      <c r="B70" s="316">
        <v>5</v>
      </c>
      <c r="C70" s="78" t="s">
        <v>2151</v>
      </c>
      <c r="D70" s="89" t="s">
        <v>8</v>
      </c>
      <c r="E70" s="71">
        <v>44496</v>
      </c>
    </row>
    <row r="71" spans="1:7" ht="42.75" customHeight="1">
      <c r="A71" s="71">
        <v>44488</v>
      </c>
      <c r="B71" s="316">
        <v>6</v>
      </c>
      <c r="C71" s="78" t="s">
        <v>2152</v>
      </c>
      <c r="D71" s="89" t="s">
        <v>14</v>
      </c>
      <c r="E71" s="81">
        <v>44495</v>
      </c>
      <c r="F71" s="234" t="s">
        <v>2251</v>
      </c>
      <c r="G71" s="71">
        <v>44495</v>
      </c>
    </row>
    <row r="72" spans="1:7" ht="66" customHeight="1">
      <c r="A72" s="71">
        <v>44490</v>
      </c>
      <c r="B72" s="316">
        <v>1</v>
      </c>
      <c r="C72" s="78" t="s">
        <v>2153</v>
      </c>
      <c r="D72" s="316" t="s">
        <v>7</v>
      </c>
      <c r="E72" s="71">
        <v>44498</v>
      </c>
    </row>
    <row r="73" spans="1:7" ht="33" customHeight="1">
      <c r="A73" s="71">
        <v>44491</v>
      </c>
      <c r="B73" s="316">
        <v>1</v>
      </c>
      <c r="C73" s="78" t="s">
        <v>2154</v>
      </c>
      <c r="D73" s="316" t="s">
        <v>203</v>
      </c>
      <c r="E73" s="71">
        <v>44498</v>
      </c>
    </row>
    <row r="74" spans="1:7" ht="313.5" customHeight="1">
      <c r="A74" s="71">
        <v>44491</v>
      </c>
      <c r="B74" s="316">
        <v>2</v>
      </c>
      <c r="C74" s="78" t="s">
        <v>2155</v>
      </c>
      <c r="D74" s="316" t="s">
        <v>202</v>
      </c>
      <c r="E74" s="71">
        <v>44494</v>
      </c>
      <c r="F74" s="78" t="s">
        <v>2252</v>
      </c>
    </row>
    <row r="75" spans="1:7" ht="33" customHeight="1">
      <c r="A75" s="71">
        <v>44494</v>
      </c>
      <c r="B75" s="316">
        <v>1</v>
      </c>
      <c r="C75" s="78" t="s">
        <v>2156</v>
      </c>
      <c r="D75" s="316" t="s">
        <v>145</v>
      </c>
      <c r="E75" s="71">
        <v>44498</v>
      </c>
      <c r="F75" s="78"/>
    </row>
    <row r="76" spans="1:7">
      <c r="A76" s="71">
        <v>44494</v>
      </c>
      <c r="B76" s="316">
        <v>2</v>
      </c>
      <c r="C76" s="78" t="s">
        <v>2157</v>
      </c>
      <c r="D76" s="316" t="s">
        <v>145</v>
      </c>
      <c r="E76" s="71">
        <v>44620</v>
      </c>
      <c r="F76" s="78"/>
    </row>
    <row r="77" spans="1:7" ht="32.4">
      <c r="A77" s="71">
        <v>44494</v>
      </c>
      <c r="B77" s="316">
        <v>1</v>
      </c>
      <c r="C77" s="78" t="s">
        <v>2158</v>
      </c>
      <c r="D77" s="316" t="s">
        <v>2253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2159</v>
      </c>
      <c r="D78" s="89" t="s">
        <v>25</v>
      </c>
      <c r="E78" s="81">
        <v>44526</v>
      </c>
      <c r="F78" s="78" t="s">
        <v>2254</v>
      </c>
    </row>
    <row r="79" spans="1:7">
      <c r="A79" s="71">
        <v>44496</v>
      </c>
      <c r="B79" s="89">
        <v>2</v>
      </c>
      <c r="C79" s="78" t="s">
        <v>2160</v>
      </c>
      <c r="D79" s="89" t="s">
        <v>7</v>
      </c>
      <c r="E79" s="81" t="s">
        <v>2255</v>
      </c>
      <c r="G79" s="81">
        <v>44505</v>
      </c>
    </row>
    <row r="80" spans="1:7" ht="144.75" customHeight="1">
      <c r="A80" s="81">
        <v>44503</v>
      </c>
      <c r="B80" s="89">
        <v>1</v>
      </c>
      <c r="C80" s="78" t="s">
        <v>2161</v>
      </c>
      <c r="D80" s="89" t="s">
        <v>28</v>
      </c>
      <c r="E80" s="81">
        <v>44505</v>
      </c>
      <c r="F80" s="78" t="s">
        <v>2256</v>
      </c>
    </row>
    <row r="81" spans="1:6" ht="33" customHeight="1">
      <c r="A81" s="81">
        <v>44503</v>
      </c>
      <c r="B81" s="89">
        <v>2</v>
      </c>
      <c r="C81" s="78" t="s">
        <v>2162</v>
      </c>
      <c r="D81" s="89" t="s">
        <v>28</v>
      </c>
      <c r="E81" s="81">
        <v>44505</v>
      </c>
      <c r="F81" s="78" t="s">
        <v>2257</v>
      </c>
    </row>
    <row r="82" spans="1:6">
      <c r="A82" s="81">
        <v>44503</v>
      </c>
      <c r="B82" s="89">
        <v>3</v>
      </c>
      <c r="C82" s="78" t="s">
        <v>2163</v>
      </c>
      <c r="D82" s="89" t="s">
        <v>146</v>
      </c>
      <c r="F82" s="82" t="s">
        <v>2258</v>
      </c>
    </row>
    <row r="83" spans="1:6">
      <c r="A83" s="81">
        <v>44504</v>
      </c>
      <c r="B83" s="89">
        <v>1</v>
      </c>
      <c r="C83" s="78" t="s">
        <v>2164</v>
      </c>
      <c r="D83" s="89" t="s">
        <v>146</v>
      </c>
      <c r="E83" s="81">
        <v>44515</v>
      </c>
    </row>
    <row r="84" spans="1:6">
      <c r="A84" s="81">
        <v>44504</v>
      </c>
      <c r="B84" s="89">
        <v>2</v>
      </c>
      <c r="C84" s="78" t="s">
        <v>2165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2259</v>
      </c>
      <c r="D85" s="89" t="s">
        <v>146</v>
      </c>
      <c r="E85" s="81">
        <v>44526</v>
      </c>
    </row>
    <row r="86" spans="1:6" ht="34.049999999999997" customHeight="1">
      <c r="A86" s="406"/>
      <c r="B86" s="89">
        <v>1</v>
      </c>
      <c r="C86" s="78" t="s">
        <v>2260</v>
      </c>
      <c r="D86" s="89" t="s">
        <v>24</v>
      </c>
      <c r="E86" s="81">
        <v>44498</v>
      </c>
      <c r="F86" s="82" t="s">
        <v>2213</v>
      </c>
    </row>
    <row r="87" spans="1:6">
      <c r="B87" s="89">
        <v>2</v>
      </c>
      <c r="C87" s="78" t="s">
        <v>2261</v>
      </c>
      <c r="D87" s="89" t="s">
        <v>24</v>
      </c>
      <c r="E87" s="81">
        <v>44498</v>
      </c>
      <c r="F87" s="82" t="s">
        <v>2213</v>
      </c>
    </row>
    <row r="88" spans="1:6" ht="34.049999999999997" customHeight="1">
      <c r="B88" s="89">
        <v>1</v>
      </c>
      <c r="C88" s="78" t="s">
        <v>2262</v>
      </c>
      <c r="D88" s="159" t="s">
        <v>2238</v>
      </c>
      <c r="E88" s="81">
        <v>44526</v>
      </c>
    </row>
  </sheetData>
  <autoFilter ref="A1:H85"/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6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6" bestFit="1" customWidth="1"/>
    <col min="2" max="2" width="10.25" style="296" bestFit="1" customWidth="1"/>
    <col min="3" max="4" width="4.625" style="296" bestFit="1" customWidth="1"/>
    <col min="5" max="5" width="6.25" style="296" bestFit="1" customWidth="1"/>
    <col min="6" max="6" width="7.75" style="296" bestFit="1" customWidth="1"/>
    <col min="7" max="9" width="4.625" style="296" bestFit="1" customWidth="1"/>
    <col min="10" max="10" width="6.25" style="296" bestFit="1" customWidth="1"/>
    <col min="11" max="11" width="7.75" style="296" bestFit="1" customWidth="1"/>
    <col min="12" max="14" width="4.625" style="296" bestFit="1" customWidth="1"/>
    <col min="15" max="15" width="6.25" style="296" bestFit="1" customWidth="1"/>
    <col min="16" max="16" width="7.75" style="296" bestFit="1" customWidth="1"/>
    <col min="17" max="17" width="5" style="296" bestFit="1" customWidth="1"/>
    <col min="18" max="19" width="4.625" style="296" bestFit="1" customWidth="1"/>
    <col min="20" max="20" width="6.25" style="296" bestFit="1" customWidth="1"/>
    <col min="21" max="21" width="7.75" style="296" bestFit="1" customWidth="1"/>
    <col min="22" max="22" width="5" style="296" bestFit="1" customWidth="1"/>
    <col min="23" max="24" width="4.625" style="296" bestFit="1" customWidth="1"/>
    <col min="25" max="25" width="6.25" style="296" bestFit="1" customWidth="1"/>
    <col min="26" max="26" width="7.75" style="296" bestFit="1" customWidth="1"/>
    <col min="27" max="27" width="5" style="296" bestFit="1" customWidth="1"/>
    <col min="28" max="29" width="4.625" style="296" bestFit="1" customWidth="1"/>
    <col min="30" max="30" width="6.25" style="296" bestFit="1" customWidth="1"/>
    <col min="31" max="31" width="7.75" style="296" bestFit="1" customWidth="1"/>
    <col min="32" max="34" width="9.75" style="296" bestFit="1" customWidth="1"/>
    <col min="35" max="35" width="11.5" style="296" bestFit="1" customWidth="1"/>
    <col min="36" max="36" width="13.25" style="296" bestFit="1" customWidth="1"/>
    <col min="37" max="37" width="21.625" style="296" bestFit="1" customWidth="1"/>
    <col min="38" max="40" width="12.75" style="296" bestFit="1" customWidth="1"/>
    <col min="41" max="41" width="16.25" style="296" bestFit="1" customWidth="1"/>
    <col min="42" max="42" width="21.625" style="296" bestFit="1" customWidth="1"/>
    <col min="43" max="45" width="12.75" style="296" bestFit="1" customWidth="1"/>
    <col min="46" max="46" width="16.25" style="296" bestFit="1" customWidth="1"/>
    <col min="47" max="50" width="18.375" style="296" bestFit="1" customWidth="1"/>
    <col min="51" max="51" width="21.875" style="296" bestFit="1" customWidth="1"/>
    <col min="52" max="217" width="18.125" style="296" bestFit="1" customWidth="1"/>
    <col min="218" max="225" width="26.25" style="296" bestFit="1" customWidth="1"/>
    <col min="226" max="228" width="8.75" style="296" customWidth="1"/>
    <col min="229" max="16384" width="8.75" style="296"/>
  </cols>
  <sheetData>
    <row r="3" spans="1:36" ht="14.55" customHeight="1">
      <c r="B3" s="287" t="s">
        <v>2263</v>
      </c>
    </row>
    <row r="4" spans="1:36" ht="14.55" customHeight="1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2264</v>
      </c>
      <c r="AG4" s="297" t="s">
        <v>2265</v>
      </c>
      <c r="AH4" s="297" t="s">
        <v>2266</v>
      </c>
      <c r="AI4" s="297" t="s">
        <v>2267</v>
      </c>
      <c r="AJ4" s="297" t="s">
        <v>2268</v>
      </c>
    </row>
    <row r="5" spans="1:36" ht="14.55" customHeight="1">
      <c r="A5" s="287" t="s">
        <v>94</v>
      </c>
      <c r="B5" s="296" t="s">
        <v>2269</v>
      </c>
      <c r="C5" s="296" t="s">
        <v>2270</v>
      </c>
      <c r="D5" s="296" t="s">
        <v>2271</v>
      </c>
      <c r="E5" s="296" t="s">
        <v>2272</v>
      </c>
      <c r="F5" s="296" t="s">
        <v>2273</v>
      </c>
      <c r="G5" s="296" t="s">
        <v>2269</v>
      </c>
      <c r="H5" s="296" t="s">
        <v>2270</v>
      </c>
      <c r="I5" s="296" t="s">
        <v>2271</v>
      </c>
      <c r="J5" s="296" t="s">
        <v>2272</v>
      </c>
      <c r="K5" s="296" t="s">
        <v>2273</v>
      </c>
      <c r="L5" s="296" t="s">
        <v>2269</v>
      </c>
      <c r="M5" s="296" t="s">
        <v>2270</v>
      </c>
      <c r="N5" s="296" t="s">
        <v>2271</v>
      </c>
      <c r="O5" s="296" t="s">
        <v>2272</v>
      </c>
      <c r="P5" s="296" t="s">
        <v>2273</v>
      </c>
      <c r="Q5" s="296" t="s">
        <v>2269</v>
      </c>
      <c r="R5" s="296" t="s">
        <v>2270</v>
      </c>
      <c r="S5" s="296" t="s">
        <v>2271</v>
      </c>
      <c r="T5" s="296" t="s">
        <v>2272</v>
      </c>
      <c r="U5" s="296" t="s">
        <v>2273</v>
      </c>
      <c r="V5" s="296" t="s">
        <v>2269</v>
      </c>
      <c r="W5" s="296" t="s">
        <v>2270</v>
      </c>
      <c r="X5" s="296" t="s">
        <v>2271</v>
      </c>
      <c r="Y5" s="296" t="s">
        <v>2272</v>
      </c>
      <c r="Z5" s="296" t="s">
        <v>2273</v>
      </c>
      <c r="AA5" s="296" t="s">
        <v>2269</v>
      </c>
      <c r="AB5" s="296" t="s">
        <v>2270</v>
      </c>
      <c r="AC5" s="296" t="s">
        <v>2271</v>
      </c>
      <c r="AD5" s="296" t="s">
        <v>2272</v>
      </c>
      <c r="AE5" s="296" t="s">
        <v>2273</v>
      </c>
      <c r="AF5" s="297"/>
      <c r="AG5" s="297"/>
      <c r="AH5" s="297"/>
      <c r="AI5" s="297"/>
      <c r="AJ5" s="297"/>
    </row>
    <row r="6" spans="1:36" ht="14.55" customHeight="1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5" customHeight="1">
      <c r="A7" s="288" t="s">
        <v>99</v>
      </c>
      <c r="B7" s="404">
        <v>15</v>
      </c>
      <c r="C7" s="404">
        <v>15</v>
      </c>
      <c r="D7" s="404">
        <v>15</v>
      </c>
      <c r="E7" s="404">
        <v>14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27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64</v>
      </c>
      <c r="AJ7" s="404"/>
    </row>
    <row r="8" spans="1:36" ht="14.55" customHeight="1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20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38</v>
      </c>
      <c r="AJ8" s="404">
        <v>36</v>
      </c>
    </row>
    <row r="9" spans="1:36" ht="14.55" customHeight="1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5" customHeight="1">
      <c r="A10" s="288" t="s">
        <v>102</v>
      </c>
      <c r="B10" s="404">
        <v>10</v>
      </c>
      <c r="C10" s="404">
        <v>10</v>
      </c>
      <c r="D10" s="404">
        <v>2</v>
      </c>
      <c r="E10" s="404">
        <v>2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13</v>
      </c>
      <c r="Y10" s="404">
        <v>7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41</v>
      </c>
      <c r="AI10" s="404">
        <v>35</v>
      </c>
      <c r="AJ10" s="404">
        <v>26</v>
      </c>
    </row>
    <row r="11" spans="1:36" ht="14.55" customHeight="1">
      <c r="A11" s="288" t="s">
        <v>103</v>
      </c>
      <c r="B11" s="404">
        <v>17</v>
      </c>
      <c r="C11" s="404">
        <v>17</v>
      </c>
      <c r="D11" s="404">
        <v>2</v>
      </c>
      <c r="E11" s="404">
        <v>2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>
        <v>1</v>
      </c>
      <c r="P11" s="404"/>
      <c r="Q11" s="404">
        <v>17</v>
      </c>
      <c r="R11" s="404">
        <v>17</v>
      </c>
      <c r="S11" s="404">
        <v>17</v>
      </c>
      <c r="T11" s="404">
        <v>17</v>
      </c>
      <c r="U11" s="404"/>
      <c r="V11" s="404">
        <v>49</v>
      </c>
      <c r="W11" s="404">
        <v>49</v>
      </c>
      <c r="X11" s="404">
        <v>34</v>
      </c>
      <c r="Y11" s="404">
        <v>22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55</v>
      </c>
      <c r="AI11" s="404">
        <v>43</v>
      </c>
      <c r="AJ11" s="404"/>
    </row>
    <row r="12" spans="1:36" ht="14.55" customHeight="1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/>
      <c r="T12" s="404"/>
      <c r="U12" s="404"/>
      <c r="V12" s="404">
        <v>125</v>
      </c>
      <c r="W12" s="404">
        <v>125</v>
      </c>
      <c r="X12" s="404">
        <v>119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2</v>
      </c>
      <c r="AJ12" s="404"/>
    </row>
    <row r="13" spans="1:36" ht="14.55" customHeight="1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5" customHeight="1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5" customHeight="1">
      <c r="A15" s="288" t="s">
        <v>3026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6</v>
      </c>
      <c r="AC15" s="404"/>
      <c r="AD15" s="404"/>
      <c r="AE15" s="404"/>
      <c r="AF15" s="404">
        <v>9</v>
      </c>
      <c r="AG15" s="404">
        <v>6</v>
      </c>
      <c r="AH15" s="405"/>
      <c r="AI15" s="404"/>
      <c r="AJ15" s="404"/>
    </row>
    <row r="16" spans="1:36">
      <c r="A16" s="288" t="s">
        <v>58</v>
      </c>
      <c r="B16" s="404">
        <v>55</v>
      </c>
      <c r="C16" s="404">
        <v>55</v>
      </c>
      <c r="D16" s="404">
        <v>32</v>
      </c>
      <c r="E16" s="404">
        <v>31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94</v>
      </c>
      <c r="P16" s="404">
        <v>43</v>
      </c>
      <c r="Q16" s="404">
        <v>117</v>
      </c>
      <c r="R16" s="404">
        <v>117</v>
      </c>
      <c r="S16" s="404">
        <v>92</v>
      </c>
      <c r="T16" s="404">
        <v>91</v>
      </c>
      <c r="U16" s="404">
        <v>18</v>
      </c>
      <c r="V16" s="404">
        <v>220</v>
      </c>
      <c r="W16" s="404">
        <v>220</v>
      </c>
      <c r="X16" s="404">
        <v>166</v>
      </c>
      <c r="Y16" s="404">
        <v>31</v>
      </c>
      <c r="Z16" s="404"/>
      <c r="AA16" s="404">
        <v>9</v>
      </c>
      <c r="AB16" s="404">
        <v>6</v>
      </c>
      <c r="AC16" s="404"/>
      <c r="AD16" s="404"/>
      <c r="AE16" s="404"/>
      <c r="AF16" s="404">
        <v>536</v>
      </c>
      <c r="AG16" s="404">
        <v>533</v>
      </c>
      <c r="AH16" s="405">
        <v>416</v>
      </c>
      <c r="AI16" s="404">
        <v>273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1501</v>
      </c>
      <c r="B1" s="119" t="s">
        <v>1497</v>
      </c>
      <c r="C1" s="119" t="s">
        <v>1498</v>
      </c>
      <c r="D1" s="120" t="s">
        <v>2274</v>
      </c>
      <c r="E1" s="119" t="s">
        <v>2199</v>
      </c>
      <c r="F1" s="119" t="s">
        <v>1504</v>
      </c>
    </row>
    <row r="2" spans="1:6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2276</v>
      </c>
      <c r="B1" s="41" t="s">
        <v>2169</v>
      </c>
      <c r="C1" s="41" t="s">
        <v>2277</v>
      </c>
    </row>
    <row r="2" spans="1:3" ht="126" customHeight="1">
      <c r="A2" s="9">
        <v>1</v>
      </c>
      <c r="B2" s="8" t="s">
        <v>2278</v>
      </c>
      <c r="C2" s="40" t="s">
        <v>2279</v>
      </c>
    </row>
    <row r="3" spans="1:3">
      <c r="A3" s="7">
        <v>2</v>
      </c>
      <c r="B3" s="6" t="s">
        <v>2280</v>
      </c>
      <c r="C3" s="6" t="s">
        <v>2281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4" customWidth="1"/>
  </cols>
  <sheetData>
    <row r="1" spans="1:1" ht="110.25" customHeight="1">
      <c r="A1" s="3" t="s">
        <v>2282</v>
      </c>
    </row>
    <row r="3" spans="1:1">
      <c r="A3" s="10" t="s">
        <v>2283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4" bestFit="1" customWidth="1"/>
    <col min="2" max="3" width="32.75" style="294" customWidth="1"/>
    <col min="4" max="4" width="12.75" style="294" customWidth="1"/>
    <col min="5" max="5" width="18.125" style="294" customWidth="1"/>
    <col min="6" max="6" width="12.25" style="294" customWidth="1"/>
    <col min="7" max="7" width="15.875" style="294" bestFit="1" customWidth="1"/>
    <col min="8" max="8" width="22.75" style="294" customWidth="1"/>
  </cols>
  <sheetData>
    <row r="1" spans="1:8" ht="37.5" customHeight="1" thickBot="1">
      <c r="A1" s="11" t="s">
        <v>2284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2285</v>
      </c>
      <c r="B2" s="15" t="s">
        <v>2286</v>
      </c>
      <c r="C2" s="15" t="s">
        <v>2287</v>
      </c>
      <c r="D2" s="15">
        <v>7001</v>
      </c>
      <c r="E2" s="15" t="s">
        <v>2288</v>
      </c>
      <c r="F2" s="13" t="s">
        <v>2253</v>
      </c>
      <c r="G2" s="14"/>
      <c r="H2" s="16"/>
    </row>
    <row r="3" spans="1:8" ht="24" customHeight="1">
      <c r="A3" s="18" t="s">
        <v>2289</v>
      </c>
      <c r="B3" s="18" t="s">
        <v>2290</v>
      </c>
      <c r="C3" s="18" t="s">
        <v>2291</v>
      </c>
      <c r="D3" s="18">
        <v>7180</v>
      </c>
      <c r="E3" s="18" t="s">
        <v>2288</v>
      </c>
      <c r="F3" s="17" t="s">
        <v>2253</v>
      </c>
      <c r="G3" s="36" t="s">
        <v>237</v>
      </c>
      <c r="H3" s="19"/>
    </row>
    <row r="4" spans="1:8" ht="24" customHeight="1">
      <c r="A4" s="22" t="s">
        <v>23</v>
      </c>
      <c r="B4" s="22" t="s">
        <v>2292</v>
      </c>
      <c r="C4" s="22" t="s">
        <v>2293</v>
      </c>
      <c r="D4" s="22">
        <v>7083</v>
      </c>
      <c r="E4" s="22" t="s">
        <v>2288</v>
      </c>
      <c r="F4" s="20" t="s">
        <v>2253</v>
      </c>
      <c r="G4" s="21" t="s">
        <v>1450</v>
      </c>
      <c r="H4" s="23"/>
    </row>
    <row r="5" spans="1:8" ht="24" customHeight="1">
      <c r="A5" s="22" t="s">
        <v>22</v>
      </c>
      <c r="B5" s="22" t="s">
        <v>2292</v>
      </c>
      <c r="C5" s="22" t="s">
        <v>2294</v>
      </c>
      <c r="D5" s="22">
        <v>7084</v>
      </c>
      <c r="E5" s="22" t="s">
        <v>2288</v>
      </c>
      <c r="F5" s="20" t="s">
        <v>2253</v>
      </c>
      <c r="G5" s="21" t="s">
        <v>1450</v>
      </c>
      <c r="H5" s="23"/>
    </row>
    <row r="6" spans="1:8" ht="24" customHeight="1">
      <c r="A6" s="22" t="s">
        <v>11</v>
      </c>
      <c r="B6" s="22" t="s">
        <v>2292</v>
      </c>
      <c r="C6" s="22" t="s">
        <v>2295</v>
      </c>
      <c r="D6" s="22">
        <v>7085</v>
      </c>
      <c r="E6" s="22" t="s">
        <v>2288</v>
      </c>
      <c r="F6" s="20" t="s">
        <v>2253</v>
      </c>
      <c r="G6" s="21" t="s">
        <v>1450</v>
      </c>
      <c r="H6" s="23"/>
    </row>
    <row r="7" spans="1:8" ht="24" customHeight="1">
      <c r="A7" s="22" t="s">
        <v>24</v>
      </c>
      <c r="B7" s="22" t="s">
        <v>2292</v>
      </c>
      <c r="C7" s="22" t="s">
        <v>2296</v>
      </c>
      <c r="D7" s="22">
        <v>7086</v>
      </c>
      <c r="E7" s="22" t="s">
        <v>2288</v>
      </c>
      <c r="F7" s="20" t="s">
        <v>2253</v>
      </c>
      <c r="G7" s="21" t="s">
        <v>1450</v>
      </c>
      <c r="H7" s="23"/>
    </row>
    <row r="8" spans="1:8" ht="24" customHeight="1">
      <c r="A8" s="22" t="s">
        <v>18</v>
      </c>
      <c r="B8" s="22" t="s">
        <v>2292</v>
      </c>
      <c r="C8" s="22" t="s">
        <v>2297</v>
      </c>
      <c r="D8" s="22">
        <v>7088</v>
      </c>
      <c r="E8" s="22" t="s">
        <v>2288</v>
      </c>
      <c r="F8" s="20" t="s">
        <v>2253</v>
      </c>
      <c r="G8" s="21" t="s">
        <v>1450</v>
      </c>
      <c r="H8" s="23"/>
    </row>
    <row r="9" spans="1:8" ht="24" customHeight="1">
      <c r="A9" s="57" t="s">
        <v>181</v>
      </c>
      <c r="B9" s="22" t="s">
        <v>2298</v>
      </c>
      <c r="C9" s="22" t="s">
        <v>2299</v>
      </c>
      <c r="D9" s="22">
        <v>7090</v>
      </c>
      <c r="E9" s="22" t="s">
        <v>2288</v>
      </c>
      <c r="F9" s="20" t="s">
        <v>2253</v>
      </c>
      <c r="G9" s="21" t="s">
        <v>1450</v>
      </c>
      <c r="H9" s="23"/>
    </row>
    <row r="10" spans="1:8" ht="24" customHeight="1">
      <c r="A10" s="26" t="s">
        <v>549</v>
      </c>
      <c r="B10" s="26" t="s">
        <v>2300</v>
      </c>
      <c r="C10" s="26" t="s">
        <v>2301</v>
      </c>
      <c r="D10" s="26">
        <v>7051</v>
      </c>
      <c r="E10" s="26" t="s">
        <v>2288</v>
      </c>
      <c r="F10" s="24" t="s">
        <v>2253</v>
      </c>
      <c r="G10" s="25" t="s">
        <v>1486</v>
      </c>
      <c r="H10" s="27"/>
    </row>
    <row r="11" spans="1:8" ht="24" customHeight="1">
      <c r="A11" s="26" t="s">
        <v>13</v>
      </c>
      <c r="B11" s="26" t="s">
        <v>2302</v>
      </c>
      <c r="C11" s="26" t="s">
        <v>2303</v>
      </c>
      <c r="D11" s="26">
        <v>7052</v>
      </c>
      <c r="E11" s="26" t="s">
        <v>2288</v>
      </c>
      <c r="F11" s="24" t="s">
        <v>2253</v>
      </c>
      <c r="G11" s="25" t="s">
        <v>1486</v>
      </c>
      <c r="H11" s="27"/>
    </row>
    <row r="12" spans="1:8" ht="24" customHeight="1">
      <c r="A12" s="26" t="s">
        <v>20</v>
      </c>
      <c r="B12" s="26" t="s">
        <v>2304</v>
      </c>
      <c r="C12" s="26" t="s">
        <v>2305</v>
      </c>
      <c r="D12" s="26">
        <v>7181</v>
      </c>
      <c r="E12" s="26" t="s">
        <v>2288</v>
      </c>
      <c r="F12" s="24" t="s">
        <v>2253</v>
      </c>
      <c r="G12" s="25" t="s">
        <v>1486</v>
      </c>
      <c r="H12" s="27"/>
    </row>
    <row r="13" spans="1:8" ht="24" customHeight="1">
      <c r="A13" s="26" t="s">
        <v>27</v>
      </c>
      <c r="B13" s="26" t="s">
        <v>2304</v>
      </c>
      <c r="C13" s="26" t="s">
        <v>2306</v>
      </c>
      <c r="D13" s="26">
        <v>7182</v>
      </c>
      <c r="E13" s="26" t="s">
        <v>2288</v>
      </c>
      <c r="F13" s="24" t="s">
        <v>2253</v>
      </c>
      <c r="G13" s="25" t="s">
        <v>1486</v>
      </c>
      <c r="H13" s="27"/>
    </row>
    <row r="14" spans="1:8" ht="24" customHeight="1">
      <c r="A14" s="26" t="s">
        <v>15</v>
      </c>
      <c r="B14" s="26" t="s">
        <v>2307</v>
      </c>
      <c r="C14" s="26" t="s">
        <v>2308</v>
      </c>
      <c r="D14" s="26">
        <v>7183</v>
      </c>
      <c r="E14" s="26" t="s">
        <v>2288</v>
      </c>
      <c r="F14" s="24" t="s">
        <v>2253</v>
      </c>
      <c r="G14" s="25" t="s">
        <v>1486</v>
      </c>
      <c r="H14" s="27"/>
    </row>
    <row r="15" spans="1:8" ht="24" hidden="1" customHeight="1">
      <c r="A15" s="26" t="s">
        <v>2309</v>
      </c>
      <c r="B15" s="26" t="s">
        <v>2310</v>
      </c>
      <c r="C15" s="26" t="e">
        <v>#N/A</v>
      </c>
      <c r="D15" s="26">
        <v>7301</v>
      </c>
      <c r="E15" s="26" t="s">
        <v>2288</v>
      </c>
      <c r="F15" s="24" t="s">
        <v>2253</v>
      </c>
      <c r="G15" s="25" t="s">
        <v>1486</v>
      </c>
      <c r="H15" s="27" t="s">
        <v>2311</v>
      </c>
    </row>
    <row r="16" spans="1:8" ht="24" hidden="1" customHeight="1">
      <c r="A16" s="26" t="s">
        <v>2312</v>
      </c>
      <c r="B16" s="26" t="s">
        <v>2313</v>
      </c>
      <c r="C16" s="26" t="e">
        <v>#N/A</v>
      </c>
      <c r="D16" s="26">
        <v>7305</v>
      </c>
      <c r="E16" s="26" t="s">
        <v>2288</v>
      </c>
      <c r="F16" s="24" t="s">
        <v>2253</v>
      </c>
      <c r="G16" s="25" t="s">
        <v>1486</v>
      </c>
      <c r="H16" s="27" t="s">
        <v>2314</v>
      </c>
    </row>
    <row r="17" spans="1:8" ht="24" hidden="1" customHeight="1">
      <c r="A17" s="26" t="s">
        <v>2315</v>
      </c>
      <c r="B17" s="26" t="s">
        <v>2313</v>
      </c>
      <c r="C17" s="26" t="e">
        <v>#N/A</v>
      </c>
      <c r="D17" s="26">
        <v>7306</v>
      </c>
      <c r="E17" s="26" t="s">
        <v>2288</v>
      </c>
      <c r="F17" s="24" t="s">
        <v>2253</v>
      </c>
      <c r="G17" s="25" t="s">
        <v>1486</v>
      </c>
      <c r="H17" s="27" t="s">
        <v>2316</v>
      </c>
    </row>
    <row r="18" spans="1:8" ht="24" hidden="1" customHeight="1">
      <c r="A18" s="26" t="s">
        <v>2317</v>
      </c>
      <c r="B18" s="26" t="s">
        <v>2310</v>
      </c>
      <c r="C18" s="26" t="e">
        <v>#N/A</v>
      </c>
      <c r="D18" s="26">
        <v>7311</v>
      </c>
      <c r="E18" s="26" t="s">
        <v>2288</v>
      </c>
      <c r="F18" s="24" t="s">
        <v>2253</v>
      </c>
      <c r="G18" s="25" t="s">
        <v>1486</v>
      </c>
      <c r="H18" s="27" t="s">
        <v>2318</v>
      </c>
    </row>
    <row r="19" spans="1:8" ht="24" hidden="1" customHeight="1">
      <c r="A19" s="26" t="s">
        <v>2319</v>
      </c>
      <c r="B19" s="26" t="s">
        <v>2313</v>
      </c>
      <c r="C19" s="26" t="e">
        <v>#N/A</v>
      </c>
      <c r="D19" s="26">
        <v>7312</v>
      </c>
      <c r="E19" s="26" t="s">
        <v>2288</v>
      </c>
      <c r="F19" s="24" t="s">
        <v>2253</v>
      </c>
      <c r="G19" s="25" t="s">
        <v>1486</v>
      </c>
      <c r="H19" s="27" t="s">
        <v>2320</v>
      </c>
    </row>
    <row r="20" spans="1:8" ht="24" hidden="1" customHeight="1">
      <c r="A20" s="26" t="s">
        <v>2321</v>
      </c>
      <c r="B20" s="26" t="s">
        <v>2322</v>
      </c>
      <c r="C20" s="26" t="e">
        <v>#N/A</v>
      </c>
      <c r="D20" s="26" t="s">
        <v>2323</v>
      </c>
      <c r="E20" s="26"/>
      <c r="F20" s="24" t="s">
        <v>2253</v>
      </c>
      <c r="G20" s="25" t="s">
        <v>1486</v>
      </c>
      <c r="H20" s="27" t="s">
        <v>2324</v>
      </c>
    </row>
    <row r="21" spans="1:8" ht="24" hidden="1" customHeight="1">
      <c r="A21" s="26" t="s">
        <v>2325</v>
      </c>
      <c r="B21" s="26" t="s">
        <v>2326</v>
      </c>
      <c r="C21" s="26" t="e">
        <v>#N/A</v>
      </c>
      <c r="D21" s="26" t="s">
        <v>2327</v>
      </c>
      <c r="E21" s="26"/>
      <c r="F21" s="24" t="s">
        <v>2253</v>
      </c>
      <c r="G21" s="25" t="s">
        <v>1486</v>
      </c>
      <c r="H21" s="27" t="s">
        <v>2328</v>
      </c>
    </row>
    <row r="22" spans="1:8" ht="24" hidden="1" customHeight="1">
      <c r="A22" s="26" t="s">
        <v>2329</v>
      </c>
      <c r="B22" s="26" t="s">
        <v>2326</v>
      </c>
      <c r="C22" s="26" t="e">
        <v>#N/A</v>
      </c>
      <c r="D22" s="26" t="s">
        <v>2330</v>
      </c>
      <c r="E22" s="26"/>
      <c r="F22" s="24" t="s">
        <v>2253</v>
      </c>
      <c r="G22" s="25" t="s">
        <v>1486</v>
      </c>
      <c r="H22" s="27" t="s">
        <v>2331</v>
      </c>
    </row>
    <row r="23" spans="1:8" ht="24" hidden="1" customHeight="1">
      <c r="A23" s="26" t="s">
        <v>2332</v>
      </c>
      <c r="B23" s="26" t="s">
        <v>2322</v>
      </c>
      <c r="C23" s="26" t="e">
        <v>#N/A</v>
      </c>
      <c r="D23" s="26" t="s">
        <v>2333</v>
      </c>
      <c r="E23" s="26"/>
      <c r="F23" s="24" t="s">
        <v>2253</v>
      </c>
      <c r="G23" s="25" t="s">
        <v>1486</v>
      </c>
      <c r="H23" s="27" t="s">
        <v>2334</v>
      </c>
    </row>
    <row r="24" spans="1:8" ht="24" hidden="1" customHeight="1">
      <c r="A24" s="26" t="s">
        <v>2335</v>
      </c>
      <c r="B24" s="26" t="s">
        <v>2310</v>
      </c>
      <c r="C24" s="26" t="e">
        <v>#N/A</v>
      </c>
      <c r="D24" s="26" t="s">
        <v>2333</v>
      </c>
      <c r="E24" s="26"/>
      <c r="F24" s="24" t="s">
        <v>2253</v>
      </c>
      <c r="G24" s="25" t="s">
        <v>1486</v>
      </c>
      <c r="H24" s="27" t="s">
        <v>2336</v>
      </c>
    </row>
    <row r="25" spans="1:8" ht="24" hidden="1" customHeight="1">
      <c r="A25" s="26" t="s">
        <v>2337</v>
      </c>
      <c r="B25" s="26" t="s">
        <v>2322</v>
      </c>
      <c r="C25" s="26" t="e">
        <v>#N/A</v>
      </c>
      <c r="D25" s="26" t="s">
        <v>2338</v>
      </c>
      <c r="E25" s="26"/>
      <c r="F25" s="24" t="s">
        <v>2253</v>
      </c>
      <c r="G25" s="25" t="s">
        <v>1486</v>
      </c>
      <c r="H25" s="27" t="s">
        <v>2339</v>
      </c>
    </row>
    <row r="26" spans="1:8" ht="24" hidden="1" customHeight="1">
      <c r="A26" s="26" t="s">
        <v>2340</v>
      </c>
      <c r="B26" s="26" t="s">
        <v>2322</v>
      </c>
      <c r="C26" s="26" t="e">
        <v>#N/A</v>
      </c>
      <c r="D26" s="26" t="s">
        <v>2341</v>
      </c>
      <c r="E26" s="26"/>
      <c r="F26" s="24" t="s">
        <v>2253</v>
      </c>
      <c r="G26" s="25" t="s">
        <v>1486</v>
      </c>
      <c r="H26" s="27" t="s">
        <v>2342</v>
      </c>
    </row>
    <row r="27" spans="1:8" ht="24" hidden="1" customHeight="1">
      <c r="A27" s="26" t="s">
        <v>2343</v>
      </c>
      <c r="B27" s="26" t="s">
        <v>2322</v>
      </c>
      <c r="C27" s="26" t="e">
        <v>#N/A</v>
      </c>
      <c r="D27" s="26" t="s">
        <v>2344</v>
      </c>
      <c r="E27" s="26"/>
      <c r="F27" s="24" t="s">
        <v>2253</v>
      </c>
      <c r="G27" s="25" t="s">
        <v>1486</v>
      </c>
      <c r="H27" s="27" t="s">
        <v>2345</v>
      </c>
    </row>
    <row r="28" spans="1:8" ht="24" hidden="1" customHeight="1">
      <c r="A28" s="26" t="s">
        <v>2346</v>
      </c>
      <c r="B28" s="26" t="s">
        <v>2310</v>
      </c>
      <c r="C28" s="26" t="e">
        <v>#N/A</v>
      </c>
      <c r="D28" s="26" t="s">
        <v>2344</v>
      </c>
      <c r="E28" s="26"/>
      <c r="F28" s="24" t="s">
        <v>2253</v>
      </c>
      <c r="G28" s="25" t="s">
        <v>1486</v>
      </c>
      <c r="H28" s="27" t="s">
        <v>2347</v>
      </c>
    </row>
    <row r="29" spans="1:8" ht="24" hidden="1" customHeight="1">
      <c r="A29" s="26" t="s">
        <v>2348</v>
      </c>
      <c r="B29" s="26" t="s">
        <v>2322</v>
      </c>
      <c r="C29" s="26" t="e">
        <v>#N/A</v>
      </c>
      <c r="D29" s="26" t="s">
        <v>2349</v>
      </c>
      <c r="E29" s="26"/>
      <c r="F29" s="24" t="s">
        <v>2253</v>
      </c>
      <c r="G29" s="25" t="s">
        <v>1486</v>
      </c>
      <c r="H29" s="27" t="s">
        <v>2350</v>
      </c>
    </row>
    <row r="30" spans="1:8" ht="24" hidden="1" customHeight="1">
      <c r="A30" s="26" t="s">
        <v>2351</v>
      </c>
      <c r="B30" s="26" t="s">
        <v>2313</v>
      </c>
      <c r="C30" s="26" t="e">
        <v>#N/A</v>
      </c>
      <c r="D30" s="26" t="s">
        <v>2344</v>
      </c>
      <c r="E30" s="26"/>
      <c r="F30" s="24" t="s">
        <v>2253</v>
      </c>
      <c r="G30" s="25" t="s">
        <v>1486</v>
      </c>
      <c r="H30" s="27" t="s">
        <v>2352</v>
      </c>
    </row>
    <row r="31" spans="1:8" ht="24" customHeight="1">
      <c r="A31" s="22" t="s">
        <v>2353</v>
      </c>
      <c r="B31" s="22" t="s">
        <v>2354</v>
      </c>
      <c r="C31" s="22" t="s">
        <v>2355</v>
      </c>
      <c r="D31" s="22">
        <v>7070</v>
      </c>
      <c r="E31" s="22" t="s">
        <v>2288</v>
      </c>
      <c r="F31" s="20" t="s">
        <v>2253</v>
      </c>
      <c r="G31" s="21" t="s">
        <v>1025</v>
      </c>
      <c r="H31" s="23"/>
    </row>
    <row r="32" spans="1:8" ht="24" customHeight="1">
      <c r="A32" s="22" t="s">
        <v>21</v>
      </c>
      <c r="B32" s="22" t="s">
        <v>2356</v>
      </c>
      <c r="C32" s="22" t="s">
        <v>2357</v>
      </c>
      <c r="D32" s="22">
        <v>7075</v>
      </c>
      <c r="E32" s="22" t="s">
        <v>2288</v>
      </c>
      <c r="F32" s="20" t="s">
        <v>2253</v>
      </c>
      <c r="G32" s="21" t="s">
        <v>1025</v>
      </c>
      <c r="H32" s="23"/>
    </row>
    <row r="33" spans="1:8" ht="24" customHeight="1">
      <c r="A33" s="22" t="s">
        <v>25</v>
      </c>
      <c r="B33" s="22" t="s">
        <v>2358</v>
      </c>
      <c r="C33" s="22" t="s">
        <v>2359</v>
      </c>
      <c r="D33" s="22">
        <v>7076</v>
      </c>
      <c r="E33" s="22" t="s">
        <v>2288</v>
      </c>
      <c r="F33" s="20" t="s">
        <v>2253</v>
      </c>
      <c r="G33" s="21" t="s">
        <v>1025</v>
      </c>
      <c r="H33" s="23"/>
    </row>
    <row r="34" spans="1:8" ht="24" customHeight="1">
      <c r="A34" s="22" t="s">
        <v>14</v>
      </c>
      <c r="B34" s="22" t="s">
        <v>2360</v>
      </c>
      <c r="C34" s="22" t="s">
        <v>2361</v>
      </c>
      <c r="D34" s="22">
        <v>7077</v>
      </c>
      <c r="E34" s="22" t="s">
        <v>2288</v>
      </c>
      <c r="F34" s="20" t="s">
        <v>2253</v>
      </c>
      <c r="G34" s="21" t="s">
        <v>1025</v>
      </c>
      <c r="H34" s="23"/>
    </row>
    <row r="35" spans="1:8" ht="24" hidden="1" customHeight="1">
      <c r="A35" s="22" t="s">
        <v>2362</v>
      </c>
      <c r="B35" s="22" t="s">
        <v>2358</v>
      </c>
      <c r="C35" s="22" t="e">
        <v>#N/A</v>
      </c>
      <c r="D35" s="22" t="s">
        <v>2363</v>
      </c>
      <c r="E35" s="22"/>
      <c r="F35" s="20" t="s">
        <v>2253</v>
      </c>
      <c r="G35" s="21" t="s">
        <v>1025</v>
      </c>
      <c r="H35" s="23" t="s">
        <v>2331</v>
      </c>
    </row>
    <row r="36" spans="1:8" ht="24" hidden="1" customHeight="1">
      <c r="A36" s="22" t="s">
        <v>2364</v>
      </c>
      <c r="B36" s="22" t="s">
        <v>2358</v>
      </c>
      <c r="C36" s="22" t="e">
        <v>#N/A</v>
      </c>
      <c r="D36" s="22" t="s">
        <v>2365</v>
      </c>
      <c r="E36" s="22"/>
      <c r="F36" s="20" t="s">
        <v>2253</v>
      </c>
      <c r="G36" s="21" t="s">
        <v>1025</v>
      </c>
      <c r="H36" s="23" t="s">
        <v>2366</v>
      </c>
    </row>
    <row r="37" spans="1:8" ht="24" customHeight="1">
      <c r="A37" s="30" t="s">
        <v>2367</v>
      </c>
      <c r="B37" s="30" t="s">
        <v>2368</v>
      </c>
      <c r="C37" s="30" t="s">
        <v>2369</v>
      </c>
      <c r="D37" s="30">
        <v>7060</v>
      </c>
      <c r="E37" s="30" t="s">
        <v>2288</v>
      </c>
      <c r="F37" s="28" t="s">
        <v>2253</v>
      </c>
      <c r="G37" s="29" t="s">
        <v>2370</v>
      </c>
      <c r="H37" s="31"/>
    </row>
    <row r="38" spans="1:8" ht="24" customHeight="1">
      <c r="A38" s="30" t="s">
        <v>246</v>
      </c>
      <c r="B38" s="30" t="s">
        <v>2371</v>
      </c>
      <c r="C38" s="30" t="s">
        <v>2372</v>
      </c>
      <c r="D38" s="30">
        <v>7062</v>
      </c>
      <c r="E38" s="30" t="s">
        <v>2288</v>
      </c>
      <c r="F38" s="28" t="s">
        <v>2253</v>
      </c>
      <c r="G38" s="29" t="s">
        <v>2370</v>
      </c>
      <c r="H38" s="31"/>
    </row>
    <row r="39" spans="1:8" ht="24" hidden="1" customHeight="1">
      <c r="A39" s="30" t="s">
        <v>2373</v>
      </c>
      <c r="B39" s="30" t="s">
        <v>2374</v>
      </c>
      <c r="C39" s="30" t="e">
        <v>#N/A</v>
      </c>
      <c r="D39" s="30">
        <v>7065</v>
      </c>
      <c r="E39" s="30" t="s">
        <v>2288</v>
      </c>
      <c r="F39" s="28" t="s">
        <v>2253</v>
      </c>
      <c r="G39" s="29" t="s">
        <v>2370</v>
      </c>
      <c r="H39" s="31"/>
    </row>
    <row r="40" spans="1:8" ht="24" customHeight="1">
      <c r="A40" s="30" t="s">
        <v>28</v>
      </c>
      <c r="B40" s="30" t="s">
        <v>2374</v>
      </c>
      <c r="C40" s="30" t="s">
        <v>2375</v>
      </c>
      <c r="D40" s="30">
        <v>7066</v>
      </c>
      <c r="E40" s="30" t="s">
        <v>2288</v>
      </c>
      <c r="F40" s="28" t="s">
        <v>2253</v>
      </c>
      <c r="G40" s="29" t="s">
        <v>2370</v>
      </c>
      <c r="H40" s="31"/>
    </row>
    <row r="41" spans="1:8" ht="24" customHeight="1">
      <c r="A41" s="30" t="s">
        <v>26</v>
      </c>
      <c r="B41" s="30" t="s">
        <v>2376</v>
      </c>
      <c r="C41" s="30" t="s">
        <v>2377</v>
      </c>
      <c r="D41" s="30">
        <v>7067</v>
      </c>
      <c r="E41" s="30" t="s">
        <v>2288</v>
      </c>
      <c r="F41" s="28" t="s">
        <v>2253</v>
      </c>
      <c r="G41" s="29" t="s">
        <v>2370</v>
      </c>
      <c r="H41" s="31"/>
    </row>
    <row r="42" spans="1:8" ht="24" hidden="1" customHeight="1">
      <c r="A42" s="30" t="s">
        <v>2378</v>
      </c>
      <c r="B42" s="30" t="s">
        <v>2304</v>
      </c>
      <c r="C42" s="30" t="e">
        <v>#N/A</v>
      </c>
      <c r="D42" s="30">
        <v>7270</v>
      </c>
      <c r="E42" s="30" t="s">
        <v>2288</v>
      </c>
      <c r="F42" s="28" t="s">
        <v>2253</v>
      </c>
      <c r="G42" s="29" t="s">
        <v>2370</v>
      </c>
      <c r="H42" s="31"/>
    </row>
    <row r="43" spans="1:8" ht="24" hidden="1" customHeight="1">
      <c r="A43" s="30" t="s">
        <v>2379</v>
      </c>
      <c r="B43" s="30" t="s">
        <v>2380</v>
      </c>
      <c r="C43" s="30" t="e">
        <v>#N/A</v>
      </c>
      <c r="D43" s="30">
        <v>7271</v>
      </c>
      <c r="E43" s="30" t="s">
        <v>2288</v>
      </c>
      <c r="F43" s="28" t="s">
        <v>2253</v>
      </c>
      <c r="G43" s="29" t="s">
        <v>2370</v>
      </c>
      <c r="H43" s="31"/>
    </row>
    <row r="44" spans="1:8" ht="24" hidden="1" customHeight="1">
      <c r="A44" s="30" t="s">
        <v>2381</v>
      </c>
      <c r="B44" s="30" t="s">
        <v>2382</v>
      </c>
      <c r="C44" s="30" t="e">
        <v>#N/A</v>
      </c>
      <c r="D44" s="30">
        <v>7273</v>
      </c>
      <c r="E44" s="30" t="s">
        <v>2288</v>
      </c>
      <c r="F44" s="28" t="s">
        <v>2253</v>
      </c>
      <c r="G44" s="29" t="s">
        <v>2370</v>
      </c>
      <c r="H44" s="31"/>
    </row>
    <row r="45" spans="1:8" ht="24" hidden="1" customHeight="1">
      <c r="A45" s="30" t="s">
        <v>2383</v>
      </c>
      <c r="B45" s="30" t="s">
        <v>2384</v>
      </c>
      <c r="C45" s="30" t="e">
        <v>#N/A</v>
      </c>
      <c r="D45" s="30">
        <v>7275</v>
      </c>
      <c r="E45" s="30" t="s">
        <v>2288</v>
      </c>
      <c r="F45" s="28" t="s">
        <v>2253</v>
      </c>
      <c r="G45" s="29" t="s">
        <v>2370</v>
      </c>
      <c r="H45" s="31"/>
    </row>
    <row r="46" spans="1:8" ht="24" hidden="1" customHeight="1">
      <c r="A46" s="30" t="s">
        <v>2385</v>
      </c>
      <c r="B46" s="30" t="s">
        <v>2376</v>
      </c>
      <c r="C46" s="30" t="e">
        <v>#N/A</v>
      </c>
      <c r="D46" s="30">
        <v>7276</v>
      </c>
      <c r="E46" s="30" t="s">
        <v>2288</v>
      </c>
      <c r="F46" s="28" t="s">
        <v>2253</v>
      </c>
      <c r="G46" s="29" t="s">
        <v>2370</v>
      </c>
      <c r="H46" s="31"/>
    </row>
    <row r="47" spans="1:8" ht="24" hidden="1" customHeight="1">
      <c r="A47" s="30" t="s">
        <v>2386</v>
      </c>
      <c r="B47" s="30" t="s">
        <v>2387</v>
      </c>
      <c r="C47" s="30" t="e">
        <v>#N/A</v>
      </c>
      <c r="D47" s="30">
        <v>7277</v>
      </c>
      <c r="E47" s="30" t="s">
        <v>2288</v>
      </c>
      <c r="F47" s="28" t="s">
        <v>2253</v>
      </c>
      <c r="G47" s="29" t="s">
        <v>2370</v>
      </c>
      <c r="H47" s="31"/>
    </row>
    <row r="48" spans="1:8" ht="24" hidden="1" customHeight="1">
      <c r="A48" s="30" t="s">
        <v>581</v>
      </c>
      <c r="B48" s="30" t="s">
        <v>2388</v>
      </c>
      <c r="C48" s="30" t="e">
        <v>#N/A</v>
      </c>
      <c r="D48" s="30">
        <v>7279</v>
      </c>
      <c r="E48" s="30" t="s">
        <v>2288</v>
      </c>
      <c r="F48" s="28" t="s">
        <v>2253</v>
      </c>
      <c r="G48" s="29" t="s">
        <v>2370</v>
      </c>
      <c r="H48" s="31"/>
    </row>
    <row r="49" spans="1:8" ht="24" hidden="1" customHeight="1">
      <c r="A49" s="30" t="s">
        <v>2389</v>
      </c>
      <c r="B49" s="30" t="s">
        <v>2387</v>
      </c>
      <c r="C49" s="30" t="e">
        <v>#N/A</v>
      </c>
      <c r="D49" s="30" t="s">
        <v>2390</v>
      </c>
      <c r="E49" s="30"/>
      <c r="F49" s="28" t="s">
        <v>2253</v>
      </c>
      <c r="G49" s="29" t="s">
        <v>2370</v>
      </c>
      <c r="H49" s="31" t="s">
        <v>2391</v>
      </c>
    </row>
    <row r="50" spans="1:8" ht="24" hidden="1" customHeight="1">
      <c r="A50" s="30" t="s">
        <v>2392</v>
      </c>
      <c r="B50" s="30" t="s">
        <v>2393</v>
      </c>
      <c r="C50" s="30" t="e">
        <v>#N/A</v>
      </c>
      <c r="D50" s="30" t="s">
        <v>2394</v>
      </c>
      <c r="E50" s="30"/>
      <c r="F50" s="28" t="s">
        <v>2253</v>
      </c>
      <c r="G50" s="29" t="s">
        <v>2370</v>
      </c>
      <c r="H50" s="31" t="s">
        <v>2328</v>
      </c>
    </row>
    <row r="51" spans="1:8" ht="24" hidden="1" customHeight="1">
      <c r="A51" s="30" t="s">
        <v>2395</v>
      </c>
      <c r="B51" s="30" t="s">
        <v>2380</v>
      </c>
      <c r="C51" s="30" t="e">
        <v>#N/A</v>
      </c>
      <c r="D51" s="30" t="s">
        <v>2396</v>
      </c>
      <c r="E51" s="30"/>
      <c r="F51" s="28" t="s">
        <v>2253</v>
      </c>
      <c r="G51" s="29" t="s">
        <v>2370</v>
      </c>
      <c r="H51" s="31" t="s">
        <v>2331</v>
      </c>
    </row>
    <row r="52" spans="1:8" ht="24" hidden="1" customHeight="1">
      <c r="A52" s="30" t="s">
        <v>2397</v>
      </c>
      <c r="B52" s="30" t="s">
        <v>2382</v>
      </c>
      <c r="C52" s="30" t="e">
        <v>#N/A</v>
      </c>
      <c r="D52" s="30" t="s">
        <v>2394</v>
      </c>
      <c r="E52" s="30"/>
      <c r="F52" s="28" t="s">
        <v>2253</v>
      </c>
      <c r="G52" s="29" t="s">
        <v>2370</v>
      </c>
      <c r="H52" s="31" t="s">
        <v>2328</v>
      </c>
    </row>
    <row r="53" spans="1:8" ht="24" hidden="1" customHeight="1">
      <c r="A53" s="30" t="s">
        <v>2398</v>
      </c>
      <c r="B53" s="30" t="s">
        <v>2384</v>
      </c>
      <c r="C53" s="30" t="e">
        <v>#N/A</v>
      </c>
      <c r="D53" s="30" t="s">
        <v>2399</v>
      </c>
      <c r="E53" s="30"/>
      <c r="F53" s="28" t="s">
        <v>2253</v>
      </c>
      <c r="G53" s="29" t="s">
        <v>2370</v>
      </c>
      <c r="H53" s="31" t="s">
        <v>2400</v>
      </c>
    </row>
    <row r="54" spans="1:8" ht="24" hidden="1" customHeight="1">
      <c r="A54" s="30" t="s">
        <v>2401</v>
      </c>
      <c r="B54" s="30" t="s">
        <v>2384</v>
      </c>
      <c r="C54" s="30" t="e">
        <v>#N/A</v>
      </c>
      <c r="D54" s="30" t="s">
        <v>2396</v>
      </c>
      <c r="E54" s="30"/>
      <c r="F54" s="28" t="s">
        <v>2253</v>
      </c>
      <c r="G54" s="29" t="s">
        <v>2370</v>
      </c>
      <c r="H54" s="31" t="s">
        <v>2331</v>
      </c>
    </row>
    <row r="55" spans="1:8" ht="24" hidden="1" customHeight="1">
      <c r="A55" s="30" t="s">
        <v>2402</v>
      </c>
      <c r="B55" s="30" t="s">
        <v>2384</v>
      </c>
      <c r="C55" s="30" t="e">
        <v>#N/A</v>
      </c>
      <c r="D55" s="30" t="s">
        <v>2394</v>
      </c>
      <c r="E55" s="30"/>
      <c r="F55" s="28" t="s">
        <v>2253</v>
      </c>
      <c r="G55" s="29" t="s">
        <v>2370</v>
      </c>
      <c r="H55" s="31" t="s">
        <v>2328</v>
      </c>
    </row>
    <row r="56" spans="1:8" ht="24" hidden="1" customHeight="1">
      <c r="A56" s="30" t="s">
        <v>2403</v>
      </c>
      <c r="B56" s="30" t="s">
        <v>2304</v>
      </c>
      <c r="C56" s="30" t="e">
        <v>#N/A</v>
      </c>
      <c r="D56" s="30" t="s">
        <v>2394</v>
      </c>
      <c r="E56" s="30"/>
      <c r="F56" s="28" t="s">
        <v>2253</v>
      </c>
      <c r="G56" s="29" t="s">
        <v>2370</v>
      </c>
      <c r="H56" s="31" t="s">
        <v>2328</v>
      </c>
    </row>
    <row r="57" spans="1:8" ht="24" hidden="1" customHeight="1" thickBot="1">
      <c r="A57" s="34" t="s">
        <v>2404</v>
      </c>
      <c r="B57" s="34" t="s">
        <v>2384</v>
      </c>
      <c r="C57" s="34" t="e">
        <v>#N/A</v>
      </c>
      <c r="D57" s="34" t="s">
        <v>2405</v>
      </c>
      <c r="E57" s="34"/>
      <c r="F57" s="32" t="s">
        <v>2253</v>
      </c>
      <c r="G57" s="33" t="s">
        <v>2370</v>
      </c>
      <c r="H57" s="35" t="s">
        <v>2366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295" bestFit="1" customWidth="1"/>
    <col min="2" max="2" width="21.25" style="295" bestFit="1" customWidth="1"/>
    <col min="3" max="3" width="5.75" style="295" bestFit="1" customWidth="1"/>
    <col min="4" max="4" width="9.125" style="295" bestFit="1" customWidth="1"/>
    <col min="5" max="5" width="5.75" style="295" bestFit="1" customWidth="1"/>
    <col min="6" max="6" width="8.625" style="295" bestFit="1" customWidth="1"/>
    <col min="7" max="7" width="5.75" style="295" bestFit="1" customWidth="1"/>
    <col min="8" max="8" width="9" style="295" bestFit="1" customWidth="1"/>
    <col min="9" max="9" width="5.75" style="295" bestFit="1" customWidth="1"/>
    <col min="10" max="10" width="9.125" style="295" bestFit="1" customWidth="1"/>
    <col min="11" max="11" width="5.75" style="295" bestFit="1" customWidth="1"/>
    <col min="12" max="12" width="8.875" style="295" bestFit="1" customWidth="1"/>
    <col min="13" max="13" width="5.75" style="295" bestFit="1" customWidth="1"/>
    <col min="14" max="14" width="9.125" style="295" bestFit="1" customWidth="1"/>
    <col min="15" max="15" width="5.75" style="295" bestFit="1" customWidth="1"/>
    <col min="16" max="16" width="9.25" style="295" bestFit="1" customWidth="1"/>
    <col min="17" max="17" width="5.75" style="295" bestFit="1" customWidth="1"/>
    <col min="18" max="18" width="9.125" style="295" bestFit="1" customWidth="1"/>
    <col min="19" max="19" width="5.75" style="295" bestFit="1" customWidth="1"/>
    <col min="20" max="20" width="9.25" style="295" bestFit="1" customWidth="1"/>
    <col min="21" max="21" width="5.75" style="295" bestFit="1" customWidth="1"/>
    <col min="22" max="22" width="9.125" style="295" bestFit="1" customWidth="1"/>
    <col min="23" max="23" width="5.75" style="295" bestFit="1" customWidth="1"/>
    <col min="24" max="24" width="9.25" style="295" bestFit="1" customWidth="1"/>
    <col min="25" max="25" width="5.75" style="295" bestFit="1" customWidth="1"/>
    <col min="26" max="26" width="8.75" style="295" bestFit="1" customWidth="1"/>
    <col min="27" max="27" width="5.75" style="295" bestFit="1" customWidth="1"/>
    <col min="28" max="28" width="7.75" style="295" bestFit="1" customWidth="1"/>
    <col min="29" max="29" width="5.75" style="295" bestFit="1" customWidth="1"/>
    <col min="30" max="30" width="8.125" style="295" bestFit="1" customWidth="1"/>
    <col min="31" max="31" width="5.75" style="295" bestFit="1" customWidth="1"/>
    <col min="32" max="32" width="8" style="295" bestFit="1" customWidth="1"/>
    <col min="33" max="33" width="5.75" style="295" bestFit="1" customWidth="1"/>
    <col min="34" max="34" width="10.25" style="295" bestFit="1" customWidth="1"/>
    <col min="35" max="35" width="5.75" style="295" bestFit="1" customWidth="1"/>
    <col min="36" max="37" width="13.25" style="295" bestFit="1" customWidth="1"/>
    <col min="38" max="38" width="8.875" style="295" bestFit="1" customWidth="1"/>
    <col min="39" max="39" width="5.75" style="295" bestFit="1" customWidth="1"/>
    <col min="40" max="40" width="8.75" style="295" bestFit="1" customWidth="1"/>
    <col min="41" max="41" width="5.75" style="295" bestFit="1" customWidth="1"/>
    <col min="42" max="42" width="8.875" style="295" bestFit="1" customWidth="1"/>
    <col min="43" max="43" width="5.75" style="295" bestFit="1" customWidth="1"/>
    <col min="44" max="44" width="8.875" style="295" bestFit="1" customWidth="1"/>
    <col min="45" max="45" width="5.75" style="295" bestFit="1" customWidth="1"/>
    <col min="46" max="46" width="9.25" style="295" bestFit="1" customWidth="1"/>
    <col min="47" max="47" width="5.75" style="295" bestFit="1" customWidth="1"/>
    <col min="48" max="48" width="9.125" style="295" bestFit="1" customWidth="1"/>
    <col min="49" max="49" width="5.75" style="295" bestFit="1" customWidth="1"/>
    <col min="50" max="50" width="9.25" style="295" bestFit="1" customWidth="1"/>
    <col min="51" max="51" width="5.75" style="295" bestFit="1" customWidth="1"/>
    <col min="52" max="52" width="9.125" style="295" bestFit="1" customWidth="1"/>
    <col min="53" max="53" width="5.75" style="295" bestFit="1" customWidth="1"/>
    <col min="54" max="54" width="9.25" style="295" bestFit="1" customWidth="1"/>
    <col min="55" max="55" width="5.75" style="295" bestFit="1" customWidth="1"/>
    <col min="56" max="56" width="9.125" style="295" bestFit="1" customWidth="1"/>
    <col min="57" max="57" width="5.75" style="295" bestFit="1" customWidth="1"/>
    <col min="58" max="61" width="13.25" style="295" bestFit="1" customWidth="1"/>
    <col min="62" max="65" width="8.75" style="295" customWidth="1"/>
    <col min="66" max="16384" width="8.75" style="295"/>
  </cols>
  <sheetData>
    <row r="1" spans="1:61">
      <c r="A1" s="369" t="s">
        <v>2406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>
      <c r="A2" s="371" t="s">
        <v>2407</v>
      </c>
      <c r="B2" s="372" t="s">
        <v>2408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>
      <c r="A3" s="50" t="str">
        <f t="shared" ref="A3:A12" si="27">A41</f>
        <v>業務大類</v>
      </c>
      <c r="B3" s="50" t="s">
        <v>2269</v>
      </c>
      <c r="C3" s="50" t="s">
        <v>72</v>
      </c>
      <c r="D3" s="50" t="s">
        <v>2270</v>
      </c>
      <c r="E3" s="50" t="s">
        <v>2409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71" t="s">
        <v>66</v>
      </c>
      <c r="B16" s="49" t="s">
        <v>2408</v>
      </c>
      <c r="C16" s="49"/>
      <c r="D16" s="45"/>
      <c r="E16" s="45"/>
      <c r="F16" s="38" t="s">
        <v>2410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>
      <c r="A17" s="371" t="s">
        <v>2407</v>
      </c>
      <c r="B17" s="377" t="s">
        <v>2269</v>
      </c>
      <c r="C17" s="377" t="s">
        <v>72</v>
      </c>
      <c r="D17" s="377" t="s">
        <v>2270</v>
      </c>
      <c r="E17" s="377" t="s">
        <v>2409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>
      <c r="A18" s="45" t="s">
        <v>30</v>
      </c>
      <c r="B18" s="45"/>
      <c r="C18" s="45"/>
      <c r="D18" s="45"/>
      <c r="E18" s="45"/>
      <c r="F18" s="38" t="s">
        <v>2269</v>
      </c>
      <c r="G18" s="38" t="s">
        <v>2270</v>
      </c>
      <c r="H18" s="38" t="s">
        <v>2269</v>
      </c>
      <c r="I18" s="38" t="s">
        <v>2270</v>
      </c>
      <c r="J18" s="38" t="s">
        <v>2269</v>
      </c>
      <c r="K18" s="38" t="s">
        <v>2270</v>
      </c>
      <c r="L18" s="38" t="s">
        <v>2269</v>
      </c>
      <c r="M18" s="38" t="s">
        <v>2270</v>
      </c>
      <c r="N18" s="38" t="s">
        <v>2269</v>
      </c>
      <c r="O18" s="38" t="s">
        <v>2270</v>
      </c>
      <c r="P18" s="38" t="s">
        <v>2269</v>
      </c>
      <c r="Q18" s="38" t="s">
        <v>2270</v>
      </c>
    </row>
    <row r="19" spans="1:17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B39" s="454" t="s">
        <v>2410</v>
      </c>
    </row>
    <row r="40" spans="1:37" ht="15.75" customHeight="1">
      <c r="B40" s="295" t="s">
        <v>2411</v>
      </c>
      <c r="D40" s="295" t="s">
        <v>2412</v>
      </c>
      <c r="F40" s="295" t="s">
        <v>2413</v>
      </c>
      <c r="H40" s="295" t="s">
        <v>2414</v>
      </c>
      <c r="J40" s="295" t="s">
        <v>2415</v>
      </c>
      <c r="L40" s="295" t="s">
        <v>2416</v>
      </c>
      <c r="N40" s="295" t="s">
        <v>2417</v>
      </c>
      <c r="P40" s="295" t="s">
        <v>2418</v>
      </c>
      <c r="R40" s="295" t="s">
        <v>2419</v>
      </c>
      <c r="T40" s="295" t="s">
        <v>2420</v>
      </c>
      <c r="V40" s="295" t="s">
        <v>2421</v>
      </c>
      <c r="X40" s="295" t="s">
        <v>2422</v>
      </c>
      <c r="Z40" s="295" t="s">
        <v>2423</v>
      </c>
      <c r="AB40" s="295" t="s">
        <v>2424</v>
      </c>
      <c r="AD40" s="295" t="s">
        <v>2425</v>
      </c>
      <c r="AF40" s="295" t="s">
        <v>2426</v>
      </c>
      <c r="AH40" s="295" t="s">
        <v>2427</v>
      </c>
      <c r="AJ40" s="295" t="s">
        <v>2264</v>
      </c>
      <c r="AK40" s="295" t="s">
        <v>2265</v>
      </c>
    </row>
    <row r="41" spans="1:37" ht="15.75" customHeight="1">
      <c r="A41" s="452" t="s">
        <v>30</v>
      </c>
      <c r="B41" s="295" t="s">
        <v>2269</v>
      </c>
      <c r="C41" s="295" t="s">
        <v>2270</v>
      </c>
      <c r="D41" s="295" t="s">
        <v>2269</v>
      </c>
      <c r="E41" s="295" t="s">
        <v>2270</v>
      </c>
      <c r="F41" s="295" t="s">
        <v>2269</v>
      </c>
      <c r="G41" s="295" t="s">
        <v>2270</v>
      </c>
      <c r="H41" s="295" t="s">
        <v>2269</v>
      </c>
      <c r="I41" s="295" t="s">
        <v>2270</v>
      </c>
      <c r="J41" s="295" t="s">
        <v>2269</v>
      </c>
      <c r="K41" s="295" t="s">
        <v>2270</v>
      </c>
      <c r="L41" s="295" t="s">
        <v>2269</v>
      </c>
      <c r="M41" s="295" t="s">
        <v>2270</v>
      </c>
      <c r="N41" s="295" t="s">
        <v>2269</v>
      </c>
      <c r="O41" s="295" t="s">
        <v>2270</v>
      </c>
      <c r="P41" s="295" t="s">
        <v>2269</v>
      </c>
      <c r="Q41" s="295" t="s">
        <v>2270</v>
      </c>
      <c r="R41" s="295" t="s">
        <v>2269</v>
      </c>
      <c r="S41" s="295" t="s">
        <v>2270</v>
      </c>
      <c r="T41" s="295" t="s">
        <v>2269</v>
      </c>
      <c r="U41" s="295" t="s">
        <v>2270</v>
      </c>
      <c r="V41" s="295" t="s">
        <v>2269</v>
      </c>
      <c r="W41" s="295" t="s">
        <v>2270</v>
      </c>
      <c r="X41" s="295" t="s">
        <v>2269</v>
      </c>
      <c r="Y41" s="295" t="s">
        <v>2270</v>
      </c>
      <c r="Z41" s="295" t="s">
        <v>2269</v>
      </c>
      <c r="AA41" s="295" t="s">
        <v>2270</v>
      </c>
      <c r="AB41" s="295" t="s">
        <v>2269</v>
      </c>
      <c r="AC41" s="295" t="s">
        <v>2270</v>
      </c>
      <c r="AD41" s="295" t="s">
        <v>2269</v>
      </c>
      <c r="AE41" s="295" t="s">
        <v>2270</v>
      </c>
      <c r="AF41" s="295" t="s">
        <v>2269</v>
      </c>
      <c r="AG41" s="295" t="s">
        <v>2270</v>
      </c>
      <c r="AH41" s="295" t="s">
        <v>2269</v>
      </c>
      <c r="AI41" s="295" t="s">
        <v>2270</v>
      </c>
    </row>
    <row r="42" spans="1:37" ht="15.75" customHeight="1">
      <c r="A42" s="2" t="s">
        <v>98</v>
      </c>
      <c r="B42" s="453"/>
      <c r="C42" s="453"/>
      <c r="D42" s="453"/>
      <c r="E42" s="453"/>
      <c r="F42" s="453"/>
      <c r="G42" s="453"/>
      <c r="H42" s="453">
        <v>9</v>
      </c>
      <c r="I42" s="453">
        <v>9</v>
      </c>
      <c r="J42" s="453">
        <v>4</v>
      </c>
      <c r="K42" s="453">
        <v>4</v>
      </c>
      <c r="L42" s="453"/>
      <c r="M42" s="453"/>
      <c r="N42" s="453"/>
      <c r="O42" s="453"/>
      <c r="P42" s="453"/>
      <c r="Q42" s="453"/>
      <c r="R42" s="453"/>
      <c r="S42" s="453"/>
      <c r="T42" s="453"/>
      <c r="U42" s="453"/>
      <c r="V42" s="453"/>
      <c r="W42" s="453"/>
      <c r="X42" s="453"/>
      <c r="Y42" s="453"/>
      <c r="Z42" s="453"/>
      <c r="AA42" s="453"/>
      <c r="AB42" s="453"/>
      <c r="AC42" s="453"/>
      <c r="AD42" s="453"/>
      <c r="AE42" s="453"/>
      <c r="AF42" s="453"/>
      <c r="AG42" s="453"/>
      <c r="AH42" s="453">
        <v>3</v>
      </c>
      <c r="AI42" s="453">
        <v>3</v>
      </c>
      <c r="AJ42" s="453">
        <v>16</v>
      </c>
      <c r="AK42" s="453">
        <v>16</v>
      </c>
    </row>
    <row r="43" spans="1:37" ht="15.75" customHeight="1">
      <c r="A43" s="2" t="s">
        <v>99</v>
      </c>
      <c r="B43" s="453"/>
      <c r="C43" s="453"/>
      <c r="D43" s="453"/>
      <c r="E43" s="453"/>
      <c r="F43" s="453"/>
      <c r="G43" s="453"/>
      <c r="H43" s="453"/>
      <c r="I43" s="453"/>
      <c r="J43" s="453">
        <v>5</v>
      </c>
      <c r="K43" s="453">
        <v>5</v>
      </c>
      <c r="L43" s="453">
        <v>10</v>
      </c>
      <c r="M43" s="453">
        <v>10</v>
      </c>
      <c r="N43" s="453">
        <v>9</v>
      </c>
      <c r="O43" s="453">
        <v>9</v>
      </c>
      <c r="P43" s="453">
        <v>6</v>
      </c>
      <c r="Q43" s="453">
        <v>6</v>
      </c>
      <c r="R43" s="453">
        <v>4</v>
      </c>
      <c r="S43" s="453">
        <v>4</v>
      </c>
      <c r="T43" s="453">
        <v>4</v>
      </c>
      <c r="U43" s="453">
        <v>4</v>
      </c>
      <c r="V43" s="453">
        <v>4</v>
      </c>
      <c r="W43" s="453">
        <v>4</v>
      </c>
      <c r="X43" s="453"/>
      <c r="Y43" s="453"/>
      <c r="Z43" s="453"/>
      <c r="AA43" s="453"/>
      <c r="AB43" s="453"/>
      <c r="AC43" s="453"/>
      <c r="AD43" s="453">
        <v>4</v>
      </c>
      <c r="AE43" s="453">
        <v>4</v>
      </c>
      <c r="AF43" s="453"/>
      <c r="AG43" s="453"/>
      <c r="AH43" s="453">
        <v>32</v>
      </c>
      <c r="AI43" s="453">
        <v>32</v>
      </c>
      <c r="AJ43" s="453">
        <v>78</v>
      </c>
      <c r="AK43" s="453">
        <v>78</v>
      </c>
    </row>
    <row r="44" spans="1:37" ht="15.75" customHeight="1">
      <c r="A44" s="2" t="s">
        <v>100</v>
      </c>
      <c r="B44" s="453"/>
      <c r="C44" s="453"/>
      <c r="D44" s="453"/>
      <c r="E44" s="453"/>
      <c r="F44" s="453"/>
      <c r="G44" s="453"/>
      <c r="H44" s="453"/>
      <c r="I44" s="453"/>
      <c r="J44" s="453"/>
      <c r="K44" s="453"/>
      <c r="L44" s="453"/>
      <c r="M44" s="453"/>
      <c r="N44" s="453"/>
      <c r="O44" s="453"/>
      <c r="P44" s="453"/>
      <c r="Q44" s="453"/>
      <c r="R44" s="453"/>
      <c r="S44" s="453"/>
      <c r="T44" s="453"/>
      <c r="U44" s="453"/>
      <c r="V44" s="453"/>
      <c r="W44" s="453"/>
      <c r="X44" s="453">
        <v>1</v>
      </c>
      <c r="Y44" s="453">
        <v>1</v>
      </c>
      <c r="Z44" s="453">
        <v>3</v>
      </c>
      <c r="AA44" s="453">
        <v>3</v>
      </c>
      <c r="AB44" s="453">
        <v>3</v>
      </c>
      <c r="AC44" s="453">
        <v>3</v>
      </c>
      <c r="AD44" s="453">
        <v>1</v>
      </c>
      <c r="AE44" s="453">
        <v>1</v>
      </c>
      <c r="AF44" s="453">
        <v>5</v>
      </c>
      <c r="AG44" s="453">
        <v>5</v>
      </c>
      <c r="AH44" s="453">
        <v>25</v>
      </c>
      <c r="AI44" s="453">
        <v>25</v>
      </c>
      <c r="AJ44" s="453">
        <v>38</v>
      </c>
      <c r="AK44" s="453">
        <v>38</v>
      </c>
    </row>
    <row r="45" spans="1:37" ht="15.75" customHeight="1">
      <c r="A45" s="2" t="s">
        <v>101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/>
      <c r="Q45" s="453"/>
      <c r="R45" s="453"/>
      <c r="S45" s="453"/>
      <c r="T45" s="453"/>
      <c r="U45" s="453"/>
      <c r="V45" s="453"/>
      <c r="W45" s="453"/>
      <c r="X45" s="453">
        <v>3</v>
      </c>
      <c r="Y45" s="453">
        <v>3</v>
      </c>
      <c r="Z45" s="453"/>
      <c r="AA45" s="453"/>
      <c r="AB45" s="453"/>
      <c r="AC45" s="453"/>
      <c r="AD45" s="453"/>
      <c r="AE45" s="453"/>
      <c r="AF45" s="453"/>
      <c r="AG45" s="453"/>
      <c r="AH45" s="453">
        <v>72</v>
      </c>
      <c r="AI45" s="453">
        <v>72</v>
      </c>
      <c r="AJ45" s="453">
        <v>75</v>
      </c>
      <c r="AK45" s="453">
        <v>75</v>
      </c>
    </row>
    <row r="46" spans="1:37" ht="15.75" customHeight="1">
      <c r="A46" s="2" t="s">
        <v>102</v>
      </c>
      <c r="B46" s="453">
        <v>5</v>
      </c>
      <c r="C46" s="453">
        <v>5</v>
      </c>
      <c r="D46" s="453">
        <v>5</v>
      </c>
      <c r="E46" s="453">
        <v>5</v>
      </c>
      <c r="F46" s="453"/>
      <c r="G46" s="453"/>
      <c r="H46" s="453"/>
      <c r="I46" s="453"/>
      <c r="J46" s="453"/>
      <c r="K46" s="453"/>
      <c r="L46" s="453"/>
      <c r="M46" s="453"/>
      <c r="N46" s="453"/>
      <c r="O46" s="453"/>
      <c r="P46" s="453"/>
      <c r="Q46" s="453"/>
      <c r="R46" s="453"/>
      <c r="S46" s="453"/>
      <c r="T46" s="453"/>
      <c r="U46" s="453"/>
      <c r="V46" s="453"/>
      <c r="W46" s="453"/>
      <c r="X46" s="453"/>
      <c r="Y46" s="453"/>
      <c r="Z46" s="453"/>
      <c r="AA46" s="453"/>
      <c r="AB46" s="453"/>
      <c r="AC46" s="453"/>
      <c r="AD46" s="453"/>
      <c r="AE46" s="453"/>
      <c r="AF46" s="453"/>
      <c r="AG46" s="453"/>
      <c r="AH46" s="453">
        <v>77</v>
      </c>
      <c r="AI46" s="453">
        <v>77</v>
      </c>
      <c r="AJ46" s="453">
        <v>87</v>
      </c>
      <c r="AK46" s="453">
        <v>87</v>
      </c>
    </row>
    <row r="47" spans="1:37" ht="15.75" customHeight="1">
      <c r="A47" s="2" t="s">
        <v>103</v>
      </c>
      <c r="B47" s="453">
        <v>2</v>
      </c>
      <c r="C47" s="453">
        <v>2</v>
      </c>
      <c r="D47" s="453">
        <v>9</v>
      </c>
      <c r="E47" s="453">
        <v>9</v>
      </c>
      <c r="F47" s="453">
        <v>4</v>
      </c>
      <c r="G47" s="453">
        <v>4</v>
      </c>
      <c r="H47" s="453"/>
      <c r="I47" s="453"/>
      <c r="J47" s="453"/>
      <c r="K47" s="453"/>
      <c r="L47" s="453">
        <v>2</v>
      </c>
      <c r="M47" s="453">
        <v>2</v>
      </c>
      <c r="N47" s="453"/>
      <c r="O47" s="453"/>
      <c r="P47" s="453"/>
      <c r="Q47" s="453"/>
      <c r="R47" s="453"/>
      <c r="S47" s="453"/>
      <c r="T47" s="453"/>
      <c r="U47" s="453"/>
      <c r="V47" s="453"/>
      <c r="W47" s="453"/>
      <c r="X47" s="453"/>
      <c r="Y47" s="453"/>
      <c r="Z47" s="453">
        <v>1</v>
      </c>
      <c r="AA47" s="453">
        <v>1</v>
      </c>
      <c r="AB47" s="453"/>
      <c r="AC47" s="453"/>
      <c r="AD47" s="453">
        <v>2</v>
      </c>
      <c r="AE47" s="453">
        <v>2</v>
      </c>
      <c r="AF47" s="453"/>
      <c r="AG47" s="453"/>
      <c r="AH47" s="453">
        <v>68</v>
      </c>
      <c r="AI47" s="453">
        <v>68</v>
      </c>
      <c r="AJ47" s="453">
        <v>88</v>
      </c>
      <c r="AK47" s="453">
        <v>88</v>
      </c>
    </row>
    <row r="48" spans="1:37" ht="15.75" customHeight="1">
      <c r="A48" s="2" t="s">
        <v>105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3"/>
      <c r="AA48" s="453"/>
      <c r="AB48" s="453"/>
      <c r="AC48" s="453"/>
      <c r="AD48" s="453"/>
      <c r="AE48" s="453"/>
      <c r="AF48" s="453"/>
      <c r="AG48" s="453"/>
      <c r="AH48" s="453">
        <v>134</v>
      </c>
      <c r="AI48" s="453">
        <v>134</v>
      </c>
      <c r="AJ48" s="453">
        <v>134</v>
      </c>
      <c r="AK48" s="453">
        <v>134</v>
      </c>
    </row>
    <row r="49" spans="1:37" ht="15.75" customHeight="1">
      <c r="A49" s="2" t="s">
        <v>106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>
        <v>1</v>
      </c>
      <c r="Y49" s="453">
        <v>1</v>
      </c>
      <c r="Z49" s="453"/>
      <c r="AA49" s="453"/>
      <c r="AB49" s="453"/>
      <c r="AC49" s="453"/>
      <c r="AD49" s="453"/>
      <c r="AE49" s="453"/>
      <c r="AF49" s="453"/>
      <c r="AG49" s="453"/>
      <c r="AH49" s="453"/>
      <c r="AI49" s="453"/>
      <c r="AJ49" s="453">
        <v>1</v>
      </c>
      <c r="AK49" s="453">
        <v>1</v>
      </c>
    </row>
    <row r="50" spans="1:37" ht="15.75" customHeight="1">
      <c r="A50" s="2" t="s">
        <v>58</v>
      </c>
      <c r="B50" s="453">
        <v>7</v>
      </c>
      <c r="C50" s="453">
        <v>7</v>
      </c>
      <c r="D50" s="453">
        <v>14</v>
      </c>
      <c r="E50" s="453">
        <v>14</v>
      </c>
      <c r="F50" s="453">
        <v>4</v>
      </c>
      <c r="G50" s="453">
        <v>4</v>
      </c>
      <c r="H50" s="453">
        <v>9</v>
      </c>
      <c r="I50" s="453">
        <v>9</v>
      </c>
      <c r="J50" s="453">
        <v>9</v>
      </c>
      <c r="K50" s="453">
        <v>9</v>
      </c>
      <c r="L50" s="453">
        <v>12</v>
      </c>
      <c r="M50" s="453">
        <v>12</v>
      </c>
      <c r="N50" s="453">
        <v>9</v>
      </c>
      <c r="O50" s="453">
        <v>9</v>
      </c>
      <c r="P50" s="453">
        <v>6</v>
      </c>
      <c r="Q50" s="453">
        <v>6</v>
      </c>
      <c r="R50" s="453">
        <v>4</v>
      </c>
      <c r="S50" s="453">
        <v>4</v>
      </c>
      <c r="T50" s="453">
        <v>4</v>
      </c>
      <c r="U50" s="453">
        <v>4</v>
      </c>
      <c r="V50" s="453">
        <v>4</v>
      </c>
      <c r="W50" s="453">
        <v>4</v>
      </c>
      <c r="X50" s="453">
        <v>5</v>
      </c>
      <c r="Y50" s="453">
        <v>5</v>
      </c>
      <c r="Z50" s="453">
        <v>4</v>
      </c>
      <c r="AA50" s="453">
        <v>4</v>
      </c>
      <c r="AB50" s="453">
        <v>3</v>
      </c>
      <c r="AC50" s="453">
        <v>3</v>
      </c>
      <c r="AD50" s="453">
        <v>7</v>
      </c>
      <c r="AE50" s="453">
        <v>7</v>
      </c>
      <c r="AF50" s="453">
        <v>5</v>
      </c>
      <c r="AG50" s="453">
        <v>5</v>
      </c>
      <c r="AH50" s="453">
        <v>411</v>
      </c>
      <c r="AI50" s="453">
        <v>411</v>
      </c>
      <c r="AJ50" s="453">
        <v>517</v>
      </c>
      <c r="AK50" s="453">
        <v>517</v>
      </c>
    </row>
    <row r="51" spans="1:37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75" style="295" bestFit="1" customWidth="1"/>
    <col min="6" max="6" width="9.75" style="295" bestFit="1" customWidth="1"/>
    <col min="7" max="7" width="10" style="295" bestFit="1" customWidth="1"/>
    <col min="8" max="8" width="9.75" style="295" bestFit="1" customWidth="1"/>
    <col min="9" max="10" width="10" style="295" bestFit="1" customWidth="1"/>
    <col min="11" max="11" width="10.125" style="295" bestFit="1" customWidth="1"/>
    <col min="12" max="12" width="9.125" style="295" bestFit="1" customWidth="1"/>
    <col min="13" max="13" width="10.25" style="295" bestFit="1" customWidth="1"/>
    <col min="14" max="14" width="11" style="295" bestFit="1" customWidth="1"/>
    <col min="15" max="15" width="10.75" style="295" bestFit="1" customWidth="1"/>
    <col min="16" max="16" width="5.75" style="295" bestFit="1" customWidth="1"/>
    <col min="17" max="20" width="8.75" style="295" customWidth="1"/>
    <col min="21" max="16384" width="8.75" style="295"/>
  </cols>
  <sheetData>
    <row r="3" spans="1:16">
      <c r="A3" s="452" t="s">
        <v>2428</v>
      </c>
      <c r="B3" s="452" t="s">
        <v>83</v>
      </c>
    </row>
    <row r="4" spans="1:16">
      <c r="A4" s="452" t="s">
        <v>2429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5" t="s">
        <v>58</v>
      </c>
    </row>
    <row r="5" spans="1:16">
      <c r="A5" s="2" t="s">
        <v>143</v>
      </c>
      <c r="B5" s="453"/>
      <c r="C5" s="453"/>
      <c r="D5" s="453"/>
      <c r="E5" s="453">
        <v>1</v>
      </c>
      <c r="F5" s="453"/>
      <c r="G5" s="453"/>
      <c r="H5" s="453"/>
      <c r="I5" s="453"/>
      <c r="J5" s="453"/>
      <c r="K5" s="453"/>
      <c r="L5" s="453"/>
      <c r="M5" s="453">
        <v>1</v>
      </c>
      <c r="N5" s="453"/>
      <c r="O5" s="453"/>
      <c r="P5" s="453">
        <v>2</v>
      </c>
    </row>
    <row r="6" spans="1:16">
      <c r="A6" s="2" t="s">
        <v>149</v>
      </c>
      <c r="B6" s="453"/>
      <c r="C6" s="453"/>
      <c r="D6" s="453"/>
      <c r="E6" s="453">
        <v>13</v>
      </c>
      <c r="F6" s="453"/>
      <c r="G6" s="453">
        <v>4</v>
      </c>
      <c r="H6" s="453"/>
      <c r="I6" s="453"/>
      <c r="J6" s="453"/>
      <c r="K6" s="453"/>
      <c r="L6" s="453"/>
      <c r="M6" s="453"/>
      <c r="N6" s="453"/>
      <c r="O6" s="453"/>
      <c r="P6" s="453">
        <v>17</v>
      </c>
    </row>
    <row r="7" spans="1:16">
      <c r="A7" s="2" t="s">
        <v>156</v>
      </c>
      <c r="B7" s="453"/>
      <c r="C7" s="453"/>
      <c r="D7" s="453"/>
      <c r="E7" s="453">
        <v>10</v>
      </c>
      <c r="F7" s="453"/>
      <c r="G7" s="453"/>
      <c r="H7" s="453"/>
      <c r="I7" s="453"/>
      <c r="J7" s="453"/>
      <c r="K7" s="453"/>
      <c r="L7" s="453"/>
      <c r="M7" s="453"/>
      <c r="N7" s="453"/>
      <c r="O7" s="453"/>
      <c r="P7" s="453">
        <v>10</v>
      </c>
    </row>
    <row r="8" spans="1:16">
      <c r="A8" s="2" t="s">
        <v>173</v>
      </c>
      <c r="B8" s="453"/>
      <c r="C8" s="453"/>
      <c r="D8" s="453"/>
      <c r="E8" s="453">
        <v>2</v>
      </c>
      <c r="F8" s="453"/>
      <c r="G8" s="453"/>
      <c r="H8" s="453"/>
      <c r="I8" s="453"/>
      <c r="J8" s="453"/>
      <c r="K8" s="453"/>
      <c r="L8" s="453"/>
      <c r="M8" s="453"/>
      <c r="N8" s="453"/>
      <c r="O8" s="453"/>
      <c r="P8" s="453">
        <v>2</v>
      </c>
    </row>
    <row r="9" spans="1:16">
      <c r="A9" s="2" t="s">
        <v>184</v>
      </c>
      <c r="B9" s="453"/>
      <c r="C9" s="453"/>
      <c r="D9" s="453"/>
      <c r="E9" s="453"/>
      <c r="F9" s="453">
        <v>2</v>
      </c>
      <c r="G9" s="453"/>
      <c r="H9" s="453"/>
      <c r="I9" s="453"/>
      <c r="J9" s="453"/>
      <c r="K9" s="453"/>
      <c r="L9" s="453"/>
      <c r="M9" s="453"/>
      <c r="N9" s="453"/>
      <c r="O9" s="453"/>
      <c r="P9" s="453">
        <v>2</v>
      </c>
    </row>
    <row r="10" spans="1:16">
      <c r="A10" s="2" t="s">
        <v>179</v>
      </c>
      <c r="B10" s="453"/>
      <c r="C10" s="453"/>
      <c r="D10" s="453"/>
      <c r="E10" s="453"/>
      <c r="F10" s="453">
        <v>2</v>
      </c>
      <c r="G10" s="453"/>
      <c r="H10" s="453"/>
      <c r="I10" s="453"/>
      <c r="J10" s="453"/>
      <c r="K10" s="453"/>
      <c r="L10" s="453"/>
      <c r="M10" s="453"/>
      <c r="N10" s="453"/>
      <c r="O10" s="453"/>
      <c r="P10" s="453">
        <v>2</v>
      </c>
    </row>
    <row r="11" spans="1:16">
      <c r="A11" s="2" t="s">
        <v>175</v>
      </c>
      <c r="B11" s="453"/>
      <c r="C11" s="453"/>
      <c r="D11" s="453"/>
      <c r="E11" s="453"/>
      <c r="F11" s="453">
        <v>2</v>
      </c>
      <c r="G11" s="453"/>
      <c r="H11" s="453"/>
      <c r="I11" s="453"/>
      <c r="J11" s="453"/>
      <c r="K11" s="453"/>
      <c r="L11" s="453"/>
      <c r="M11" s="453"/>
      <c r="N11" s="453"/>
      <c r="O11" s="453"/>
      <c r="P11" s="453">
        <v>2</v>
      </c>
    </row>
    <row r="12" spans="1:16">
      <c r="A12" s="2" t="s">
        <v>295</v>
      </c>
      <c r="B12" s="453"/>
      <c r="C12" s="453"/>
      <c r="D12" s="453"/>
      <c r="E12" s="453">
        <v>1</v>
      </c>
      <c r="F12" s="453"/>
      <c r="G12" s="453"/>
      <c r="H12" s="453"/>
      <c r="I12" s="453"/>
      <c r="J12" s="453"/>
      <c r="K12" s="453"/>
      <c r="L12" s="453"/>
      <c r="M12" s="453"/>
      <c r="N12" s="453"/>
      <c r="O12" s="453">
        <v>1</v>
      </c>
      <c r="P12" s="453">
        <v>2</v>
      </c>
    </row>
    <row r="13" spans="1:16">
      <c r="A13" s="2" t="s">
        <v>338</v>
      </c>
      <c r="B13" s="453"/>
      <c r="C13" s="453"/>
      <c r="D13" s="453">
        <v>1</v>
      </c>
      <c r="E13" s="453"/>
      <c r="F13" s="453"/>
      <c r="G13" s="453"/>
      <c r="H13" s="453">
        <v>1</v>
      </c>
      <c r="I13" s="453"/>
      <c r="J13" s="453"/>
      <c r="K13" s="453">
        <v>4</v>
      </c>
      <c r="L13" s="453"/>
      <c r="M13" s="453"/>
      <c r="N13" s="453"/>
      <c r="O13" s="453"/>
      <c r="P13" s="453">
        <v>6</v>
      </c>
    </row>
    <row r="14" spans="1:16">
      <c r="A14" s="2" t="s">
        <v>1039</v>
      </c>
      <c r="B14" s="453">
        <v>1</v>
      </c>
      <c r="C14" s="453"/>
      <c r="D14" s="453"/>
      <c r="E14" s="453"/>
      <c r="F14" s="453"/>
      <c r="G14" s="453"/>
      <c r="H14" s="453"/>
      <c r="I14" s="453"/>
      <c r="J14" s="453"/>
      <c r="K14" s="453"/>
      <c r="L14" s="453"/>
      <c r="M14" s="453"/>
      <c r="N14" s="453"/>
      <c r="O14" s="453"/>
      <c r="P14" s="453">
        <v>1</v>
      </c>
    </row>
    <row r="15" spans="1:16">
      <c r="A15" s="2" t="s">
        <v>1051</v>
      </c>
      <c r="B15" s="453"/>
      <c r="C15" s="453">
        <v>3</v>
      </c>
      <c r="D15" s="453"/>
      <c r="E15" s="453"/>
      <c r="F15" s="453"/>
      <c r="G15" s="453"/>
      <c r="H15" s="453"/>
      <c r="I15" s="453"/>
      <c r="J15" s="453"/>
      <c r="K15" s="453"/>
      <c r="L15" s="453"/>
      <c r="M15" s="453"/>
      <c r="N15" s="453"/>
      <c r="O15" s="453"/>
      <c r="P15" s="453">
        <v>3</v>
      </c>
    </row>
    <row r="16" spans="1:16">
      <c r="A16" s="2" t="s">
        <v>1043</v>
      </c>
      <c r="B16" s="453"/>
      <c r="C16" s="453">
        <v>2</v>
      </c>
      <c r="D16" s="453"/>
      <c r="E16" s="453"/>
      <c r="F16" s="453"/>
      <c r="G16" s="453"/>
      <c r="H16" s="453"/>
      <c r="I16" s="453"/>
      <c r="J16" s="453"/>
      <c r="K16" s="453"/>
      <c r="L16" s="453"/>
      <c r="M16" s="453"/>
      <c r="N16" s="453"/>
      <c r="O16" s="453"/>
      <c r="P16" s="453">
        <v>2</v>
      </c>
    </row>
    <row r="17" spans="1:16">
      <c r="A17" s="2" t="s">
        <v>1041</v>
      </c>
      <c r="B17" s="453">
        <v>4</v>
      </c>
      <c r="C17" s="453"/>
      <c r="D17" s="453"/>
      <c r="E17" s="453"/>
      <c r="F17" s="453"/>
      <c r="G17" s="453"/>
      <c r="H17" s="453"/>
      <c r="I17" s="453"/>
      <c r="J17" s="453"/>
      <c r="K17" s="453"/>
      <c r="L17" s="453"/>
      <c r="M17" s="453"/>
      <c r="N17" s="453"/>
      <c r="O17" s="453"/>
      <c r="P17" s="453">
        <v>4</v>
      </c>
    </row>
    <row r="18" spans="1:16">
      <c r="A18" s="2" t="s">
        <v>1037</v>
      </c>
      <c r="B18" s="453">
        <v>2</v>
      </c>
      <c r="C18" s="453"/>
      <c r="D18" s="453"/>
      <c r="E18" s="453"/>
      <c r="F18" s="453"/>
      <c r="G18" s="453"/>
      <c r="H18" s="453"/>
      <c r="I18" s="453"/>
      <c r="J18" s="453"/>
      <c r="K18" s="453"/>
      <c r="L18" s="453"/>
      <c r="M18" s="453"/>
      <c r="N18" s="453"/>
      <c r="O18" s="453"/>
      <c r="P18" s="453">
        <v>2</v>
      </c>
    </row>
    <row r="19" spans="1:16">
      <c r="A19" s="2" t="s">
        <v>1049</v>
      </c>
      <c r="B19" s="453">
        <v>4</v>
      </c>
      <c r="C19" s="453"/>
      <c r="D19" s="453"/>
      <c r="E19" s="453"/>
      <c r="F19" s="453"/>
      <c r="G19" s="453"/>
      <c r="H19" s="453"/>
      <c r="I19" s="453"/>
      <c r="J19" s="453"/>
      <c r="K19" s="453"/>
      <c r="L19" s="453"/>
      <c r="M19" s="453"/>
      <c r="N19" s="453"/>
      <c r="O19" s="453"/>
      <c r="P19" s="453">
        <v>4</v>
      </c>
    </row>
    <row r="20" spans="1:16">
      <c r="A20" s="2" t="s">
        <v>1045</v>
      </c>
      <c r="B20" s="453"/>
      <c r="C20" s="453">
        <v>1</v>
      </c>
      <c r="D20" s="453"/>
      <c r="E20" s="453"/>
      <c r="F20" s="453"/>
      <c r="G20" s="453"/>
      <c r="H20" s="453"/>
      <c r="I20" s="453"/>
      <c r="J20" s="453"/>
      <c r="K20" s="453"/>
      <c r="L20" s="453"/>
      <c r="M20" s="453"/>
      <c r="N20" s="453"/>
      <c r="O20" s="453"/>
      <c r="P20" s="453">
        <v>1</v>
      </c>
    </row>
    <row r="21" spans="1:16">
      <c r="A21" s="2" t="s">
        <v>1055</v>
      </c>
      <c r="B21" s="453"/>
      <c r="C21" s="453">
        <v>1</v>
      </c>
      <c r="D21" s="453"/>
      <c r="E21" s="453"/>
      <c r="F21" s="453"/>
      <c r="G21" s="453"/>
      <c r="H21" s="453"/>
      <c r="I21" s="453"/>
      <c r="J21" s="453"/>
      <c r="K21" s="453"/>
      <c r="L21" s="453"/>
      <c r="M21" s="453"/>
      <c r="N21" s="453"/>
      <c r="O21" s="453"/>
      <c r="P21" s="453">
        <v>1</v>
      </c>
    </row>
    <row r="22" spans="1:16">
      <c r="A22" s="2" t="s">
        <v>1100</v>
      </c>
      <c r="B22" s="453"/>
      <c r="C22" s="453"/>
      <c r="D22" s="453">
        <v>2</v>
      </c>
      <c r="E22" s="453"/>
      <c r="F22" s="453"/>
      <c r="G22" s="453"/>
      <c r="H22" s="453"/>
      <c r="I22" s="453"/>
      <c r="J22" s="453"/>
      <c r="K22" s="453"/>
      <c r="L22" s="453"/>
      <c r="M22" s="453"/>
      <c r="N22" s="453"/>
      <c r="O22" s="453"/>
      <c r="P22" s="453">
        <v>2</v>
      </c>
    </row>
    <row r="23" spans="1:16">
      <c r="A23" s="2" t="s">
        <v>1466</v>
      </c>
      <c r="B23" s="453"/>
      <c r="C23" s="453"/>
      <c r="D23" s="453">
        <v>2</v>
      </c>
      <c r="E23" s="453"/>
      <c r="F23" s="453"/>
      <c r="G23" s="453"/>
      <c r="H23" s="453"/>
      <c r="I23" s="453"/>
      <c r="J23" s="453"/>
      <c r="K23" s="453"/>
      <c r="L23" s="453"/>
      <c r="M23" s="453"/>
      <c r="N23" s="453"/>
      <c r="O23" s="453"/>
      <c r="P23" s="453">
        <v>2</v>
      </c>
    </row>
    <row r="24" spans="1:16">
      <c r="A24" s="2" t="s">
        <v>1469</v>
      </c>
      <c r="B24" s="453"/>
      <c r="C24" s="453"/>
      <c r="D24" s="453">
        <v>2</v>
      </c>
      <c r="E24" s="453"/>
      <c r="F24" s="453"/>
      <c r="G24" s="453"/>
      <c r="H24" s="453"/>
      <c r="I24" s="453"/>
      <c r="J24" s="453"/>
      <c r="K24" s="453"/>
      <c r="L24" s="453"/>
      <c r="M24" s="453"/>
      <c r="N24" s="453"/>
      <c r="O24" s="453"/>
      <c r="P24" s="453">
        <v>2</v>
      </c>
    </row>
    <row r="25" spans="1:16">
      <c r="A25" s="2" t="s">
        <v>1029</v>
      </c>
      <c r="B25" s="453">
        <v>3</v>
      </c>
      <c r="C25" s="453"/>
      <c r="D25" s="453"/>
      <c r="E25" s="453"/>
      <c r="F25" s="453"/>
      <c r="G25" s="453"/>
      <c r="H25" s="453"/>
      <c r="I25" s="453"/>
      <c r="J25" s="453"/>
      <c r="K25" s="453"/>
      <c r="L25" s="453"/>
      <c r="M25" s="453"/>
      <c r="N25" s="453"/>
      <c r="O25" s="453"/>
      <c r="P25" s="453">
        <v>3</v>
      </c>
    </row>
    <row r="26" spans="1:16">
      <c r="A26" s="2" t="s">
        <v>1073</v>
      </c>
      <c r="B26" s="453"/>
      <c r="C26" s="453">
        <v>3</v>
      </c>
      <c r="D26" s="453"/>
      <c r="E26" s="453"/>
      <c r="F26" s="453"/>
      <c r="G26" s="453"/>
      <c r="H26" s="453"/>
      <c r="I26" s="453"/>
      <c r="J26" s="453"/>
      <c r="K26" s="453"/>
      <c r="L26" s="453"/>
      <c r="M26" s="453"/>
      <c r="N26" s="453"/>
      <c r="O26" s="453"/>
      <c r="P26" s="453">
        <v>3</v>
      </c>
    </row>
    <row r="27" spans="1:16">
      <c r="A27" s="2" t="s">
        <v>1067</v>
      </c>
      <c r="B27" s="453"/>
      <c r="C27" s="453">
        <v>3</v>
      </c>
      <c r="D27" s="453"/>
      <c r="E27" s="453"/>
      <c r="F27" s="453"/>
      <c r="G27" s="453"/>
      <c r="H27" s="453"/>
      <c r="I27" s="453"/>
      <c r="J27" s="453"/>
      <c r="K27" s="453"/>
      <c r="L27" s="453"/>
      <c r="M27" s="453"/>
      <c r="N27" s="453"/>
      <c r="O27" s="453"/>
      <c r="P27" s="453">
        <v>3</v>
      </c>
    </row>
    <row r="28" spans="1:16">
      <c r="A28" s="2" t="s">
        <v>1034</v>
      </c>
      <c r="B28" s="453">
        <v>1</v>
      </c>
      <c r="C28" s="453"/>
      <c r="D28" s="453"/>
      <c r="E28" s="453"/>
      <c r="F28" s="453"/>
      <c r="G28" s="453"/>
      <c r="H28" s="453"/>
      <c r="I28" s="453"/>
      <c r="J28" s="453"/>
      <c r="K28" s="453"/>
      <c r="L28" s="453"/>
      <c r="M28" s="453"/>
      <c r="N28" s="453"/>
      <c r="O28" s="453"/>
      <c r="P28" s="453">
        <v>1</v>
      </c>
    </row>
    <row r="29" spans="1:16">
      <c r="A29" s="2" t="s">
        <v>1061</v>
      </c>
      <c r="B29" s="453"/>
      <c r="C29" s="453"/>
      <c r="D29" s="453">
        <v>4</v>
      </c>
      <c r="E29" s="453"/>
      <c r="F29" s="453"/>
      <c r="G29" s="453"/>
      <c r="H29" s="453"/>
      <c r="I29" s="453"/>
      <c r="J29" s="453"/>
      <c r="K29" s="453"/>
      <c r="L29" s="453"/>
      <c r="M29" s="453"/>
      <c r="N29" s="453"/>
      <c r="O29" s="453"/>
      <c r="P29" s="453">
        <v>4</v>
      </c>
    </row>
    <row r="30" spans="1:16">
      <c r="A30" s="2" t="s">
        <v>1063</v>
      </c>
      <c r="B30" s="453"/>
      <c r="C30" s="453"/>
      <c r="D30" s="453">
        <v>1</v>
      </c>
      <c r="E30" s="453"/>
      <c r="F30" s="453"/>
      <c r="G30" s="453"/>
      <c r="H30" s="453"/>
      <c r="I30" s="453"/>
      <c r="J30" s="453"/>
      <c r="K30" s="453"/>
      <c r="L30" s="453"/>
      <c r="M30" s="453"/>
      <c r="N30" s="453"/>
      <c r="O30" s="453"/>
      <c r="P30" s="453">
        <v>1</v>
      </c>
    </row>
    <row r="31" spans="1:16">
      <c r="A31" s="2" t="s">
        <v>1071</v>
      </c>
      <c r="B31" s="453"/>
      <c r="C31" s="453">
        <v>3</v>
      </c>
      <c r="D31" s="453"/>
      <c r="E31" s="453"/>
      <c r="F31" s="453"/>
      <c r="G31" s="453"/>
      <c r="H31" s="453"/>
      <c r="I31" s="453"/>
      <c r="J31" s="453"/>
      <c r="K31" s="453"/>
      <c r="L31" s="453"/>
      <c r="M31" s="453"/>
      <c r="N31" s="453"/>
      <c r="O31" s="453"/>
      <c r="P31" s="453">
        <v>3</v>
      </c>
    </row>
    <row r="32" spans="1:16">
      <c r="A32" s="2" t="s">
        <v>1564</v>
      </c>
      <c r="B32" s="453"/>
      <c r="C32" s="453"/>
      <c r="D32" s="453">
        <v>1</v>
      </c>
      <c r="E32" s="453"/>
      <c r="F32" s="453"/>
      <c r="G32" s="453"/>
      <c r="H32" s="453"/>
      <c r="I32" s="453"/>
      <c r="J32" s="453"/>
      <c r="K32" s="453"/>
      <c r="L32" s="453"/>
      <c r="M32" s="453"/>
      <c r="N32" s="453"/>
      <c r="O32" s="453"/>
      <c r="P32" s="453">
        <v>1</v>
      </c>
    </row>
    <row r="33" spans="1:16">
      <c r="A33" s="2" t="s">
        <v>1568</v>
      </c>
      <c r="B33" s="453"/>
      <c r="C33" s="453"/>
      <c r="D33" s="453">
        <v>1</v>
      </c>
      <c r="E33" s="453"/>
      <c r="F33" s="453"/>
      <c r="G33" s="453"/>
      <c r="H33" s="453"/>
      <c r="I33" s="453"/>
      <c r="J33" s="453"/>
      <c r="K33" s="453"/>
      <c r="L33" s="453"/>
      <c r="M33" s="453"/>
      <c r="N33" s="453"/>
      <c r="O33" s="453"/>
      <c r="P33" s="453">
        <v>1</v>
      </c>
    </row>
    <row r="34" spans="1:16">
      <c r="A34" s="2" t="s">
        <v>153</v>
      </c>
      <c r="B34" s="453"/>
      <c r="C34" s="453"/>
      <c r="D34" s="453"/>
      <c r="E34" s="453"/>
      <c r="F34" s="453"/>
      <c r="G34" s="453">
        <v>11</v>
      </c>
      <c r="H34" s="453"/>
      <c r="I34" s="453"/>
      <c r="J34" s="453"/>
      <c r="K34" s="453"/>
      <c r="L34" s="453"/>
      <c r="M34" s="453"/>
      <c r="N34" s="453"/>
      <c r="O34" s="453"/>
      <c r="P34" s="453">
        <v>11</v>
      </c>
    </row>
    <row r="35" spans="1:16">
      <c r="A35" s="2" t="s">
        <v>160</v>
      </c>
      <c r="B35" s="453"/>
      <c r="C35" s="453"/>
      <c r="D35" s="453"/>
      <c r="E35" s="453"/>
      <c r="F35" s="453"/>
      <c r="G35" s="453">
        <v>7</v>
      </c>
      <c r="H35" s="453"/>
      <c r="I35" s="453"/>
      <c r="J35" s="453"/>
      <c r="K35" s="453"/>
      <c r="L35" s="453"/>
      <c r="M35" s="453"/>
      <c r="N35" s="453"/>
      <c r="O35" s="453"/>
      <c r="P35" s="453">
        <v>7</v>
      </c>
    </row>
    <row r="36" spans="1:16">
      <c r="A36" s="2" t="s">
        <v>1440</v>
      </c>
      <c r="B36" s="453"/>
      <c r="C36" s="453"/>
      <c r="D36" s="453"/>
      <c r="E36" s="453"/>
      <c r="F36" s="453"/>
      <c r="G36" s="453">
        <v>3</v>
      </c>
      <c r="H36" s="453"/>
      <c r="I36" s="453"/>
      <c r="J36" s="453"/>
      <c r="K36" s="453"/>
      <c r="L36" s="453"/>
      <c r="M36" s="453"/>
      <c r="N36" s="453"/>
      <c r="O36" s="453"/>
      <c r="P36" s="453">
        <v>3</v>
      </c>
    </row>
    <row r="37" spans="1:16">
      <c r="A37" s="2" t="s">
        <v>1620</v>
      </c>
      <c r="B37" s="453"/>
      <c r="C37" s="453"/>
      <c r="D37" s="453"/>
      <c r="E37" s="453"/>
      <c r="F37" s="453"/>
      <c r="G37" s="453">
        <v>5</v>
      </c>
      <c r="H37" s="453"/>
      <c r="I37" s="453"/>
      <c r="J37" s="453"/>
      <c r="K37" s="453"/>
      <c r="L37" s="453"/>
      <c r="M37" s="453"/>
      <c r="N37" s="453"/>
      <c r="O37" s="453"/>
      <c r="P37" s="453">
        <v>5</v>
      </c>
    </row>
    <row r="38" spans="1:16">
      <c r="A38" s="2" t="s">
        <v>860</v>
      </c>
      <c r="B38" s="453"/>
      <c r="C38" s="453"/>
      <c r="D38" s="453"/>
      <c r="E38" s="453"/>
      <c r="F38" s="453"/>
      <c r="G38" s="453">
        <v>1</v>
      </c>
      <c r="H38" s="453"/>
      <c r="I38" s="453"/>
      <c r="J38" s="453"/>
      <c r="K38" s="453"/>
      <c r="L38" s="453"/>
      <c r="M38" s="453"/>
      <c r="N38" s="453"/>
      <c r="O38" s="453"/>
      <c r="P38" s="453">
        <v>1</v>
      </c>
    </row>
    <row r="39" spans="1:16">
      <c r="A39" s="2" t="s">
        <v>209</v>
      </c>
      <c r="B39" s="453"/>
      <c r="C39" s="453"/>
      <c r="D39" s="453"/>
      <c r="E39" s="453"/>
      <c r="F39" s="453"/>
      <c r="G39" s="453">
        <v>5</v>
      </c>
      <c r="H39" s="453"/>
      <c r="I39" s="453"/>
      <c r="J39" s="453"/>
      <c r="K39" s="453"/>
      <c r="L39" s="453"/>
      <c r="M39" s="453"/>
      <c r="N39" s="453"/>
      <c r="O39" s="453"/>
      <c r="P39" s="453">
        <v>5</v>
      </c>
    </row>
    <row r="40" spans="1:16">
      <c r="A40" s="2" t="s">
        <v>211</v>
      </c>
      <c r="B40" s="453"/>
      <c r="C40" s="453"/>
      <c r="D40" s="453"/>
      <c r="E40" s="453"/>
      <c r="F40" s="453"/>
      <c r="G40" s="453">
        <v>2</v>
      </c>
      <c r="H40" s="453"/>
      <c r="I40" s="453"/>
      <c r="J40" s="453"/>
      <c r="K40" s="453"/>
      <c r="L40" s="453"/>
      <c r="M40" s="453"/>
      <c r="N40" s="453"/>
      <c r="O40" s="453"/>
      <c r="P40" s="453">
        <v>2</v>
      </c>
    </row>
    <row r="41" spans="1:16">
      <c r="A41" s="2" t="s">
        <v>215</v>
      </c>
      <c r="B41" s="453"/>
      <c r="C41" s="453"/>
      <c r="D41" s="453"/>
      <c r="E41" s="453"/>
      <c r="F41" s="453"/>
      <c r="G41" s="453">
        <v>6</v>
      </c>
      <c r="H41" s="453"/>
      <c r="I41" s="453"/>
      <c r="J41" s="453">
        <v>3</v>
      </c>
      <c r="K41" s="453"/>
      <c r="L41" s="453"/>
      <c r="M41" s="453"/>
      <c r="N41" s="453"/>
      <c r="O41" s="453"/>
      <c r="P41" s="453">
        <v>9</v>
      </c>
    </row>
    <row r="42" spans="1:16">
      <c r="A42" s="2" t="s">
        <v>222</v>
      </c>
      <c r="B42" s="453"/>
      <c r="C42" s="453"/>
      <c r="D42" s="453"/>
      <c r="E42" s="453"/>
      <c r="F42" s="453"/>
      <c r="G42" s="453">
        <v>3</v>
      </c>
      <c r="H42" s="453"/>
      <c r="I42" s="453"/>
      <c r="J42" s="453"/>
      <c r="K42" s="453"/>
      <c r="L42" s="453"/>
      <c r="M42" s="453"/>
      <c r="N42" s="453"/>
      <c r="O42" s="453"/>
      <c r="P42" s="453">
        <v>3</v>
      </c>
    </row>
    <row r="43" spans="1:16">
      <c r="A43" s="2" t="s">
        <v>217</v>
      </c>
      <c r="B43" s="453"/>
      <c r="C43" s="453"/>
      <c r="D43" s="453"/>
      <c r="E43" s="453"/>
      <c r="F43" s="453"/>
      <c r="G43" s="453">
        <v>11</v>
      </c>
      <c r="H43" s="453"/>
      <c r="I43" s="453"/>
      <c r="J43" s="453"/>
      <c r="K43" s="453"/>
      <c r="L43" s="453"/>
      <c r="M43" s="453"/>
      <c r="N43" s="453"/>
      <c r="O43" s="453"/>
      <c r="P43" s="453">
        <v>11</v>
      </c>
    </row>
    <row r="44" spans="1:16">
      <c r="A44" s="2" t="s">
        <v>225</v>
      </c>
      <c r="B44" s="453"/>
      <c r="C44" s="453"/>
      <c r="D44" s="453"/>
      <c r="E44" s="453"/>
      <c r="F44" s="453"/>
      <c r="G44" s="453"/>
      <c r="H44" s="453">
        <v>1</v>
      </c>
      <c r="I44" s="453"/>
      <c r="J44" s="453"/>
      <c r="K44" s="453"/>
      <c r="L44" s="453"/>
      <c r="M44" s="453"/>
      <c r="N44" s="453"/>
      <c r="O44" s="453"/>
      <c r="P44" s="453">
        <v>1</v>
      </c>
    </row>
    <row r="45" spans="1:16">
      <c r="A45" s="2" t="s">
        <v>228</v>
      </c>
      <c r="B45" s="453"/>
      <c r="C45" s="453"/>
      <c r="D45" s="453"/>
      <c r="E45" s="453"/>
      <c r="F45" s="453"/>
      <c r="G45" s="453"/>
      <c r="H45" s="453">
        <v>7</v>
      </c>
      <c r="I45" s="453"/>
      <c r="J45" s="453"/>
      <c r="K45" s="453"/>
      <c r="L45" s="453">
        <v>2</v>
      </c>
      <c r="M45" s="453"/>
      <c r="N45" s="453"/>
      <c r="O45" s="453"/>
      <c r="P45" s="453">
        <v>9</v>
      </c>
    </row>
    <row r="46" spans="1:16">
      <c r="A46" s="2" t="s">
        <v>1429</v>
      </c>
      <c r="B46" s="453"/>
      <c r="C46" s="453"/>
      <c r="D46" s="453"/>
      <c r="E46" s="453"/>
      <c r="F46" s="453"/>
      <c r="G46" s="453"/>
      <c r="H46" s="453">
        <v>1</v>
      </c>
      <c r="I46" s="453"/>
      <c r="J46" s="453"/>
      <c r="K46" s="453"/>
      <c r="L46" s="453"/>
      <c r="M46" s="453"/>
      <c r="N46" s="453"/>
      <c r="O46" s="453"/>
      <c r="P46" s="453">
        <v>1</v>
      </c>
    </row>
    <row r="47" spans="1:16">
      <c r="A47" s="2" t="s">
        <v>247</v>
      </c>
      <c r="B47" s="453"/>
      <c r="C47" s="453"/>
      <c r="D47" s="453"/>
      <c r="E47" s="453"/>
      <c r="F47" s="453"/>
      <c r="G47" s="453"/>
      <c r="H47" s="453">
        <v>3</v>
      </c>
      <c r="I47" s="453"/>
      <c r="J47" s="453"/>
      <c r="K47" s="453"/>
      <c r="L47" s="453"/>
      <c r="M47" s="453"/>
      <c r="N47" s="453"/>
      <c r="O47" s="453"/>
      <c r="P47" s="453">
        <v>3</v>
      </c>
    </row>
    <row r="48" spans="1:16">
      <c r="A48" s="2" t="s">
        <v>249</v>
      </c>
      <c r="B48" s="453"/>
      <c r="C48" s="453"/>
      <c r="D48" s="453"/>
      <c r="E48" s="453"/>
      <c r="F48" s="453"/>
      <c r="G48" s="453"/>
      <c r="H48" s="453"/>
      <c r="I48" s="453">
        <v>2</v>
      </c>
      <c r="J48" s="453"/>
      <c r="K48" s="453"/>
      <c r="L48" s="453"/>
      <c r="M48" s="453"/>
      <c r="N48" s="453"/>
      <c r="O48" s="453"/>
      <c r="P48" s="453">
        <v>2</v>
      </c>
    </row>
    <row r="49" spans="1:16">
      <c r="A49" s="2" t="s">
        <v>252</v>
      </c>
      <c r="B49" s="453"/>
      <c r="C49" s="453"/>
      <c r="D49" s="453"/>
      <c r="E49" s="453"/>
      <c r="F49" s="453"/>
      <c r="G49" s="453"/>
      <c r="H49" s="453"/>
      <c r="I49" s="453">
        <v>4</v>
      </c>
      <c r="J49" s="453"/>
      <c r="K49" s="453"/>
      <c r="L49" s="453"/>
      <c r="M49" s="453"/>
      <c r="N49" s="453"/>
      <c r="O49" s="453"/>
      <c r="P49" s="453">
        <v>4</v>
      </c>
    </row>
    <row r="50" spans="1:16">
      <c r="A50" s="2" t="s">
        <v>234</v>
      </c>
      <c r="B50" s="453"/>
      <c r="C50" s="453"/>
      <c r="D50" s="453"/>
      <c r="E50" s="453"/>
      <c r="F50" s="453"/>
      <c r="G50" s="453"/>
      <c r="H50" s="453"/>
      <c r="I50" s="453">
        <v>3</v>
      </c>
      <c r="J50" s="453"/>
      <c r="K50" s="453"/>
      <c r="L50" s="453"/>
      <c r="M50" s="453"/>
      <c r="N50" s="453"/>
      <c r="O50" s="453"/>
      <c r="P50" s="453">
        <v>3</v>
      </c>
    </row>
    <row r="51" spans="1:16">
      <c r="A51" s="2" t="s">
        <v>239</v>
      </c>
      <c r="B51" s="453"/>
      <c r="C51" s="453"/>
      <c r="D51" s="453"/>
      <c r="E51" s="453"/>
      <c r="F51" s="453"/>
      <c r="G51" s="453"/>
      <c r="H51" s="453"/>
      <c r="I51" s="453">
        <v>6</v>
      </c>
      <c r="J51" s="453"/>
      <c r="K51" s="453"/>
      <c r="L51" s="453"/>
      <c r="M51" s="453"/>
      <c r="N51" s="453"/>
      <c r="O51" s="453"/>
      <c r="P51" s="453">
        <v>6</v>
      </c>
    </row>
    <row r="52" spans="1:16">
      <c r="A52" s="2" t="s">
        <v>241</v>
      </c>
      <c r="B52" s="453"/>
      <c r="C52" s="453"/>
      <c r="D52" s="453"/>
      <c r="E52" s="453"/>
      <c r="F52" s="453"/>
      <c r="G52" s="453"/>
      <c r="H52" s="453"/>
      <c r="I52" s="453">
        <v>2</v>
      </c>
      <c r="J52" s="453"/>
      <c r="K52" s="453"/>
      <c r="L52" s="453"/>
      <c r="M52" s="453"/>
      <c r="N52" s="453"/>
      <c r="O52" s="453"/>
      <c r="P52" s="453">
        <v>2</v>
      </c>
    </row>
    <row r="53" spans="1:16">
      <c r="A53" s="2" t="s">
        <v>1059</v>
      </c>
      <c r="B53" s="453"/>
      <c r="C53" s="453"/>
      <c r="D53" s="453">
        <v>1</v>
      </c>
      <c r="E53" s="453"/>
      <c r="F53" s="453"/>
      <c r="G53" s="453"/>
      <c r="H53" s="453"/>
      <c r="I53" s="453"/>
      <c r="J53" s="453"/>
      <c r="K53" s="453"/>
      <c r="L53" s="453"/>
      <c r="M53" s="453"/>
      <c r="N53" s="453"/>
      <c r="O53" s="453"/>
      <c r="P53" s="453">
        <v>1</v>
      </c>
    </row>
    <row r="54" spans="1:16">
      <c r="A54" s="2" t="s">
        <v>862</v>
      </c>
      <c r="B54" s="453"/>
      <c r="C54" s="453"/>
      <c r="D54" s="453"/>
      <c r="E54" s="453"/>
      <c r="F54" s="453"/>
      <c r="G54" s="453">
        <v>1</v>
      </c>
      <c r="H54" s="453"/>
      <c r="I54" s="453"/>
      <c r="J54" s="453"/>
      <c r="K54" s="453"/>
      <c r="L54" s="453"/>
      <c r="M54" s="453"/>
      <c r="N54" s="453">
        <v>3</v>
      </c>
      <c r="O54" s="453"/>
      <c r="P54" s="453">
        <v>4</v>
      </c>
    </row>
    <row r="55" spans="1:16">
      <c r="A55" s="2" t="s">
        <v>231</v>
      </c>
      <c r="B55" s="453"/>
      <c r="C55" s="453"/>
      <c r="D55" s="453"/>
      <c r="E55" s="453"/>
      <c r="F55" s="453"/>
      <c r="G55" s="453"/>
      <c r="H55" s="453">
        <v>1</v>
      </c>
      <c r="I55" s="453"/>
      <c r="J55" s="453"/>
      <c r="K55" s="453"/>
      <c r="L55" s="453"/>
      <c r="M55" s="453"/>
      <c r="N55" s="453"/>
      <c r="O55" s="453"/>
      <c r="P55" s="453">
        <v>1</v>
      </c>
    </row>
    <row r="56" spans="1:16">
      <c r="A56" s="2" t="s">
        <v>58</v>
      </c>
      <c r="B56" s="453">
        <v>15</v>
      </c>
      <c r="C56" s="453">
        <v>16</v>
      </c>
      <c r="D56" s="453">
        <v>15</v>
      </c>
      <c r="E56" s="453">
        <v>27</v>
      </c>
      <c r="F56" s="453">
        <v>6</v>
      </c>
      <c r="G56" s="453">
        <v>59</v>
      </c>
      <c r="H56" s="453">
        <v>14</v>
      </c>
      <c r="I56" s="453">
        <v>17</v>
      </c>
      <c r="J56" s="453">
        <v>3</v>
      </c>
      <c r="K56" s="453">
        <v>4</v>
      </c>
      <c r="L56" s="453">
        <v>2</v>
      </c>
      <c r="M56" s="453">
        <v>1</v>
      </c>
      <c r="N56" s="453">
        <v>3</v>
      </c>
      <c r="O56" s="453">
        <v>1</v>
      </c>
      <c r="P56" s="453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5" bestFit="1" customWidth="1"/>
    <col min="3" max="11" width="19.125" style="295" bestFit="1" customWidth="1"/>
    <col min="12" max="12" width="19.75" style="295" bestFit="1" customWidth="1"/>
    <col min="13" max="49" width="19.125" style="295" bestFit="1" customWidth="1"/>
    <col min="50" max="50" width="22.25" style="295" bestFit="1" customWidth="1"/>
    <col min="51" max="67" width="19.125" style="295" bestFit="1" customWidth="1"/>
    <col min="68" max="69" width="26.875" style="295" bestFit="1" customWidth="1"/>
    <col min="70" max="70" width="8.75" style="295" customWidth="1"/>
    <col min="71" max="16384" width="8.75" style="295"/>
  </cols>
  <sheetData>
    <row r="1" spans="1:22">
      <c r="A1" s="51"/>
      <c r="B1" s="39" t="str">
        <f>B34</f>
        <v>追蹤議題預計完工/實際完工</v>
      </c>
      <c r="C1" s="51"/>
    </row>
    <row r="2" spans="1:22" s="379" customFormat="1">
      <c r="A2" s="380"/>
      <c r="B2" s="50"/>
      <c r="C2" s="50"/>
      <c r="F2" s="381"/>
    </row>
    <row r="3" spans="1:22" s="56" customFormat="1">
      <c r="A3" s="50" t="s">
        <v>1501</v>
      </c>
      <c r="B3" s="50" t="s">
        <v>2430</v>
      </c>
      <c r="C3" s="50" t="s">
        <v>2431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5"/>
    </row>
    <row r="34" spans="1:69">
      <c r="B34" s="455" t="s">
        <v>2432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5" t="s">
        <v>2229</v>
      </c>
      <c r="N35" s="53">
        <v>44421</v>
      </c>
      <c r="P35" s="53">
        <v>44419</v>
      </c>
      <c r="R35" s="295" t="s">
        <v>107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5" t="s">
        <v>2255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5" t="s">
        <v>2430</v>
      </c>
      <c r="BQ35" s="295" t="s">
        <v>2431</v>
      </c>
    </row>
    <row r="36" spans="1:69">
      <c r="A36" s="456" t="s">
        <v>1501</v>
      </c>
      <c r="B36" s="295" t="s">
        <v>2433</v>
      </c>
      <c r="C36" s="295" t="s">
        <v>2434</v>
      </c>
      <c r="D36" s="295" t="s">
        <v>2433</v>
      </c>
      <c r="E36" s="295" t="s">
        <v>2434</v>
      </c>
      <c r="F36" s="295" t="s">
        <v>2433</v>
      </c>
      <c r="G36" s="295" t="s">
        <v>2434</v>
      </c>
      <c r="H36" s="295" t="s">
        <v>2433</v>
      </c>
      <c r="I36" s="295" t="s">
        <v>2434</v>
      </c>
      <c r="J36" s="295" t="s">
        <v>2433</v>
      </c>
      <c r="K36" s="295" t="s">
        <v>2434</v>
      </c>
      <c r="L36" s="295" t="s">
        <v>2433</v>
      </c>
      <c r="M36" s="295" t="s">
        <v>2434</v>
      </c>
      <c r="N36" s="295" t="s">
        <v>2433</v>
      </c>
      <c r="O36" s="295" t="s">
        <v>2434</v>
      </c>
      <c r="P36" s="295" t="s">
        <v>2433</v>
      </c>
      <c r="Q36" s="295" t="s">
        <v>2434</v>
      </c>
      <c r="R36" s="295" t="s">
        <v>2433</v>
      </c>
      <c r="S36" s="295" t="s">
        <v>2434</v>
      </c>
      <c r="T36" s="295" t="s">
        <v>2433</v>
      </c>
      <c r="U36" s="295" t="s">
        <v>2434</v>
      </c>
      <c r="V36" s="295" t="s">
        <v>2433</v>
      </c>
      <c r="W36" s="295" t="s">
        <v>2434</v>
      </c>
      <c r="X36" s="295" t="s">
        <v>2433</v>
      </c>
      <c r="Y36" s="295" t="s">
        <v>2434</v>
      </c>
      <c r="Z36" s="295" t="s">
        <v>2433</v>
      </c>
      <c r="AA36" s="295" t="s">
        <v>2434</v>
      </c>
      <c r="AB36" s="295" t="s">
        <v>2433</v>
      </c>
      <c r="AC36" s="295" t="s">
        <v>2434</v>
      </c>
      <c r="AD36" s="295" t="s">
        <v>2433</v>
      </c>
      <c r="AE36" s="295" t="s">
        <v>2434</v>
      </c>
      <c r="AF36" s="295" t="s">
        <v>2433</v>
      </c>
      <c r="AG36" s="295" t="s">
        <v>2434</v>
      </c>
      <c r="AH36" s="295" t="s">
        <v>2433</v>
      </c>
      <c r="AI36" s="295" t="s">
        <v>2434</v>
      </c>
      <c r="AJ36" s="295" t="s">
        <v>2433</v>
      </c>
      <c r="AK36" s="295" t="s">
        <v>2434</v>
      </c>
      <c r="AL36" s="295" t="s">
        <v>2433</v>
      </c>
      <c r="AM36" s="295" t="s">
        <v>2434</v>
      </c>
      <c r="AN36" s="295" t="s">
        <v>2433</v>
      </c>
      <c r="AO36" s="295" t="s">
        <v>2434</v>
      </c>
      <c r="AP36" s="295" t="s">
        <v>2433</v>
      </c>
      <c r="AQ36" s="295" t="s">
        <v>2434</v>
      </c>
      <c r="AR36" s="295" t="s">
        <v>2433</v>
      </c>
      <c r="AS36" s="295" t="s">
        <v>2434</v>
      </c>
      <c r="AT36" s="295" t="s">
        <v>2433</v>
      </c>
      <c r="AU36" s="295" t="s">
        <v>2434</v>
      </c>
      <c r="AV36" s="295" t="s">
        <v>2433</v>
      </c>
      <c r="AW36" s="295" t="s">
        <v>2434</v>
      </c>
      <c r="AX36" s="295" t="s">
        <v>2433</v>
      </c>
      <c r="AY36" s="295" t="s">
        <v>2434</v>
      </c>
      <c r="AZ36" s="295" t="s">
        <v>2433</v>
      </c>
      <c r="BA36" s="295" t="s">
        <v>2434</v>
      </c>
      <c r="BB36" s="295" t="s">
        <v>2433</v>
      </c>
      <c r="BC36" s="295" t="s">
        <v>2434</v>
      </c>
      <c r="BD36" s="295" t="s">
        <v>2433</v>
      </c>
      <c r="BE36" s="295" t="s">
        <v>2434</v>
      </c>
      <c r="BF36" s="295" t="s">
        <v>2433</v>
      </c>
      <c r="BG36" s="295" t="s">
        <v>2434</v>
      </c>
      <c r="BH36" s="295" t="s">
        <v>2433</v>
      </c>
      <c r="BI36" s="295" t="s">
        <v>2434</v>
      </c>
      <c r="BJ36" s="295" t="s">
        <v>2433</v>
      </c>
      <c r="BK36" s="295" t="s">
        <v>2434</v>
      </c>
      <c r="BL36" s="295" t="s">
        <v>2433</v>
      </c>
      <c r="BM36" s="295" t="s">
        <v>2434</v>
      </c>
      <c r="BN36" s="295" t="s">
        <v>2433</v>
      </c>
      <c r="BO36" s="295" t="s">
        <v>2434</v>
      </c>
    </row>
    <row r="37" spans="1:69">
      <c r="A37" s="42">
        <v>44396</v>
      </c>
      <c r="B37" s="453"/>
      <c r="C37" s="453"/>
      <c r="D37" s="453"/>
      <c r="E37" s="453"/>
      <c r="F37" s="453"/>
      <c r="G37" s="453"/>
      <c r="H37" s="453"/>
      <c r="I37" s="453"/>
      <c r="J37" s="453"/>
      <c r="K37" s="453"/>
      <c r="L37" s="453"/>
      <c r="M37" s="453"/>
      <c r="N37" s="453"/>
      <c r="O37" s="453"/>
      <c r="P37" s="453"/>
      <c r="Q37" s="453"/>
      <c r="R37" s="453"/>
      <c r="S37" s="453"/>
      <c r="T37" s="453"/>
      <c r="U37" s="453"/>
      <c r="V37" s="453"/>
      <c r="W37" s="453"/>
      <c r="X37" s="453"/>
      <c r="Y37" s="453"/>
      <c r="Z37" s="453"/>
      <c r="AA37" s="453"/>
      <c r="AB37" s="453"/>
      <c r="AC37" s="453"/>
      <c r="AD37" s="453"/>
      <c r="AE37" s="453"/>
      <c r="AF37" s="453"/>
      <c r="AG37" s="453"/>
      <c r="AH37" s="453"/>
      <c r="AI37" s="453"/>
      <c r="AJ37" s="453"/>
      <c r="AK37" s="453"/>
      <c r="AL37" s="453"/>
      <c r="AM37" s="453"/>
      <c r="AN37" s="453"/>
      <c r="AO37" s="453"/>
      <c r="AP37" s="453"/>
      <c r="AQ37" s="453"/>
      <c r="AR37" s="453"/>
      <c r="AS37" s="453"/>
      <c r="AT37" s="453"/>
      <c r="AU37" s="453"/>
      <c r="AV37" s="453"/>
      <c r="AW37" s="453"/>
      <c r="AX37" s="453"/>
      <c r="AY37" s="453"/>
      <c r="AZ37" s="453"/>
      <c r="BA37" s="453"/>
      <c r="BB37" s="453"/>
      <c r="BC37" s="453"/>
      <c r="BD37" s="453"/>
      <c r="BE37" s="453"/>
      <c r="BF37" s="453"/>
      <c r="BG37" s="453"/>
      <c r="BH37" s="453"/>
      <c r="BI37" s="453"/>
      <c r="BJ37" s="453"/>
      <c r="BK37" s="453"/>
      <c r="BL37" s="453">
        <v>1</v>
      </c>
      <c r="BM37" s="453"/>
      <c r="BN37" s="453"/>
      <c r="BO37" s="453"/>
      <c r="BP37" s="453">
        <v>1</v>
      </c>
      <c r="BQ37" s="453"/>
    </row>
    <row r="38" spans="1:69">
      <c r="A38" s="42">
        <v>44397</v>
      </c>
      <c r="B38" s="453">
        <v>2</v>
      </c>
      <c r="C38" s="453">
        <v>2</v>
      </c>
      <c r="D38" s="453"/>
      <c r="E38" s="453"/>
      <c r="F38" s="453"/>
      <c r="G38" s="453"/>
      <c r="H38" s="453"/>
      <c r="I38" s="453"/>
      <c r="J38" s="453"/>
      <c r="K38" s="453"/>
      <c r="L38" s="453"/>
      <c r="M38" s="453"/>
      <c r="N38" s="453"/>
      <c r="O38" s="453"/>
      <c r="P38" s="453"/>
      <c r="Q38" s="453"/>
      <c r="R38" s="453"/>
      <c r="S38" s="453"/>
      <c r="T38" s="453"/>
      <c r="U38" s="453"/>
      <c r="V38" s="453"/>
      <c r="W38" s="453"/>
      <c r="X38" s="453"/>
      <c r="Y38" s="453"/>
      <c r="Z38" s="453"/>
      <c r="AA38" s="453"/>
      <c r="AB38" s="453"/>
      <c r="AC38" s="453"/>
      <c r="AD38" s="453"/>
      <c r="AE38" s="453"/>
      <c r="AF38" s="453"/>
      <c r="AG38" s="453"/>
      <c r="AH38" s="453"/>
      <c r="AI38" s="453"/>
      <c r="AJ38" s="453"/>
      <c r="AK38" s="453"/>
      <c r="AL38" s="453"/>
      <c r="AM38" s="453"/>
      <c r="AN38" s="453"/>
      <c r="AO38" s="453"/>
      <c r="AP38" s="453"/>
      <c r="AQ38" s="453"/>
      <c r="AR38" s="453"/>
      <c r="AS38" s="453"/>
      <c r="AT38" s="453"/>
      <c r="AU38" s="453"/>
      <c r="AV38" s="453"/>
      <c r="AW38" s="453"/>
      <c r="AX38" s="453"/>
      <c r="AY38" s="453"/>
      <c r="AZ38" s="453"/>
      <c r="BA38" s="453"/>
      <c r="BB38" s="453"/>
      <c r="BC38" s="453"/>
      <c r="BD38" s="453"/>
      <c r="BE38" s="453"/>
      <c r="BF38" s="453"/>
      <c r="BG38" s="453"/>
      <c r="BH38" s="453"/>
      <c r="BI38" s="453"/>
      <c r="BJ38" s="453"/>
      <c r="BK38" s="453"/>
      <c r="BL38" s="453"/>
      <c r="BM38" s="453"/>
      <c r="BN38" s="453"/>
      <c r="BO38" s="453"/>
      <c r="BP38" s="453">
        <v>2</v>
      </c>
      <c r="BQ38" s="453">
        <v>2</v>
      </c>
    </row>
    <row r="39" spans="1:69">
      <c r="A39" s="42">
        <v>44398</v>
      </c>
      <c r="B39" s="453">
        <v>1</v>
      </c>
      <c r="C39" s="453">
        <v>1</v>
      </c>
      <c r="D39" s="453">
        <v>1</v>
      </c>
      <c r="E39" s="453"/>
      <c r="F39" s="453"/>
      <c r="G39" s="453"/>
      <c r="H39" s="453"/>
      <c r="I39" s="453"/>
      <c r="J39" s="453">
        <v>4</v>
      </c>
      <c r="K39" s="453">
        <v>4</v>
      </c>
      <c r="L39" s="453"/>
      <c r="M39" s="453"/>
      <c r="N39" s="453"/>
      <c r="O39" s="453"/>
      <c r="P39" s="453"/>
      <c r="Q39" s="453"/>
      <c r="R39" s="453"/>
      <c r="S39" s="453"/>
      <c r="T39" s="453"/>
      <c r="U39" s="453"/>
      <c r="V39" s="453"/>
      <c r="W39" s="453"/>
      <c r="X39" s="453"/>
      <c r="Y39" s="453"/>
      <c r="Z39" s="453"/>
      <c r="AA39" s="453"/>
      <c r="AB39" s="453"/>
      <c r="AC39" s="453"/>
      <c r="AD39" s="453"/>
      <c r="AE39" s="453"/>
      <c r="AF39" s="453"/>
      <c r="AG39" s="453"/>
      <c r="AH39" s="453"/>
      <c r="AI39" s="453"/>
      <c r="AJ39" s="453"/>
      <c r="AK39" s="453"/>
      <c r="AL39" s="453"/>
      <c r="AM39" s="453"/>
      <c r="AN39" s="453"/>
      <c r="AO39" s="453"/>
      <c r="AP39" s="453"/>
      <c r="AQ39" s="453"/>
      <c r="AR39" s="453"/>
      <c r="AS39" s="453"/>
      <c r="AT39" s="453"/>
      <c r="AU39" s="453"/>
      <c r="AV39" s="453"/>
      <c r="AW39" s="453"/>
      <c r="AX39" s="453"/>
      <c r="AY39" s="453"/>
      <c r="AZ39" s="453"/>
      <c r="BA39" s="453"/>
      <c r="BB39" s="453"/>
      <c r="BC39" s="453"/>
      <c r="BD39" s="453"/>
      <c r="BE39" s="453"/>
      <c r="BF39" s="453"/>
      <c r="BG39" s="453"/>
      <c r="BH39" s="453"/>
      <c r="BI39" s="453"/>
      <c r="BJ39" s="453"/>
      <c r="BK39" s="453"/>
      <c r="BL39" s="453"/>
      <c r="BM39" s="453"/>
      <c r="BN39" s="453"/>
      <c r="BO39" s="453"/>
      <c r="BP39" s="453">
        <v>6</v>
      </c>
      <c r="BQ39" s="453">
        <v>5</v>
      </c>
    </row>
    <row r="40" spans="1:69">
      <c r="A40" s="42">
        <v>44399</v>
      </c>
      <c r="B40" s="453">
        <v>2</v>
      </c>
      <c r="C40" s="453">
        <v>2</v>
      </c>
      <c r="D40" s="453"/>
      <c r="E40" s="453"/>
      <c r="F40" s="453">
        <v>1</v>
      </c>
      <c r="G40" s="453">
        <v>1</v>
      </c>
      <c r="H40" s="453"/>
      <c r="I40" s="453"/>
      <c r="J40" s="453"/>
      <c r="K40" s="453"/>
      <c r="L40" s="453"/>
      <c r="M40" s="453"/>
      <c r="N40" s="453">
        <v>1</v>
      </c>
      <c r="O40" s="453">
        <v>1</v>
      </c>
      <c r="P40" s="453"/>
      <c r="Q40" s="453"/>
      <c r="R40" s="453"/>
      <c r="S40" s="453"/>
      <c r="T40" s="453"/>
      <c r="U40" s="453"/>
      <c r="V40" s="453"/>
      <c r="W40" s="453"/>
      <c r="X40" s="453"/>
      <c r="Y40" s="453"/>
      <c r="Z40" s="453"/>
      <c r="AA40" s="453"/>
      <c r="AB40" s="453"/>
      <c r="AC40" s="453"/>
      <c r="AD40" s="453"/>
      <c r="AE40" s="453"/>
      <c r="AF40" s="453"/>
      <c r="AG40" s="453"/>
      <c r="AH40" s="453"/>
      <c r="AI40" s="453"/>
      <c r="AJ40" s="453"/>
      <c r="AK40" s="453"/>
      <c r="AL40" s="453"/>
      <c r="AM40" s="453"/>
      <c r="AN40" s="453"/>
      <c r="AO40" s="453"/>
      <c r="AP40" s="453"/>
      <c r="AQ40" s="453"/>
      <c r="AR40" s="453"/>
      <c r="AS40" s="453"/>
      <c r="AT40" s="453"/>
      <c r="AU40" s="453"/>
      <c r="AV40" s="453"/>
      <c r="AW40" s="453"/>
      <c r="AX40" s="453"/>
      <c r="AY40" s="453"/>
      <c r="AZ40" s="453"/>
      <c r="BA40" s="453"/>
      <c r="BB40" s="453"/>
      <c r="BC40" s="453"/>
      <c r="BD40" s="453"/>
      <c r="BE40" s="453"/>
      <c r="BF40" s="453"/>
      <c r="BG40" s="453"/>
      <c r="BH40" s="453"/>
      <c r="BI40" s="453"/>
      <c r="BJ40" s="453"/>
      <c r="BK40" s="453"/>
      <c r="BL40" s="453"/>
      <c r="BM40" s="453"/>
      <c r="BN40" s="453"/>
      <c r="BO40" s="453"/>
      <c r="BP40" s="453">
        <v>4</v>
      </c>
      <c r="BQ40" s="453">
        <v>4</v>
      </c>
    </row>
    <row r="41" spans="1:69">
      <c r="A41" s="42">
        <v>44400</v>
      </c>
      <c r="B41" s="453">
        <v>1</v>
      </c>
      <c r="C41" s="453">
        <v>1</v>
      </c>
      <c r="D41" s="453"/>
      <c r="E41" s="453"/>
      <c r="F41" s="453"/>
      <c r="G41" s="453"/>
      <c r="H41" s="453">
        <v>1</v>
      </c>
      <c r="I41" s="453">
        <v>1</v>
      </c>
      <c r="J41" s="453"/>
      <c r="K41" s="453"/>
      <c r="L41" s="453"/>
      <c r="M41" s="453"/>
      <c r="N41" s="453"/>
      <c r="O41" s="453"/>
      <c r="P41" s="453"/>
      <c r="Q41" s="453"/>
      <c r="R41" s="453"/>
      <c r="S41" s="453"/>
      <c r="T41" s="453"/>
      <c r="U41" s="453"/>
      <c r="V41" s="453"/>
      <c r="W41" s="453"/>
      <c r="X41" s="453"/>
      <c r="Y41" s="453"/>
      <c r="Z41" s="453"/>
      <c r="AA41" s="453"/>
      <c r="AB41" s="453"/>
      <c r="AC41" s="453"/>
      <c r="AD41" s="453"/>
      <c r="AE41" s="453"/>
      <c r="AF41" s="453"/>
      <c r="AG41" s="453"/>
      <c r="AH41" s="453"/>
      <c r="AI41" s="453"/>
      <c r="AJ41" s="453"/>
      <c r="AK41" s="453"/>
      <c r="AL41" s="453"/>
      <c r="AM41" s="453"/>
      <c r="AN41" s="453"/>
      <c r="AO41" s="453"/>
      <c r="AP41" s="453"/>
      <c r="AQ41" s="453"/>
      <c r="AR41" s="453"/>
      <c r="AS41" s="453"/>
      <c r="AT41" s="453"/>
      <c r="AU41" s="453"/>
      <c r="AV41" s="453"/>
      <c r="AW41" s="453"/>
      <c r="AX41" s="453"/>
      <c r="AY41" s="453"/>
      <c r="AZ41" s="453"/>
      <c r="BA41" s="453"/>
      <c r="BB41" s="453"/>
      <c r="BC41" s="453"/>
      <c r="BD41" s="453"/>
      <c r="BE41" s="453"/>
      <c r="BF41" s="453"/>
      <c r="BG41" s="453"/>
      <c r="BH41" s="453"/>
      <c r="BI41" s="453"/>
      <c r="BJ41" s="453"/>
      <c r="BK41" s="453"/>
      <c r="BL41" s="453"/>
      <c r="BM41" s="453"/>
      <c r="BN41" s="453"/>
      <c r="BO41" s="453"/>
      <c r="BP41" s="453">
        <v>2</v>
      </c>
      <c r="BQ41" s="453">
        <v>2</v>
      </c>
    </row>
    <row r="42" spans="1:69">
      <c r="A42" s="2" t="s">
        <v>107</v>
      </c>
      <c r="B42" s="453"/>
      <c r="C42" s="453"/>
      <c r="D42" s="453"/>
      <c r="E42" s="453"/>
      <c r="F42" s="453"/>
      <c r="G42" s="453"/>
      <c r="H42" s="453"/>
      <c r="I42" s="453"/>
      <c r="J42" s="453"/>
      <c r="K42" s="453"/>
      <c r="L42" s="453"/>
      <c r="M42" s="453"/>
      <c r="N42" s="453"/>
      <c r="O42" s="453"/>
      <c r="P42" s="453"/>
      <c r="Q42" s="453"/>
      <c r="R42" s="453"/>
      <c r="S42" s="453"/>
      <c r="T42" s="453"/>
      <c r="U42" s="453"/>
      <c r="V42" s="453"/>
      <c r="W42" s="453"/>
      <c r="X42" s="453"/>
      <c r="Y42" s="453"/>
      <c r="Z42" s="453"/>
      <c r="AA42" s="453"/>
      <c r="AB42" s="453"/>
      <c r="AC42" s="453"/>
      <c r="AD42" s="453"/>
      <c r="AE42" s="453"/>
      <c r="AF42" s="453"/>
      <c r="AG42" s="453"/>
      <c r="AH42" s="453"/>
      <c r="AI42" s="453"/>
      <c r="AJ42" s="453"/>
      <c r="AK42" s="453"/>
      <c r="AL42" s="453"/>
      <c r="AM42" s="453"/>
      <c r="AN42" s="453"/>
      <c r="AO42" s="453"/>
      <c r="AP42" s="453">
        <v>2</v>
      </c>
      <c r="AQ42" s="453"/>
      <c r="AR42" s="453"/>
      <c r="AS42" s="453"/>
      <c r="AT42" s="453"/>
      <c r="AU42" s="453"/>
      <c r="AV42" s="453"/>
      <c r="AW42" s="453"/>
      <c r="AX42" s="453"/>
      <c r="AY42" s="453"/>
      <c r="AZ42" s="453"/>
      <c r="BA42" s="453"/>
      <c r="BB42" s="453"/>
      <c r="BC42" s="453"/>
      <c r="BD42" s="453"/>
      <c r="BE42" s="453"/>
      <c r="BF42" s="453"/>
      <c r="BG42" s="453"/>
      <c r="BH42" s="453"/>
      <c r="BI42" s="453"/>
      <c r="BJ42" s="453"/>
      <c r="BK42" s="453"/>
      <c r="BL42" s="453"/>
      <c r="BM42" s="453"/>
      <c r="BN42" s="453">
        <v>1</v>
      </c>
      <c r="BO42" s="453"/>
      <c r="BP42" s="453">
        <v>3</v>
      </c>
      <c r="BQ42" s="453"/>
    </row>
    <row r="43" spans="1:69">
      <c r="A43" s="42">
        <v>44403</v>
      </c>
      <c r="B43" s="453"/>
      <c r="C43" s="453"/>
      <c r="D43" s="453">
        <v>2</v>
      </c>
      <c r="E43" s="453"/>
      <c r="F43" s="453"/>
      <c r="G43" s="453"/>
      <c r="H43" s="453">
        <v>1</v>
      </c>
      <c r="I43" s="453">
        <v>1</v>
      </c>
      <c r="J43" s="453">
        <v>6</v>
      </c>
      <c r="K43" s="453">
        <v>6</v>
      </c>
      <c r="L43" s="453"/>
      <c r="M43" s="453"/>
      <c r="N43" s="453"/>
      <c r="O43" s="453"/>
      <c r="P43" s="453"/>
      <c r="Q43" s="453"/>
      <c r="R43" s="453"/>
      <c r="S43" s="453"/>
      <c r="T43" s="453"/>
      <c r="U43" s="453"/>
      <c r="V43" s="453"/>
      <c r="W43" s="453"/>
      <c r="X43" s="453"/>
      <c r="Y43" s="453"/>
      <c r="Z43" s="453"/>
      <c r="AA43" s="453"/>
      <c r="AB43" s="453"/>
      <c r="AC43" s="453"/>
      <c r="AD43" s="453"/>
      <c r="AE43" s="453"/>
      <c r="AF43" s="453"/>
      <c r="AG43" s="453"/>
      <c r="AH43" s="453"/>
      <c r="AI43" s="453"/>
      <c r="AJ43" s="453"/>
      <c r="AK43" s="453"/>
      <c r="AL43" s="453"/>
      <c r="AM43" s="453"/>
      <c r="AN43" s="453"/>
      <c r="AO43" s="453"/>
      <c r="AP43" s="453"/>
      <c r="AQ43" s="453"/>
      <c r="AR43" s="453"/>
      <c r="AS43" s="453"/>
      <c r="AT43" s="453"/>
      <c r="AU43" s="453"/>
      <c r="AV43" s="453"/>
      <c r="AW43" s="453"/>
      <c r="AX43" s="453"/>
      <c r="AY43" s="453"/>
      <c r="AZ43" s="453"/>
      <c r="BA43" s="453"/>
      <c r="BB43" s="453"/>
      <c r="BC43" s="453"/>
      <c r="BD43" s="453"/>
      <c r="BE43" s="453"/>
      <c r="BF43" s="453"/>
      <c r="BG43" s="453"/>
      <c r="BH43" s="453"/>
      <c r="BI43" s="453"/>
      <c r="BJ43" s="453"/>
      <c r="BK43" s="453"/>
      <c r="BL43" s="453"/>
      <c r="BM43" s="453"/>
      <c r="BN43" s="453"/>
      <c r="BO43" s="453"/>
      <c r="BP43" s="453">
        <v>9</v>
      </c>
      <c r="BQ43" s="453">
        <v>7</v>
      </c>
    </row>
    <row r="44" spans="1:69">
      <c r="A44" s="42">
        <v>44404</v>
      </c>
      <c r="B44" s="453"/>
      <c r="C44" s="453"/>
      <c r="D44" s="453">
        <v>1</v>
      </c>
      <c r="E44" s="453"/>
      <c r="F44" s="453"/>
      <c r="G44" s="453"/>
      <c r="H44" s="453"/>
      <c r="I44" s="453"/>
      <c r="J44" s="453"/>
      <c r="K44" s="453"/>
      <c r="L44" s="453">
        <v>1</v>
      </c>
      <c r="M44" s="453"/>
      <c r="N44" s="453">
        <v>2</v>
      </c>
      <c r="O44" s="453">
        <v>2</v>
      </c>
      <c r="P44" s="453"/>
      <c r="Q44" s="453"/>
      <c r="R44" s="453"/>
      <c r="S44" s="453"/>
      <c r="T44" s="453"/>
      <c r="U44" s="453"/>
      <c r="V44" s="453"/>
      <c r="W44" s="453"/>
      <c r="X44" s="453"/>
      <c r="Y44" s="453"/>
      <c r="Z44" s="453"/>
      <c r="AA44" s="453"/>
      <c r="AB44" s="453"/>
      <c r="AC44" s="453"/>
      <c r="AD44" s="453"/>
      <c r="AE44" s="453"/>
      <c r="AF44" s="453"/>
      <c r="AG44" s="453"/>
      <c r="AH44" s="453"/>
      <c r="AI44" s="453"/>
      <c r="AJ44" s="453"/>
      <c r="AK44" s="453"/>
      <c r="AL44" s="453"/>
      <c r="AM44" s="453"/>
      <c r="AN44" s="453"/>
      <c r="AO44" s="453"/>
      <c r="AP44" s="453"/>
      <c r="AQ44" s="453"/>
      <c r="AR44" s="453"/>
      <c r="AS44" s="453"/>
      <c r="AT44" s="453"/>
      <c r="AU44" s="453"/>
      <c r="AV44" s="453"/>
      <c r="AW44" s="453"/>
      <c r="AX44" s="453"/>
      <c r="AY44" s="453"/>
      <c r="AZ44" s="453"/>
      <c r="BA44" s="453"/>
      <c r="BB44" s="453"/>
      <c r="BC44" s="453"/>
      <c r="BD44" s="453"/>
      <c r="BE44" s="453"/>
      <c r="BF44" s="453"/>
      <c r="BG44" s="453"/>
      <c r="BH44" s="453"/>
      <c r="BI44" s="453"/>
      <c r="BJ44" s="453"/>
      <c r="BK44" s="453"/>
      <c r="BL44" s="453"/>
      <c r="BM44" s="453"/>
      <c r="BN44" s="453"/>
      <c r="BO44" s="453"/>
      <c r="BP44" s="453">
        <v>4</v>
      </c>
      <c r="BQ44" s="453">
        <v>2</v>
      </c>
    </row>
    <row r="45" spans="1:69">
      <c r="A45" s="42">
        <v>44405</v>
      </c>
      <c r="B45" s="453"/>
      <c r="C45" s="453"/>
      <c r="D45" s="453"/>
      <c r="E45" s="453"/>
      <c r="F45" s="453"/>
      <c r="G45" s="453"/>
      <c r="H45" s="453"/>
      <c r="I45" s="453"/>
      <c r="J45" s="453"/>
      <c r="K45" s="453"/>
      <c r="L45" s="453"/>
      <c r="M45" s="453"/>
      <c r="N45" s="453"/>
      <c r="O45" s="453"/>
      <c r="P45" s="453">
        <v>6</v>
      </c>
      <c r="Q45" s="453">
        <v>5</v>
      </c>
      <c r="R45" s="453"/>
      <c r="S45" s="453"/>
      <c r="T45" s="453"/>
      <c r="U45" s="453"/>
      <c r="V45" s="453"/>
      <c r="W45" s="453"/>
      <c r="X45" s="453"/>
      <c r="Y45" s="453"/>
      <c r="Z45" s="453"/>
      <c r="AA45" s="453"/>
      <c r="AB45" s="453"/>
      <c r="AC45" s="453"/>
      <c r="AD45" s="453"/>
      <c r="AE45" s="453"/>
      <c r="AF45" s="453"/>
      <c r="AG45" s="453"/>
      <c r="AH45" s="453"/>
      <c r="AI45" s="453"/>
      <c r="AJ45" s="453"/>
      <c r="AK45" s="453"/>
      <c r="AL45" s="453"/>
      <c r="AM45" s="453"/>
      <c r="AN45" s="453"/>
      <c r="AO45" s="453"/>
      <c r="AP45" s="453"/>
      <c r="AQ45" s="453"/>
      <c r="AR45" s="453"/>
      <c r="AS45" s="453"/>
      <c r="AT45" s="453"/>
      <c r="AU45" s="453"/>
      <c r="AV45" s="453"/>
      <c r="AW45" s="453"/>
      <c r="AX45" s="453"/>
      <c r="AY45" s="453"/>
      <c r="AZ45" s="453"/>
      <c r="BA45" s="453"/>
      <c r="BB45" s="453"/>
      <c r="BC45" s="453"/>
      <c r="BD45" s="453"/>
      <c r="BE45" s="453"/>
      <c r="BF45" s="453"/>
      <c r="BG45" s="453"/>
      <c r="BH45" s="453"/>
      <c r="BI45" s="453"/>
      <c r="BJ45" s="453"/>
      <c r="BK45" s="453"/>
      <c r="BL45" s="453"/>
      <c r="BM45" s="453"/>
      <c r="BN45" s="453"/>
      <c r="BO45" s="453"/>
      <c r="BP45" s="453">
        <v>6</v>
      </c>
      <c r="BQ45" s="453">
        <v>5</v>
      </c>
    </row>
    <row r="46" spans="1:69">
      <c r="A46" s="42">
        <v>44431</v>
      </c>
      <c r="B46" s="453"/>
      <c r="C46" s="453"/>
      <c r="D46" s="453"/>
      <c r="E46" s="453"/>
      <c r="F46" s="453"/>
      <c r="G46" s="453"/>
      <c r="H46" s="453"/>
      <c r="I46" s="453"/>
      <c r="J46" s="453"/>
      <c r="K46" s="453"/>
      <c r="L46" s="453"/>
      <c r="M46" s="453"/>
      <c r="N46" s="453"/>
      <c r="O46" s="453"/>
      <c r="P46" s="453"/>
      <c r="Q46" s="453"/>
      <c r="R46" s="453"/>
      <c r="S46" s="453"/>
      <c r="T46" s="453">
        <v>2</v>
      </c>
      <c r="U46" s="453">
        <v>2</v>
      </c>
      <c r="V46" s="453"/>
      <c r="W46" s="453"/>
      <c r="X46" s="453"/>
      <c r="Y46" s="453"/>
      <c r="Z46" s="453"/>
      <c r="AA46" s="453"/>
      <c r="AB46" s="453"/>
      <c r="AC46" s="453"/>
      <c r="AD46" s="453"/>
      <c r="AE46" s="453"/>
      <c r="AF46" s="453"/>
      <c r="AG46" s="453"/>
      <c r="AH46" s="453"/>
      <c r="AI46" s="453"/>
      <c r="AJ46" s="453"/>
      <c r="AK46" s="453"/>
      <c r="AL46" s="453"/>
      <c r="AM46" s="453"/>
      <c r="AN46" s="453"/>
      <c r="AO46" s="453"/>
      <c r="AP46" s="453"/>
      <c r="AQ46" s="453"/>
      <c r="AR46" s="453"/>
      <c r="AS46" s="453"/>
      <c r="AT46" s="453"/>
      <c r="AU46" s="453"/>
      <c r="AV46" s="453"/>
      <c r="AW46" s="453"/>
      <c r="AX46" s="453"/>
      <c r="AY46" s="453"/>
      <c r="AZ46" s="453"/>
      <c r="BA46" s="453"/>
      <c r="BB46" s="453"/>
      <c r="BC46" s="453"/>
      <c r="BD46" s="453"/>
      <c r="BE46" s="453"/>
      <c r="BF46" s="453"/>
      <c r="BG46" s="453"/>
      <c r="BH46" s="453"/>
      <c r="BI46" s="453"/>
      <c r="BJ46" s="453"/>
      <c r="BK46" s="453"/>
      <c r="BL46" s="453"/>
      <c r="BM46" s="453"/>
      <c r="BN46" s="453"/>
      <c r="BO46" s="453"/>
      <c r="BP46" s="453">
        <v>2</v>
      </c>
      <c r="BQ46" s="453">
        <v>2</v>
      </c>
    </row>
    <row r="47" spans="1:69">
      <c r="A47" s="42">
        <v>44432</v>
      </c>
      <c r="B47" s="453"/>
      <c r="C47" s="453"/>
      <c r="D47" s="453">
        <v>1</v>
      </c>
      <c r="E47" s="453"/>
      <c r="F47" s="453"/>
      <c r="G47" s="453"/>
      <c r="H47" s="453"/>
      <c r="I47" s="453"/>
      <c r="J47" s="453"/>
      <c r="K47" s="453"/>
      <c r="L47" s="453"/>
      <c r="M47" s="453"/>
      <c r="N47" s="453"/>
      <c r="O47" s="453"/>
      <c r="P47" s="453"/>
      <c r="Q47" s="453"/>
      <c r="R47" s="453"/>
      <c r="S47" s="453"/>
      <c r="T47" s="453">
        <v>1</v>
      </c>
      <c r="U47" s="453"/>
      <c r="V47" s="453">
        <v>1</v>
      </c>
      <c r="W47" s="453">
        <v>1</v>
      </c>
      <c r="X47" s="453">
        <v>3</v>
      </c>
      <c r="Y47" s="453">
        <v>2</v>
      </c>
      <c r="Z47" s="453"/>
      <c r="AA47" s="453"/>
      <c r="AB47" s="453"/>
      <c r="AC47" s="453"/>
      <c r="AD47" s="453"/>
      <c r="AE47" s="453"/>
      <c r="AF47" s="453"/>
      <c r="AG47" s="453"/>
      <c r="AH47" s="453"/>
      <c r="AI47" s="453"/>
      <c r="AJ47" s="453"/>
      <c r="AK47" s="453"/>
      <c r="AL47" s="453"/>
      <c r="AM47" s="453"/>
      <c r="AN47" s="453"/>
      <c r="AO47" s="453"/>
      <c r="AP47" s="453"/>
      <c r="AQ47" s="453"/>
      <c r="AR47" s="453"/>
      <c r="AS47" s="453"/>
      <c r="AT47" s="453"/>
      <c r="AU47" s="453"/>
      <c r="AV47" s="453"/>
      <c r="AW47" s="453"/>
      <c r="AX47" s="453"/>
      <c r="AY47" s="453"/>
      <c r="AZ47" s="453"/>
      <c r="BA47" s="453"/>
      <c r="BB47" s="453"/>
      <c r="BC47" s="453"/>
      <c r="BD47" s="453"/>
      <c r="BE47" s="453"/>
      <c r="BF47" s="453"/>
      <c r="BG47" s="453"/>
      <c r="BH47" s="453"/>
      <c r="BI47" s="453"/>
      <c r="BJ47" s="453"/>
      <c r="BK47" s="453"/>
      <c r="BL47" s="453"/>
      <c r="BM47" s="453"/>
      <c r="BN47" s="453"/>
      <c r="BO47" s="453"/>
      <c r="BP47" s="453">
        <v>6</v>
      </c>
      <c r="BQ47" s="453">
        <v>3</v>
      </c>
    </row>
    <row r="48" spans="1:69">
      <c r="A48" s="42">
        <v>44433</v>
      </c>
      <c r="B48" s="453"/>
      <c r="C48" s="453"/>
      <c r="D48" s="453"/>
      <c r="E48" s="453"/>
      <c r="F48" s="453"/>
      <c r="G48" s="453"/>
      <c r="H48" s="453"/>
      <c r="I48" s="453"/>
      <c r="J48" s="453"/>
      <c r="K48" s="453"/>
      <c r="L48" s="453"/>
      <c r="M48" s="453"/>
      <c r="N48" s="453"/>
      <c r="O48" s="453"/>
      <c r="P48" s="453"/>
      <c r="Q48" s="453"/>
      <c r="R48" s="453"/>
      <c r="S48" s="453"/>
      <c r="T48" s="453"/>
      <c r="U48" s="453"/>
      <c r="V48" s="453"/>
      <c r="W48" s="453"/>
      <c r="X48" s="453"/>
      <c r="Y48" s="453"/>
      <c r="Z48" s="453">
        <v>1</v>
      </c>
      <c r="AA48" s="453"/>
      <c r="AB48" s="453">
        <v>1</v>
      </c>
      <c r="AC48" s="453"/>
      <c r="AD48" s="453"/>
      <c r="AE48" s="453"/>
      <c r="AF48" s="453"/>
      <c r="AG48" s="453"/>
      <c r="AH48" s="453"/>
      <c r="AI48" s="453"/>
      <c r="AJ48" s="453"/>
      <c r="AK48" s="453"/>
      <c r="AL48" s="453"/>
      <c r="AM48" s="453"/>
      <c r="AN48" s="453"/>
      <c r="AO48" s="453"/>
      <c r="AP48" s="453"/>
      <c r="AQ48" s="453"/>
      <c r="AR48" s="453"/>
      <c r="AS48" s="453"/>
      <c r="AT48" s="453"/>
      <c r="AU48" s="453"/>
      <c r="AV48" s="453"/>
      <c r="AW48" s="453"/>
      <c r="AX48" s="453"/>
      <c r="AY48" s="453"/>
      <c r="AZ48" s="453"/>
      <c r="BA48" s="453"/>
      <c r="BB48" s="453"/>
      <c r="BC48" s="453"/>
      <c r="BD48" s="453"/>
      <c r="BE48" s="453"/>
      <c r="BF48" s="453"/>
      <c r="BG48" s="453"/>
      <c r="BH48" s="453"/>
      <c r="BI48" s="453"/>
      <c r="BJ48" s="453"/>
      <c r="BK48" s="453"/>
      <c r="BL48" s="453"/>
      <c r="BM48" s="453"/>
      <c r="BN48" s="453"/>
      <c r="BO48" s="453"/>
      <c r="BP48" s="453">
        <v>2</v>
      </c>
      <c r="BQ48" s="453"/>
    </row>
    <row r="49" spans="1:69">
      <c r="A49" s="42">
        <v>44438</v>
      </c>
      <c r="B49" s="453"/>
      <c r="C49" s="453"/>
      <c r="D49" s="453"/>
      <c r="E49" s="453"/>
      <c r="F49" s="453"/>
      <c r="G49" s="453"/>
      <c r="H49" s="453"/>
      <c r="I49" s="453"/>
      <c r="J49" s="453"/>
      <c r="K49" s="453"/>
      <c r="L49" s="453"/>
      <c r="M49" s="453"/>
      <c r="N49" s="453"/>
      <c r="O49" s="453"/>
      <c r="P49" s="453"/>
      <c r="Q49" s="453"/>
      <c r="R49" s="453"/>
      <c r="S49" s="453"/>
      <c r="T49" s="453"/>
      <c r="U49" s="453"/>
      <c r="V49" s="453"/>
      <c r="W49" s="453"/>
      <c r="X49" s="453"/>
      <c r="Y49" s="453"/>
      <c r="Z49" s="453">
        <v>3</v>
      </c>
      <c r="AA49" s="453">
        <v>2</v>
      </c>
      <c r="AB49" s="453">
        <v>1</v>
      </c>
      <c r="AC49" s="453"/>
      <c r="AD49" s="453"/>
      <c r="AE49" s="453"/>
      <c r="AF49" s="453"/>
      <c r="AG49" s="453"/>
      <c r="AH49" s="453"/>
      <c r="AI49" s="453"/>
      <c r="AJ49" s="453"/>
      <c r="AK49" s="453"/>
      <c r="AL49" s="453"/>
      <c r="AM49" s="453"/>
      <c r="AN49" s="453"/>
      <c r="AO49" s="453"/>
      <c r="AP49" s="453"/>
      <c r="AQ49" s="453"/>
      <c r="AR49" s="453"/>
      <c r="AS49" s="453"/>
      <c r="AT49" s="453"/>
      <c r="AU49" s="453"/>
      <c r="AV49" s="453"/>
      <c r="AW49" s="453"/>
      <c r="AX49" s="453"/>
      <c r="AY49" s="453"/>
      <c r="AZ49" s="453"/>
      <c r="BA49" s="453"/>
      <c r="BB49" s="453"/>
      <c r="BC49" s="453"/>
      <c r="BD49" s="453"/>
      <c r="BE49" s="453"/>
      <c r="BF49" s="453"/>
      <c r="BG49" s="453"/>
      <c r="BH49" s="453"/>
      <c r="BI49" s="453"/>
      <c r="BJ49" s="453"/>
      <c r="BK49" s="453"/>
      <c r="BL49" s="453"/>
      <c r="BM49" s="453"/>
      <c r="BN49" s="453"/>
      <c r="BO49" s="453"/>
      <c r="BP49" s="453">
        <v>4</v>
      </c>
      <c r="BQ49" s="453">
        <v>2</v>
      </c>
    </row>
    <row r="50" spans="1:69">
      <c r="A50" s="42">
        <v>44439</v>
      </c>
      <c r="B50" s="453"/>
      <c r="C50" s="453"/>
      <c r="D50" s="453"/>
      <c r="E50" s="453"/>
      <c r="F50" s="453"/>
      <c r="G50" s="453"/>
      <c r="H50" s="453"/>
      <c r="I50" s="453"/>
      <c r="J50" s="453"/>
      <c r="K50" s="453"/>
      <c r="L50" s="453"/>
      <c r="M50" s="453"/>
      <c r="N50" s="453"/>
      <c r="O50" s="453"/>
      <c r="P50" s="453"/>
      <c r="Q50" s="453"/>
      <c r="R50" s="453"/>
      <c r="S50" s="453"/>
      <c r="T50" s="453"/>
      <c r="U50" s="453"/>
      <c r="V50" s="453"/>
      <c r="W50" s="453"/>
      <c r="X50" s="453"/>
      <c r="Y50" s="453"/>
      <c r="Z50" s="453">
        <v>1</v>
      </c>
      <c r="AA50" s="453">
        <v>1</v>
      </c>
      <c r="AB50" s="453">
        <v>1</v>
      </c>
      <c r="AC50" s="453">
        <v>1</v>
      </c>
      <c r="AD50" s="453"/>
      <c r="AE50" s="453"/>
      <c r="AF50" s="453"/>
      <c r="AG50" s="453"/>
      <c r="AH50" s="453"/>
      <c r="AI50" s="453"/>
      <c r="AJ50" s="453"/>
      <c r="AK50" s="453"/>
      <c r="AL50" s="453"/>
      <c r="AM50" s="453"/>
      <c r="AN50" s="453"/>
      <c r="AO50" s="453"/>
      <c r="AP50" s="453"/>
      <c r="AQ50" s="453"/>
      <c r="AR50" s="453"/>
      <c r="AS50" s="453"/>
      <c r="AT50" s="453"/>
      <c r="AU50" s="453"/>
      <c r="AV50" s="453"/>
      <c r="AW50" s="453"/>
      <c r="AX50" s="453"/>
      <c r="AY50" s="453"/>
      <c r="AZ50" s="453"/>
      <c r="BA50" s="453"/>
      <c r="BB50" s="453"/>
      <c r="BC50" s="453"/>
      <c r="BD50" s="453"/>
      <c r="BE50" s="453"/>
      <c r="BF50" s="453"/>
      <c r="BG50" s="453"/>
      <c r="BH50" s="453"/>
      <c r="BI50" s="453"/>
      <c r="BJ50" s="453"/>
      <c r="BK50" s="453"/>
      <c r="BL50" s="453"/>
      <c r="BM50" s="453"/>
      <c r="BN50" s="453"/>
      <c r="BO50" s="453"/>
      <c r="BP50" s="453">
        <v>2</v>
      </c>
      <c r="BQ50" s="453">
        <v>2</v>
      </c>
    </row>
    <row r="51" spans="1:69">
      <c r="A51" s="42">
        <v>44452</v>
      </c>
      <c r="B51" s="453"/>
      <c r="C51" s="453"/>
      <c r="D51" s="453"/>
      <c r="E51" s="453"/>
      <c r="F51" s="453"/>
      <c r="G51" s="453"/>
      <c r="H51" s="453"/>
      <c r="I51" s="453"/>
      <c r="J51" s="453"/>
      <c r="K51" s="453"/>
      <c r="L51" s="453"/>
      <c r="M51" s="453"/>
      <c r="N51" s="453"/>
      <c r="O51" s="453"/>
      <c r="P51" s="453"/>
      <c r="Q51" s="453"/>
      <c r="R51" s="453"/>
      <c r="S51" s="453"/>
      <c r="T51" s="453"/>
      <c r="U51" s="453"/>
      <c r="V51" s="453"/>
      <c r="W51" s="453"/>
      <c r="X51" s="453"/>
      <c r="Y51" s="453"/>
      <c r="Z51" s="453"/>
      <c r="AA51" s="453"/>
      <c r="AB51" s="453">
        <v>2</v>
      </c>
      <c r="AC51" s="453"/>
      <c r="AD51" s="453"/>
      <c r="AE51" s="453"/>
      <c r="AF51" s="453"/>
      <c r="AG51" s="453"/>
      <c r="AH51" s="453"/>
      <c r="AI51" s="453"/>
      <c r="AJ51" s="453"/>
      <c r="AK51" s="453"/>
      <c r="AL51" s="453"/>
      <c r="AM51" s="453"/>
      <c r="AN51" s="453"/>
      <c r="AO51" s="453"/>
      <c r="AP51" s="453"/>
      <c r="AQ51" s="453"/>
      <c r="AR51" s="453"/>
      <c r="AS51" s="453"/>
      <c r="AT51" s="453"/>
      <c r="AU51" s="453"/>
      <c r="AV51" s="453"/>
      <c r="AW51" s="453"/>
      <c r="AX51" s="453"/>
      <c r="AY51" s="453"/>
      <c r="AZ51" s="453"/>
      <c r="BA51" s="453"/>
      <c r="BB51" s="453"/>
      <c r="BC51" s="453"/>
      <c r="BD51" s="453"/>
      <c r="BE51" s="453"/>
      <c r="BF51" s="453"/>
      <c r="BG51" s="453"/>
      <c r="BH51" s="453"/>
      <c r="BI51" s="453"/>
      <c r="BJ51" s="453"/>
      <c r="BK51" s="453"/>
      <c r="BL51" s="453"/>
      <c r="BM51" s="453"/>
      <c r="BN51" s="453"/>
      <c r="BO51" s="453"/>
      <c r="BP51" s="453">
        <v>2</v>
      </c>
      <c r="BQ51" s="453"/>
    </row>
    <row r="52" spans="1:69">
      <c r="A52" s="42">
        <v>44455</v>
      </c>
      <c r="B52" s="453"/>
      <c r="C52" s="453"/>
      <c r="D52" s="453"/>
      <c r="E52" s="453"/>
      <c r="F52" s="453"/>
      <c r="G52" s="453"/>
      <c r="H52" s="453"/>
      <c r="I52" s="453"/>
      <c r="J52" s="453"/>
      <c r="K52" s="453"/>
      <c r="L52" s="453"/>
      <c r="M52" s="453"/>
      <c r="N52" s="453"/>
      <c r="O52" s="453"/>
      <c r="P52" s="453"/>
      <c r="Q52" s="453"/>
      <c r="R52" s="453"/>
      <c r="S52" s="453"/>
      <c r="T52" s="453"/>
      <c r="U52" s="453"/>
      <c r="V52" s="453"/>
      <c r="W52" s="453"/>
      <c r="X52" s="453"/>
      <c r="Y52" s="453"/>
      <c r="Z52" s="453"/>
      <c r="AA52" s="453"/>
      <c r="AB52" s="453"/>
      <c r="AC52" s="453"/>
      <c r="AD52" s="453">
        <v>3</v>
      </c>
      <c r="AE52" s="453">
        <v>2</v>
      </c>
      <c r="AF52" s="453">
        <v>1</v>
      </c>
      <c r="AG52" s="453"/>
      <c r="AH52" s="453"/>
      <c r="AI52" s="453"/>
      <c r="AJ52" s="453"/>
      <c r="AK52" s="453"/>
      <c r="AL52" s="453"/>
      <c r="AM52" s="453"/>
      <c r="AN52" s="453"/>
      <c r="AO52" s="453"/>
      <c r="AP52" s="453"/>
      <c r="AQ52" s="453"/>
      <c r="AR52" s="453"/>
      <c r="AS52" s="453"/>
      <c r="AT52" s="453"/>
      <c r="AU52" s="453"/>
      <c r="AV52" s="453"/>
      <c r="AW52" s="453"/>
      <c r="AX52" s="453"/>
      <c r="AY52" s="453"/>
      <c r="AZ52" s="453"/>
      <c r="BA52" s="453"/>
      <c r="BB52" s="453"/>
      <c r="BC52" s="453"/>
      <c r="BD52" s="453"/>
      <c r="BE52" s="453"/>
      <c r="BF52" s="453"/>
      <c r="BG52" s="453"/>
      <c r="BH52" s="453"/>
      <c r="BI52" s="453"/>
      <c r="BJ52" s="453"/>
      <c r="BK52" s="453"/>
      <c r="BL52" s="453"/>
      <c r="BM52" s="453"/>
      <c r="BN52" s="453"/>
      <c r="BO52" s="453"/>
      <c r="BP52" s="453">
        <v>4</v>
      </c>
      <c r="BQ52" s="453">
        <v>2</v>
      </c>
    </row>
    <row r="53" spans="1:69">
      <c r="A53" s="42">
        <v>44462</v>
      </c>
      <c r="B53" s="453"/>
      <c r="C53" s="453"/>
      <c r="D53" s="453"/>
      <c r="E53" s="453"/>
      <c r="F53" s="453"/>
      <c r="G53" s="453"/>
      <c r="H53" s="453"/>
      <c r="I53" s="453"/>
      <c r="J53" s="453"/>
      <c r="K53" s="453"/>
      <c r="L53" s="453"/>
      <c r="M53" s="453"/>
      <c r="N53" s="453"/>
      <c r="O53" s="453"/>
      <c r="P53" s="453"/>
      <c r="Q53" s="453"/>
      <c r="R53" s="453"/>
      <c r="S53" s="453"/>
      <c r="T53" s="453"/>
      <c r="U53" s="453"/>
      <c r="V53" s="453"/>
      <c r="W53" s="453"/>
      <c r="X53" s="453"/>
      <c r="Y53" s="453"/>
      <c r="Z53" s="453"/>
      <c r="AA53" s="453"/>
      <c r="AB53" s="453"/>
      <c r="AC53" s="453"/>
      <c r="AD53" s="453"/>
      <c r="AE53" s="453"/>
      <c r="AF53" s="453"/>
      <c r="AG53" s="453"/>
      <c r="AH53" s="453">
        <v>1</v>
      </c>
      <c r="AI53" s="453">
        <v>1</v>
      </c>
      <c r="AJ53" s="453"/>
      <c r="AK53" s="453"/>
      <c r="AL53" s="453"/>
      <c r="AM53" s="453"/>
      <c r="AN53" s="453"/>
      <c r="AO53" s="453"/>
      <c r="AP53" s="453"/>
      <c r="AQ53" s="453"/>
      <c r="AR53" s="453"/>
      <c r="AS53" s="453"/>
      <c r="AT53" s="453"/>
      <c r="AU53" s="453"/>
      <c r="AV53" s="453"/>
      <c r="AW53" s="453"/>
      <c r="AX53" s="453"/>
      <c r="AY53" s="453"/>
      <c r="AZ53" s="453"/>
      <c r="BA53" s="453"/>
      <c r="BB53" s="453"/>
      <c r="BC53" s="453"/>
      <c r="BD53" s="453"/>
      <c r="BE53" s="453"/>
      <c r="BF53" s="453"/>
      <c r="BG53" s="453"/>
      <c r="BH53" s="453"/>
      <c r="BI53" s="453"/>
      <c r="BJ53" s="453"/>
      <c r="BK53" s="453"/>
      <c r="BL53" s="453"/>
      <c r="BM53" s="453"/>
      <c r="BN53" s="453"/>
      <c r="BO53" s="453"/>
      <c r="BP53" s="453">
        <v>1</v>
      </c>
      <c r="BQ53" s="453">
        <v>1</v>
      </c>
    </row>
    <row r="54" spans="1:69">
      <c r="A54" s="42">
        <v>44463</v>
      </c>
      <c r="B54" s="453"/>
      <c r="C54" s="453"/>
      <c r="D54" s="453"/>
      <c r="E54" s="453"/>
      <c r="F54" s="453"/>
      <c r="G54" s="453"/>
      <c r="H54" s="453"/>
      <c r="I54" s="453"/>
      <c r="J54" s="453"/>
      <c r="K54" s="453"/>
      <c r="L54" s="453"/>
      <c r="M54" s="453"/>
      <c r="N54" s="453"/>
      <c r="O54" s="453"/>
      <c r="P54" s="453"/>
      <c r="Q54" s="453"/>
      <c r="R54" s="453"/>
      <c r="S54" s="453"/>
      <c r="T54" s="453"/>
      <c r="U54" s="453"/>
      <c r="V54" s="453"/>
      <c r="W54" s="453"/>
      <c r="X54" s="453"/>
      <c r="Y54" s="453"/>
      <c r="Z54" s="453"/>
      <c r="AA54" s="453"/>
      <c r="AB54" s="453">
        <v>2</v>
      </c>
      <c r="AC54" s="453">
        <v>2</v>
      </c>
      <c r="AD54" s="453"/>
      <c r="AE54" s="453"/>
      <c r="AF54" s="453"/>
      <c r="AG54" s="453"/>
      <c r="AH54" s="453"/>
      <c r="AI54" s="453"/>
      <c r="AJ54" s="453"/>
      <c r="AK54" s="453"/>
      <c r="AL54" s="453"/>
      <c r="AM54" s="453"/>
      <c r="AN54" s="453"/>
      <c r="AO54" s="453"/>
      <c r="AP54" s="453"/>
      <c r="AQ54" s="453"/>
      <c r="AR54" s="453"/>
      <c r="AS54" s="453"/>
      <c r="AT54" s="453"/>
      <c r="AU54" s="453"/>
      <c r="AV54" s="453"/>
      <c r="AW54" s="453"/>
      <c r="AX54" s="453"/>
      <c r="AY54" s="453"/>
      <c r="AZ54" s="453"/>
      <c r="BA54" s="453"/>
      <c r="BB54" s="453"/>
      <c r="BC54" s="453"/>
      <c r="BD54" s="453"/>
      <c r="BE54" s="453"/>
      <c r="BF54" s="453"/>
      <c r="BG54" s="453"/>
      <c r="BH54" s="453"/>
      <c r="BI54" s="453"/>
      <c r="BJ54" s="453"/>
      <c r="BK54" s="453"/>
      <c r="BL54" s="453"/>
      <c r="BM54" s="453"/>
      <c r="BN54" s="453"/>
      <c r="BO54" s="453"/>
      <c r="BP54" s="453">
        <v>2</v>
      </c>
      <c r="BQ54" s="453">
        <v>2</v>
      </c>
    </row>
    <row r="55" spans="1:69">
      <c r="A55" s="42">
        <v>44467</v>
      </c>
      <c r="B55" s="453"/>
      <c r="C55" s="453"/>
      <c r="D55" s="453"/>
      <c r="E55" s="453"/>
      <c r="F55" s="453"/>
      <c r="G55" s="453"/>
      <c r="H55" s="453"/>
      <c r="I55" s="453"/>
      <c r="J55" s="453"/>
      <c r="K55" s="453"/>
      <c r="L55" s="453"/>
      <c r="M55" s="453"/>
      <c r="N55" s="453"/>
      <c r="O55" s="453"/>
      <c r="P55" s="453"/>
      <c r="Q55" s="453"/>
      <c r="R55" s="453"/>
      <c r="S55" s="453"/>
      <c r="T55" s="453"/>
      <c r="U55" s="453"/>
      <c r="V55" s="453"/>
      <c r="W55" s="453"/>
      <c r="X55" s="453"/>
      <c r="Y55" s="453"/>
      <c r="Z55" s="453"/>
      <c r="AA55" s="453"/>
      <c r="AB55" s="453"/>
      <c r="AC55" s="453"/>
      <c r="AD55" s="453"/>
      <c r="AE55" s="453"/>
      <c r="AF55" s="453"/>
      <c r="AG55" s="453"/>
      <c r="AH55" s="453"/>
      <c r="AI55" s="453"/>
      <c r="AJ55" s="453">
        <v>1</v>
      </c>
      <c r="AK55" s="453"/>
      <c r="AL55" s="453"/>
      <c r="AM55" s="453"/>
      <c r="AN55" s="453"/>
      <c r="AO55" s="453"/>
      <c r="AP55" s="453"/>
      <c r="AQ55" s="453"/>
      <c r="AR55" s="453"/>
      <c r="AS55" s="453"/>
      <c r="AT55" s="453"/>
      <c r="AU55" s="453"/>
      <c r="AV55" s="453"/>
      <c r="AW55" s="453"/>
      <c r="AX55" s="453"/>
      <c r="AY55" s="453"/>
      <c r="AZ55" s="453"/>
      <c r="BA55" s="453"/>
      <c r="BB55" s="453"/>
      <c r="BC55" s="453"/>
      <c r="BD55" s="453"/>
      <c r="BE55" s="453"/>
      <c r="BF55" s="453"/>
      <c r="BG55" s="453"/>
      <c r="BH55" s="453"/>
      <c r="BI55" s="453"/>
      <c r="BJ55" s="453"/>
      <c r="BK55" s="453"/>
      <c r="BL55" s="453"/>
      <c r="BM55" s="453"/>
      <c r="BN55" s="453"/>
      <c r="BO55" s="453"/>
      <c r="BP55" s="453">
        <v>1</v>
      </c>
      <c r="BQ55" s="453"/>
    </row>
    <row r="56" spans="1:69">
      <c r="A56" s="42">
        <v>44468</v>
      </c>
      <c r="B56" s="453"/>
      <c r="C56" s="453"/>
      <c r="D56" s="453"/>
      <c r="E56" s="453"/>
      <c r="F56" s="453"/>
      <c r="G56" s="453"/>
      <c r="H56" s="453"/>
      <c r="I56" s="453"/>
      <c r="J56" s="453"/>
      <c r="K56" s="453"/>
      <c r="L56" s="453"/>
      <c r="M56" s="453"/>
      <c r="N56" s="453"/>
      <c r="O56" s="453"/>
      <c r="P56" s="453"/>
      <c r="Q56" s="453"/>
      <c r="R56" s="453"/>
      <c r="S56" s="453"/>
      <c r="T56" s="453"/>
      <c r="U56" s="453"/>
      <c r="V56" s="453"/>
      <c r="W56" s="453"/>
      <c r="X56" s="453"/>
      <c r="Y56" s="453"/>
      <c r="Z56" s="453"/>
      <c r="AA56" s="453"/>
      <c r="AB56" s="453"/>
      <c r="AC56" s="453"/>
      <c r="AD56" s="453"/>
      <c r="AE56" s="453"/>
      <c r="AF56" s="453"/>
      <c r="AG56" s="453"/>
      <c r="AH56" s="453"/>
      <c r="AI56" s="453"/>
      <c r="AJ56" s="453"/>
      <c r="AK56" s="453"/>
      <c r="AL56" s="453">
        <v>1</v>
      </c>
      <c r="AM56" s="453"/>
      <c r="AN56" s="453"/>
      <c r="AO56" s="453"/>
      <c r="AP56" s="453"/>
      <c r="AQ56" s="453"/>
      <c r="AR56" s="453"/>
      <c r="AS56" s="453"/>
      <c r="AT56" s="453"/>
      <c r="AU56" s="453"/>
      <c r="AV56" s="453"/>
      <c r="AW56" s="453"/>
      <c r="AX56" s="453"/>
      <c r="AY56" s="453"/>
      <c r="AZ56" s="453"/>
      <c r="BA56" s="453"/>
      <c r="BB56" s="453"/>
      <c r="BC56" s="453"/>
      <c r="BD56" s="453"/>
      <c r="BE56" s="453"/>
      <c r="BF56" s="453"/>
      <c r="BG56" s="453"/>
      <c r="BH56" s="453"/>
      <c r="BI56" s="453"/>
      <c r="BJ56" s="453"/>
      <c r="BK56" s="453"/>
      <c r="BL56" s="453"/>
      <c r="BM56" s="453"/>
      <c r="BN56" s="453"/>
      <c r="BO56" s="453"/>
      <c r="BP56" s="453">
        <v>1</v>
      </c>
      <c r="BQ56" s="453"/>
    </row>
    <row r="57" spans="1:69">
      <c r="A57" s="42">
        <v>44481</v>
      </c>
      <c r="B57" s="453"/>
      <c r="C57" s="453"/>
      <c r="D57" s="453"/>
      <c r="E57" s="453"/>
      <c r="F57" s="453"/>
      <c r="G57" s="453"/>
      <c r="H57" s="453"/>
      <c r="I57" s="453"/>
      <c r="J57" s="453"/>
      <c r="K57" s="453"/>
      <c r="L57" s="453"/>
      <c r="M57" s="453"/>
      <c r="N57" s="453"/>
      <c r="O57" s="453"/>
      <c r="P57" s="453"/>
      <c r="Q57" s="453"/>
      <c r="R57" s="453"/>
      <c r="S57" s="453"/>
      <c r="T57" s="453"/>
      <c r="U57" s="453"/>
      <c r="V57" s="453"/>
      <c r="W57" s="453"/>
      <c r="X57" s="453"/>
      <c r="Y57" s="453"/>
      <c r="Z57" s="453"/>
      <c r="AA57" s="453"/>
      <c r="AB57" s="453"/>
      <c r="AC57" s="453"/>
      <c r="AD57" s="453"/>
      <c r="AE57" s="453"/>
      <c r="AF57" s="453"/>
      <c r="AG57" s="453"/>
      <c r="AH57" s="453"/>
      <c r="AI57" s="453"/>
      <c r="AJ57" s="453"/>
      <c r="AK57" s="453"/>
      <c r="AL57" s="453"/>
      <c r="AM57" s="453"/>
      <c r="AN57" s="453">
        <v>1</v>
      </c>
      <c r="AO57" s="453">
        <v>1</v>
      </c>
      <c r="AP57" s="453"/>
      <c r="AQ57" s="453"/>
      <c r="AR57" s="453"/>
      <c r="AS57" s="453"/>
      <c r="AT57" s="453"/>
      <c r="AU57" s="453"/>
      <c r="AV57" s="453"/>
      <c r="AW57" s="453"/>
      <c r="AX57" s="453"/>
      <c r="AY57" s="453"/>
      <c r="AZ57" s="453"/>
      <c r="BA57" s="453"/>
      <c r="BB57" s="453"/>
      <c r="BC57" s="453"/>
      <c r="BD57" s="453"/>
      <c r="BE57" s="453"/>
      <c r="BF57" s="453"/>
      <c r="BG57" s="453"/>
      <c r="BH57" s="453"/>
      <c r="BI57" s="453"/>
      <c r="BJ57" s="453"/>
      <c r="BK57" s="453"/>
      <c r="BL57" s="453"/>
      <c r="BM57" s="453"/>
      <c r="BN57" s="453"/>
      <c r="BO57" s="453"/>
      <c r="BP57" s="453">
        <v>1</v>
      </c>
      <c r="BQ57" s="453">
        <v>1</v>
      </c>
    </row>
    <row r="58" spans="1:69">
      <c r="A58" s="42">
        <v>44484</v>
      </c>
      <c r="B58" s="453"/>
      <c r="C58" s="453"/>
      <c r="D58" s="453"/>
      <c r="E58" s="453"/>
      <c r="F58" s="453"/>
      <c r="G58" s="453"/>
      <c r="H58" s="453"/>
      <c r="I58" s="453"/>
      <c r="J58" s="453"/>
      <c r="K58" s="453"/>
      <c r="L58" s="453"/>
      <c r="M58" s="453"/>
      <c r="N58" s="453"/>
      <c r="O58" s="453"/>
      <c r="P58" s="453"/>
      <c r="Q58" s="453"/>
      <c r="R58" s="453"/>
      <c r="S58" s="453"/>
      <c r="T58" s="453"/>
      <c r="U58" s="453"/>
      <c r="V58" s="453"/>
      <c r="W58" s="453"/>
      <c r="X58" s="453"/>
      <c r="Y58" s="453"/>
      <c r="Z58" s="453"/>
      <c r="AA58" s="453"/>
      <c r="AB58" s="453"/>
      <c r="AC58" s="453"/>
      <c r="AD58" s="453"/>
      <c r="AE58" s="453"/>
      <c r="AF58" s="453"/>
      <c r="AG58" s="453"/>
      <c r="AH58" s="453"/>
      <c r="AI58" s="453"/>
      <c r="AJ58" s="453"/>
      <c r="AK58" s="453"/>
      <c r="AL58" s="453"/>
      <c r="AM58" s="453"/>
      <c r="AN58" s="453"/>
      <c r="AO58" s="453"/>
      <c r="AP58" s="453">
        <v>1</v>
      </c>
      <c r="AQ58" s="453"/>
      <c r="AR58" s="453"/>
      <c r="AS58" s="453"/>
      <c r="AT58" s="453"/>
      <c r="AU58" s="453"/>
      <c r="AV58" s="453"/>
      <c r="AW58" s="453"/>
      <c r="AX58" s="453"/>
      <c r="AY58" s="453"/>
      <c r="AZ58" s="453"/>
      <c r="BA58" s="453"/>
      <c r="BB58" s="453"/>
      <c r="BC58" s="453"/>
      <c r="BD58" s="453"/>
      <c r="BE58" s="453"/>
      <c r="BF58" s="453"/>
      <c r="BG58" s="453"/>
      <c r="BH58" s="453"/>
      <c r="BI58" s="453"/>
      <c r="BJ58" s="453"/>
      <c r="BK58" s="453"/>
      <c r="BL58" s="453"/>
      <c r="BM58" s="453"/>
      <c r="BN58" s="453"/>
      <c r="BO58" s="453"/>
      <c r="BP58" s="453">
        <v>1</v>
      </c>
      <c r="BQ58" s="453"/>
    </row>
    <row r="59" spans="1:69">
      <c r="A59" s="42">
        <v>44487</v>
      </c>
      <c r="B59" s="453"/>
      <c r="C59" s="453"/>
      <c r="D59" s="453"/>
      <c r="E59" s="453"/>
      <c r="F59" s="453"/>
      <c r="G59" s="453"/>
      <c r="H59" s="453"/>
      <c r="I59" s="453"/>
      <c r="J59" s="453"/>
      <c r="K59" s="453"/>
      <c r="L59" s="453"/>
      <c r="M59" s="453"/>
      <c r="N59" s="453"/>
      <c r="O59" s="453"/>
      <c r="P59" s="453"/>
      <c r="Q59" s="453"/>
      <c r="R59" s="453"/>
      <c r="S59" s="453"/>
      <c r="T59" s="453"/>
      <c r="U59" s="453"/>
      <c r="V59" s="453"/>
      <c r="W59" s="453"/>
      <c r="X59" s="453"/>
      <c r="Y59" s="453"/>
      <c r="Z59" s="453"/>
      <c r="AA59" s="453"/>
      <c r="AB59" s="453"/>
      <c r="AC59" s="453"/>
      <c r="AD59" s="453"/>
      <c r="AE59" s="453"/>
      <c r="AF59" s="453"/>
      <c r="AG59" s="453"/>
      <c r="AH59" s="453"/>
      <c r="AI59" s="453"/>
      <c r="AJ59" s="453"/>
      <c r="AK59" s="453"/>
      <c r="AL59" s="453"/>
      <c r="AM59" s="453"/>
      <c r="AN59" s="453">
        <v>1</v>
      </c>
      <c r="AO59" s="453">
        <v>1</v>
      </c>
      <c r="AP59" s="453"/>
      <c r="AQ59" s="453"/>
      <c r="AR59" s="453"/>
      <c r="AS59" s="453"/>
      <c r="AT59" s="453"/>
      <c r="AU59" s="453"/>
      <c r="AV59" s="453"/>
      <c r="AW59" s="453"/>
      <c r="AX59" s="453"/>
      <c r="AY59" s="453"/>
      <c r="AZ59" s="453"/>
      <c r="BA59" s="453"/>
      <c r="BB59" s="453"/>
      <c r="BC59" s="453"/>
      <c r="BD59" s="453"/>
      <c r="BE59" s="453"/>
      <c r="BF59" s="453"/>
      <c r="BG59" s="453"/>
      <c r="BH59" s="453"/>
      <c r="BI59" s="453"/>
      <c r="BJ59" s="453"/>
      <c r="BK59" s="453"/>
      <c r="BL59" s="453"/>
      <c r="BM59" s="453"/>
      <c r="BN59" s="453"/>
      <c r="BO59" s="453"/>
      <c r="BP59" s="453">
        <v>1</v>
      </c>
      <c r="BQ59" s="453">
        <v>1</v>
      </c>
    </row>
    <row r="60" spans="1:69">
      <c r="A60" s="42">
        <v>44488</v>
      </c>
      <c r="B60" s="453"/>
      <c r="C60" s="453"/>
      <c r="D60" s="453"/>
      <c r="E60" s="453"/>
      <c r="F60" s="453"/>
      <c r="G60" s="453"/>
      <c r="H60" s="453"/>
      <c r="I60" s="453"/>
      <c r="J60" s="453"/>
      <c r="K60" s="453"/>
      <c r="L60" s="453"/>
      <c r="M60" s="453"/>
      <c r="N60" s="453"/>
      <c r="O60" s="453"/>
      <c r="P60" s="453"/>
      <c r="Q60" s="453"/>
      <c r="R60" s="453"/>
      <c r="S60" s="453"/>
      <c r="T60" s="453"/>
      <c r="U60" s="453"/>
      <c r="V60" s="453"/>
      <c r="W60" s="453"/>
      <c r="X60" s="453"/>
      <c r="Y60" s="453"/>
      <c r="Z60" s="453"/>
      <c r="AA60" s="453"/>
      <c r="AB60" s="453"/>
      <c r="AC60" s="453"/>
      <c r="AD60" s="453"/>
      <c r="AE60" s="453"/>
      <c r="AF60" s="453"/>
      <c r="AG60" s="453"/>
      <c r="AH60" s="453"/>
      <c r="AI60" s="453"/>
      <c r="AJ60" s="453"/>
      <c r="AK60" s="453"/>
      <c r="AL60" s="453"/>
      <c r="AM60" s="453"/>
      <c r="AN60" s="453"/>
      <c r="AO60" s="453"/>
      <c r="AP60" s="453"/>
      <c r="AQ60" s="453"/>
      <c r="AR60" s="453">
        <v>4</v>
      </c>
      <c r="AS60" s="453">
        <v>4</v>
      </c>
      <c r="AT60" s="453">
        <v>1</v>
      </c>
      <c r="AU60" s="453"/>
      <c r="AV60" s="453">
        <v>1</v>
      </c>
      <c r="AW60" s="453">
        <v>1</v>
      </c>
      <c r="AX60" s="453"/>
      <c r="AY60" s="453"/>
      <c r="AZ60" s="453"/>
      <c r="BA60" s="453"/>
      <c r="BB60" s="453"/>
      <c r="BC60" s="453"/>
      <c r="BD60" s="453"/>
      <c r="BE60" s="453"/>
      <c r="BF60" s="453"/>
      <c r="BG60" s="453"/>
      <c r="BH60" s="453"/>
      <c r="BI60" s="453"/>
      <c r="BJ60" s="453"/>
      <c r="BK60" s="453"/>
      <c r="BL60" s="453"/>
      <c r="BM60" s="453"/>
      <c r="BN60" s="453"/>
      <c r="BO60" s="453"/>
      <c r="BP60" s="453">
        <v>6</v>
      </c>
      <c r="BQ60" s="453">
        <v>5</v>
      </c>
    </row>
    <row r="61" spans="1:69">
      <c r="A61" s="42">
        <v>44490</v>
      </c>
      <c r="B61" s="453"/>
      <c r="C61" s="453"/>
      <c r="D61" s="453"/>
      <c r="E61" s="453"/>
      <c r="F61" s="453"/>
      <c r="G61" s="453"/>
      <c r="H61" s="453"/>
      <c r="I61" s="453"/>
      <c r="J61" s="453"/>
      <c r="K61" s="453"/>
      <c r="L61" s="453"/>
      <c r="M61" s="453"/>
      <c r="N61" s="453"/>
      <c r="O61" s="453"/>
      <c r="P61" s="453"/>
      <c r="Q61" s="453"/>
      <c r="R61" s="453"/>
      <c r="S61" s="453"/>
      <c r="T61" s="453"/>
      <c r="U61" s="453"/>
      <c r="V61" s="453"/>
      <c r="W61" s="453"/>
      <c r="X61" s="453"/>
      <c r="Y61" s="453"/>
      <c r="Z61" s="453"/>
      <c r="AA61" s="453"/>
      <c r="AB61" s="453"/>
      <c r="AC61" s="453"/>
      <c r="AD61" s="453"/>
      <c r="AE61" s="453"/>
      <c r="AF61" s="453"/>
      <c r="AG61" s="453"/>
      <c r="AH61" s="453"/>
      <c r="AI61" s="453"/>
      <c r="AJ61" s="453"/>
      <c r="AK61" s="453"/>
      <c r="AL61" s="453"/>
      <c r="AM61" s="453"/>
      <c r="AN61" s="453"/>
      <c r="AO61" s="453"/>
      <c r="AP61" s="453">
        <v>1</v>
      </c>
      <c r="AQ61" s="453"/>
      <c r="AR61" s="453"/>
      <c r="AS61" s="453"/>
      <c r="AT61" s="453"/>
      <c r="AU61" s="453"/>
      <c r="AV61" s="453"/>
      <c r="AW61" s="453"/>
      <c r="AX61" s="453"/>
      <c r="AY61" s="453"/>
      <c r="AZ61" s="453"/>
      <c r="BA61" s="453"/>
      <c r="BB61" s="453"/>
      <c r="BC61" s="453"/>
      <c r="BD61" s="453"/>
      <c r="BE61" s="453"/>
      <c r="BF61" s="453"/>
      <c r="BG61" s="453"/>
      <c r="BH61" s="453"/>
      <c r="BI61" s="453"/>
      <c r="BJ61" s="453"/>
      <c r="BK61" s="453"/>
      <c r="BL61" s="453"/>
      <c r="BM61" s="453"/>
      <c r="BN61" s="453"/>
      <c r="BO61" s="453"/>
      <c r="BP61" s="453">
        <v>1</v>
      </c>
      <c r="BQ61" s="453"/>
    </row>
    <row r="62" spans="1:69">
      <c r="A62" s="42">
        <v>44496</v>
      </c>
      <c r="B62" s="453"/>
      <c r="C62" s="453"/>
      <c r="D62" s="453"/>
      <c r="E62" s="453"/>
      <c r="F62" s="453"/>
      <c r="G62" s="453"/>
      <c r="H62" s="453"/>
      <c r="I62" s="453"/>
      <c r="J62" s="453"/>
      <c r="K62" s="453"/>
      <c r="L62" s="453"/>
      <c r="M62" s="453"/>
      <c r="N62" s="453"/>
      <c r="O62" s="453"/>
      <c r="P62" s="453"/>
      <c r="Q62" s="453"/>
      <c r="R62" s="453"/>
      <c r="S62" s="453"/>
      <c r="T62" s="453"/>
      <c r="U62" s="453"/>
      <c r="V62" s="453"/>
      <c r="W62" s="453"/>
      <c r="X62" s="453"/>
      <c r="Y62" s="453"/>
      <c r="Z62" s="453"/>
      <c r="AA62" s="453"/>
      <c r="AB62" s="453"/>
      <c r="AC62" s="453"/>
      <c r="AD62" s="453"/>
      <c r="AE62" s="453"/>
      <c r="AF62" s="453"/>
      <c r="AG62" s="453"/>
      <c r="AH62" s="453"/>
      <c r="AI62" s="453"/>
      <c r="AJ62" s="453"/>
      <c r="AK62" s="453"/>
      <c r="AL62" s="453"/>
      <c r="AM62" s="453"/>
      <c r="AN62" s="453"/>
      <c r="AO62" s="453"/>
      <c r="AP62" s="453"/>
      <c r="AQ62" s="453"/>
      <c r="AR62" s="453"/>
      <c r="AS62" s="453"/>
      <c r="AT62" s="453"/>
      <c r="AU62" s="453"/>
      <c r="AV62" s="453"/>
      <c r="AW62" s="453"/>
      <c r="AX62" s="453">
        <v>1</v>
      </c>
      <c r="AY62" s="453"/>
      <c r="AZ62" s="453"/>
      <c r="BA62" s="453"/>
      <c r="BB62" s="453"/>
      <c r="BC62" s="453"/>
      <c r="BD62" s="453"/>
      <c r="BE62" s="453"/>
      <c r="BF62" s="453"/>
      <c r="BG62" s="453"/>
      <c r="BH62" s="453"/>
      <c r="BI62" s="453"/>
      <c r="BJ62" s="453"/>
      <c r="BK62" s="453"/>
      <c r="BL62" s="453"/>
      <c r="BM62" s="453"/>
      <c r="BN62" s="453">
        <v>1</v>
      </c>
      <c r="BO62" s="453"/>
      <c r="BP62" s="453">
        <v>2</v>
      </c>
      <c r="BQ62" s="453"/>
    </row>
    <row r="63" spans="1:69">
      <c r="A63" s="42">
        <v>44491</v>
      </c>
      <c r="B63" s="453"/>
      <c r="C63" s="453"/>
      <c r="D63" s="453"/>
      <c r="E63" s="453"/>
      <c r="F63" s="453"/>
      <c r="G63" s="453"/>
      <c r="H63" s="453"/>
      <c r="I63" s="453"/>
      <c r="J63" s="453"/>
      <c r="K63" s="453"/>
      <c r="L63" s="453"/>
      <c r="M63" s="453"/>
      <c r="N63" s="453"/>
      <c r="O63" s="453"/>
      <c r="P63" s="453"/>
      <c r="Q63" s="453"/>
      <c r="R63" s="453"/>
      <c r="S63" s="453"/>
      <c r="T63" s="453"/>
      <c r="U63" s="453"/>
      <c r="V63" s="453"/>
      <c r="W63" s="453"/>
      <c r="X63" s="453"/>
      <c r="Y63" s="453"/>
      <c r="Z63" s="453"/>
      <c r="AA63" s="453"/>
      <c r="AB63" s="453"/>
      <c r="AC63" s="453"/>
      <c r="AD63" s="453"/>
      <c r="AE63" s="453"/>
      <c r="AF63" s="453"/>
      <c r="AG63" s="453"/>
      <c r="AH63" s="453"/>
      <c r="AI63" s="453"/>
      <c r="AJ63" s="453"/>
      <c r="AK63" s="453"/>
      <c r="AL63" s="453"/>
      <c r="AM63" s="453"/>
      <c r="AN63" s="453"/>
      <c r="AO63" s="453"/>
      <c r="AP63" s="453">
        <v>1</v>
      </c>
      <c r="AQ63" s="453"/>
      <c r="AR63" s="453"/>
      <c r="AS63" s="453"/>
      <c r="AT63" s="453"/>
      <c r="AU63" s="453"/>
      <c r="AV63" s="453"/>
      <c r="AW63" s="453"/>
      <c r="AX63" s="453"/>
      <c r="AY63" s="453"/>
      <c r="AZ63" s="453">
        <v>1</v>
      </c>
      <c r="BA63" s="453"/>
      <c r="BB63" s="453"/>
      <c r="BC63" s="453"/>
      <c r="BD63" s="453"/>
      <c r="BE63" s="453"/>
      <c r="BF63" s="453"/>
      <c r="BG63" s="453"/>
      <c r="BH63" s="453"/>
      <c r="BI63" s="453"/>
      <c r="BJ63" s="453"/>
      <c r="BK63" s="453"/>
      <c r="BL63" s="453"/>
      <c r="BM63" s="453"/>
      <c r="BN63" s="453"/>
      <c r="BO63" s="453"/>
      <c r="BP63" s="453">
        <v>2</v>
      </c>
      <c r="BQ63" s="453"/>
    </row>
    <row r="64" spans="1:69">
      <c r="A64" s="42">
        <v>44494</v>
      </c>
      <c r="B64" s="453"/>
      <c r="C64" s="453"/>
      <c r="D64" s="453"/>
      <c r="E64" s="453"/>
      <c r="F64" s="453"/>
      <c r="G64" s="453"/>
      <c r="H64" s="453"/>
      <c r="I64" s="453"/>
      <c r="J64" s="453"/>
      <c r="K64" s="453"/>
      <c r="L64" s="453"/>
      <c r="M64" s="453"/>
      <c r="N64" s="453"/>
      <c r="O64" s="453"/>
      <c r="P64" s="453"/>
      <c r="Q64" s="453"/>
      <c r="R64" s="453"/>
      <c r="S64" s="453"/>
      <c r="T64" s="453"/>
      <c r="U64" s="453"/>
      <c r="V64" s="453"/>
      <c r="W64" s="453"/>
      <c r="X64" s="453"/>
      <c r="Y64" s="453"/>
      <c r="Z64" s="453"/>
      <c r="AA64" s="453"/>
      <c r="AB64" s="453"/>
      <c r="AC64" s="453"/>
      <c r="AD64" s="453"/>
      <c r="AE64" s="453"/>
      <c r="AF64" s="453"/>
      <c r="AG64" s="453"/>
      <c r="AH64" s="453"/>
      <c r="AI64" s="453"/>
      <c r="AJ64" s="453"/>
      <c r="AK64" s="453"/>
      <c r="AL64" s="453"/>
      <c r="AM64" s="453"/>
      <c r="AN64" s="453"/>
      <c r="AO64" s="453"/>
      <c r="AP64" s="453">
        <v>1</v>
      </c>
      <c r="AQ64" s="453"/>
      <c r="AR64" s="453"/>
      <c r="AS64" s="453"/>
      <c r="AT64" s="453"/>
      <c r="AU64" s="453"/>
      <c r="AV64" s="453"/>
      <c r="AW64" s="453"/>
      <c r="AX64" s="453"/>
      <c r="AY64" s="453"/>
      <c r="AZ64" s="453"/>
      <c r="BA64" s="453"/>
      <c r="BB64" s="453">
        <v>1</v>
      </c>
      <c r="BC64" s="453"/>
      <c r="BD64" s="453">
        <v>1</v>
      </c>
      <c r="BE64" s="453"/>
      <c r="BF64" s="453"/>
      <c r="BG64" s="453"/>
      <c r="BH64" s="453"/>
      <c r="BI64" s="453"/>
      <c r="BJ64" s="453"/>
      <c r="BK64" s="453"/>
      <c r="BL64" s="453"/>
      <c r="BM64" s="453"/>
      <c r="BN64" s="453"/>
      <c r="BO64" s="453"/>
      <c r="BP64" s="453">
        <v>3</v>
      </c>
      <c r="BQ64" s="453"/>
    </row>
    <row r="65" spans="1:69">
      <c r="A65" s="42">
        <v>44503</v>
      </c>
      <c r="B65" s="453"/>
      <c r="C65" s="453"/>
      <c r="D65" s="453"/>
      <c r="E65" s="453"/>
      <c r="F65" s="453"/>
      <c r="G65" s="453"/>
      <c r="H65" s="453"/>
      <c r="I65" s="453"/>
      <c r="J65" s="453"/>
      <c r="K65" s="453"/>
      <c r="L65" s="453"/>
      <c r="M65" s="453"/>
      <c r="N65" s="453"/>
      <c r="O65" s="453"/>
      <c r="P65" s="453"/>
      <c r="Q65" s="453"/>
      <c r="R65" s="453"/>
      <c r="S65" s="453"/>
      <c r="T65" s="453"/>
      <c r="U65" s="453"/>
      <c r="V65" s="453"/>
      <c r="W65" s="453"/>
      <c r="X65" s="453"/>
      <c r="Y65" s="453"/>
      <c r="Z65" s="453"/>
      <c r="AA65" s="453"/>
      <c r="AB65" s="453"/>
      <c r="AC65" s="453"/>
      <c r="AD65" s="453"/>
      <c r="AE65" s="453"/>
      <c r="AF65" s="453"/>
      <c r="AG65" s="453"/>
      <c r="AH65" s="453"/>
      <c r="AI65" s="453"/>
      <c r="AJ65" s="453"/>
      <c r="AK65" s="453"/>
      <c r="AL65" s="453"/>
      <c r="AM65" s="453"/>
      <c r="AN65" s="453"/>
      <c r="AO65" s="453"/>
      <c r="AP65" s="453"/>
      <c r="AQ65" s="453"/>
      <c r="AR65" s="453"/>
      <c r="AS65" s="453"/>
      <c r="AT65" s="453"/>
      <c r="AU65" s="453"/>
      <c r="AV65" s="453"/>
      <c r="AW65" s="453"/>
      <c r="AX65" s="453"/>
      <c r="AY65" s="453"/>
      <c r="AZ65" s="453"/>
      <c r="BA65" s="453"/>
      <c r="BB65" s="453"/>
      <c r="BC65" s="453"/>
      <c r="BD65" s="453"/>
      <c r="BE65" s="453"/>
      <c r="BF65" s="453">
        <v>2</v>
      </c>
      <c r="BG65" s="453"/>
      <c r="BH65" s="453"/>
      <c r="BI65" s="453"/>
      <c r="BJ65" s="453"/>
      <c r="BK65" s="453"/>
      <c r="BL65" s="453"/>
      <c r="BM65" s="453"/>
      <c r="BN65" s="453"/>
      <c r="BO65" s="453"/>
      <c r="BP65" s="453">
        <v>2</v>
      </c>
      <c r="BQ65" s="453"/>
    </row>
    <row r="66" spans="1:69">
      <c r="A66" s="42">
        <v>44504</v>
      </c>
      <c r="B66" s="453"/>
      <c r="C66" s="453"/>
      <c r="D66" s="453"/>
      <c r="E66" s="453"/>
      <c r="F66" s="453"/>
      <c r="G66" s="453"/>
      <c r="H66" s="453"/>
      <c r="I66" s="453"/>
      <c r="J66" s="453"/>
      <c r="K66" s="453"/>
      <c r="L66" s="453"/>
      <c r="M66" s="453"/>
      <c r="N66" s="453"/>
      <c r="O66" s="453"/>
      <c r="P66" s="453"/>
      <c r="Q66" s="453"/>
      <c r="R66" s="453"/>
      <c r="S66" s="453"/>
      <c r="T66" s="453"/>
      <c r="U66" s="453"/>
      <c r="V66" s="453"/>
      <c r="W66" s="453"/>
      <c r="X66" s="453"/>
      <c r="Y66" s="453"/>
      <c r="Z66" s="453"/>
      <c r="AA66" s="453"/>
      <c r="AB66" s="453"/>
      <c r="AC66" s="453"/>
      <c r="AD66" s="453"/>
      <c r="AE66" s="453"/>
      <c r="AF66" s="453"/>
      <c r="AG66" s="453"/>
      <c r="AH66" s="453"/>
      <c r="AI66" s="453"/>
      <c r="AJ66" s="453"/>
      <c r="AK66" s="453"/>
      <c r="AL66" s="453"/>
      <c r="AM66" s="453"/>
      <c r="AN66" s="453"/>
      <c r="AO66" s="453"/>
      <c r="AP66" s="453"/>
      <c r="AQ66" s="453"/>
      <c r="AR66" s="453"/>
      <c r="AS66" s="453"/>
      <c r="AT66" s="453"/>
      <c r="AU66" s="453"/>
      <c r="AV66" s="453"/>
      <c r="AW66" s="453"/>
      <c r="AX66" s="453"/>
      <c r="AY66" s="453"/>
      <c r="AZ66" s="453"/>
      <c r="BA66" s="453"/>
      <c r="BB66" s="453"/>
      <c r="BC66" s="453"/>
      <c r="BD66" s="453"/>
      <c r="BE66" s="453"/>
      <c r="BF66" s="453"/>
      <c r="BG66" s="453"/>
      <c r="BH66" s="453">
        <v>1</v>
      </c>
      <c r="BI66" s="453"/>
      <c r="BJ66" s="453">
        <v>1</v>
      </c>
      <c r="BK66" s="453"/>
      <c r="BL66" s="453"/>
      <c r="BM66" s="453"/>
      <c r="BN66" s="453"/>
      <c r="BO66" s="453"/>
      <c r="BP66" s="453">
        <v>2</v>
      </c>
      <c r="BQ66" s="453"/>
    </row>
    <row r="67" spans="1:69">
      <c r="A67" s="42">
        <v>44517</v>
      </c>
      <c r="B67" s="453"/>
      <c r="C67" s="453"/>
      <c r="D67" s="453"/>
      <c r="E67" s="453"/>
      <c r="F67" s="453"/>
      <c r="G67" s="453"/>
      <c r="H67" s="453"/>
      <c r="I67" s="453"/>
      <c r="J67" s="453"/>
      <c r="K67" s="453"/>
      <c r="L67" s="453"/>
      <c r="M67" s="453"/>
      <c r="N67" s="453"/>
      <c r="O67" s="453"/>
      <c r="P67" s="453"/>
      <c r="Q67" s="453"/>
      <c r="R67" s="453"/>
      <c r="S67" s="453"/>
      <c r="T67" s="453"/>
      <c r="U67" s="453"/>
      <c r="V67" s="453"/>
      <c r="W67" s="453"/>
      <c r="X67" s="453"/>
      <c r="Y67" s="453"/>
      <c r="Z67" s="453"/>
      <c r="AA67" s="453"/>
      <c r="AB67" s="453"/>
      <c r="AC67" s="453"/>
      <c r="AD67" s="453"/>
      <c r="AE67" s="453"/>
      <c r="AF67" s="453"/>
      <c r="AG67" s="453"/>
      <c r="AH67" s="453"/>
      <c r="AI67" s="453"/>
      <c r="AJ67" s="453"/>
      <c r="AK67" s="453"/>
      <c r="AL67" s="453"/>
      <c r="AM67" s="453"/>
      <c r="AN67" s="453"/>
      <c r="AO67" s="453"/>
      <c r="AP67" s="453"/>
      <c r="AQ67" s="453"/>
      <c r="AR67" s="453"/>
      <c r="AS67" s="453"/>
      <c r="AT67" s="453"/>
      <c r="AU67" s="453"/>
      <c r="AV67" s="453"/>
      <c r="AW67" s="453"/>
      <c r="AX67" s="453"/>
      <c r="AY67" s="453"/>
      <c r="AZ67" s="453"/>
      <c r="BA67" s="453"/>
      <c r="BB67" s="453"/>
      <c r="BC67" s="453"/>
      <c r="BD67" s="453"/>
      <c r="BE67" s="453"/>
      <c r="BF67" s="453"/>
      <c r="BG67" s="453"/>
      <c r="BH67" s="453"/>
      <c r="BI67" s="453"/>
      <c r="BJ67" s="453"/>
      <c r="BK67" s="453"/>
      <c r="BL67" s="453"/>
      <c r="BM67" s="453"/>
      <c r="BN67" s="453">
        <v>1</v>
      </c>
      <c r="BO67" s="453"/>
      <c r="BP67" s="453">
        <v>1</v>
      </c>
      <c r="BQ67" s="453"/>
    </row>
    <row r="68" spans="1:69">
      <c r="A68" s="42" t="s">
        <v>58</v>
      </c>
      <c r="B68" s="453">
        <v>6</v>
      </c>
      <c r="C68" s="453">
        <v>6</v>
      </c>
      <c r="D68" s="453">
        <v>5</v>
      </c>
      <c r="E68" s="453"/>
      <c r="F68" s="453">
        <v>1</v>
      </c>
      <c r="G68" s="453">
        <v>1</v>
      </c>
      <c r="H68" s="453">
        <v>2</v>
      </c>
      <c r="I68" s="453">
        <v>2</v>
      </c>
      <c r="J68" s="453">
        <v>10</v>
      </c>
      <c r="K68" s="453">
        <v>10</v>
      </c>
      <c r="L68" s="453">
        <v>1</v>
      </c>
      <c r="M68" s="453"/>
      <c r="N68" s="453">
        <v>3</v>
      </c>
      <c r="O68" s="453">
        <v>3</v>
      </c>
      <c r="P68" s="453">
        <v>6</v>
      </c>
      <c r="Q68" s="453">
        <v>5</v>
      </c>
      <c r="R68" s="453"/>
      <c r="S68" s="453"/>
      <c r="T68" s="453">
        <v>3</v>
      </c>
      <c r="U68" s="453">
        <v>2</v>
      </c>
      <c r="V68" s="453">
        <v>1</v>
      </c>
      <c r="W68" s="453">
        <v>1</v>
      </c>
      <c r="X68" s="453">
        <v>3</v>
      </c>
      <c r="Y68" s="453">
        <v>2</v>
      </c>
      <c r="Z68" s="453">
        <v>5</v>
      </c>
      <c r="AA68" s="453">
        <v>3</v>
      </c>
      <c r="AB68" s="453">
        <v>7</v>
      </c>
      <c r="AC68" s="453">
        <v>3</v>
      </c>
      <c r="AD68" s="453">
        <v>3</v>
      </c>
      <c r="AE68" s="453">
        <v>2</v>
      </c>
      <c r="AF68" s="453">
        <v>1</v>
      </c>
      <c r="AG68" s="453"/>
      <c r="AH68" s="453">
        <v>1</v>
      </c>
      <c r="AI68" s="453">
        <v>1</v>
      </c>
      <c r="AJ68" s="453">
        <v>1</v>
      </c>
      <c r="AK68" s="453"/>
      <c r="AL68" s="453">
        <v>1</v>
      </c>
      <c r="AM68" s="453"/>
      <c r="AN68" s="453">
        <v>2</v>
      </c>
      <c r="AO68" s="453">
        <v>2</v>
      </c>
      <c r="AP68" s="453">
        <v>6</v>
      </c>
      <c r="AQ68" s="453"/>
      <c r="AR68" s="453">
        <v>4</v>
      </c>
      <c r="AS68" s="453">
        <v>4</v>
      </c>
      <c r="AT68" s="453">
        <v>1</v>
      </c>
      <c r="AU68" s="453"/>
      <c r="AV68" s="453">
        <v>1</v>
      </c>
      <c r="AW68" s="453">
        <v>1</v>
      </c>
      <c r="AX68" s="453">
        <v>1</v>
      </c>
      <c r="AY68" s="453"/>
      <c r="AZ68" s="453">
        <v>1</v>
      </c>
      <c r="BA68" s="453"/>
      <c r="BB68" s="453">
        <v>1</v>
      </c>
      <c r="BC68" s="453"/>
      <c r="BD68" s="453">
        <v>1</v>
      </c>
      <c r="BE68" s="453"/>
      <c r="BF68" s="453">
        <v>2</v>
      </c>
      <c r="BG68" s="453"/>
      <c r="BH68" s="453">
        <v>1</v>
      </c>
      <c r="BI68" s="453"/>
      <c r="BJ68" s="453">
        <v>1</v>
      </c>
      <c r="BK68" s="453"/>
      <c r="BL68" s="453">
        <v>1</v>
      </c>
      <c r="BM68" s="453"/>
      <c r="BN68" s="453">
        <v>3</v>
      </c>
      <c r="BO68" s="453"/>
      <c r="BP68" s="453">
        <v>86</v>
      </c>
      <c r="BQ68" s="453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82"/>
  <sheetViews>
    <sheetView topLeftCell="A10" workbookViewId="0">
      <selection activeCell="P28" sqref="P28"/>
    </sheetView>
  </sheetViews>
  <sheetFormatPr defaultRowHeight="15"/>
  <cols>
    <col min="9" max="9" width="8.75" style="294" customWidth="1"/>
    <col min="15" max="15" width="10.75" style="278" bestFit="1" customWidth="1"/>
  </cols>
  <sheetData>
    <row r="1" spans="4:15">
      <c r="D1" t="s">
        <v>2435</v>
      </c>
      <c r="I1" t="s">
        <v>2435</v>
      </c>
      <c r="N1" t="s">
        <v>2436</v>
      </c>
    </row>
    <row r="2" spans="4:15">
      <c r="D2" t="s">
        <v>2437</v>
      </c>
      <c r="I2" t="s">
        <v>2437</v>
      </c>
      <c r="N2" t="s">
        <v>200</v>
      </c>
      <c r="O2" s="278">
        <v>44508</v>
      </c>
    </row>
    <row r="3" spans="4:15">
      <c r="N3" t="s">
        <v>209</v>
      </c>
      <c r="O3" s="278">
        <v>44508</v>
      </c>
    </row>
    <row r="4" spans="4:15">
      <c r="D4" t="s">
        <v>2436</v>
      </c>
      <c r="I4" t="s">
        <v>2436</v>
      </c>
    </row>
    <row r="5" spans="4:15">
      <c r="N5" t="s">
        <v>2438</v>
      </c>
    </row>
    <row r="6" spans="4:15">
      <c r="D6" t="s">
        <v>2439</v>
      </c>
      <c r="I6" t="s">
        <v>2439</v>
      </c>
      <c r="N6" t="s">
        <v>211</v>
      </c>
      <c r="O6" s="278">
        <v>44508</v>
      </c>
    </row>
    <row r="7" spans="4:15">
      <c r="N7" t="s">
        <v>215</v>
      </c>
      <c r="O7" s="278">
        <v>44508</v>
      </c>
    </row>
    <row r="8" spans="4:15">
      <c r="D8" t="s">
        <v>2440</v>
      </c>
      <c r="I8" t="s">
        <v>200</v>
      </c>
      <c r="J8" t="s">
        <v>208</v>
      </c>
      <c r="N8" t="s">
        <v>225</v>
      </c>
      <c r="O8" s="278">
        <v>44508</v>
      </c>
    </row>
    <row r="9" spans="4:15">
      <c r="D9" t="s">
        <v>2441</v>
      </c>
      <c r="I9" t="s">
        <v>209</v>
      </c>
      <c r="J9" t="s">
        <v>210</v>
      </c>
      <c r="N9" t="s">
        <v>228</v>
      </c>
      <c r="O9" s="278">
        <v>44508</v>
      </c>
    </row>
    <row r="10" spans="4:15">
      <c r="N10" t="s">
        <v>255</v>
      </c>
      <c r="O10" s="278">
        <v>44508</v>
      </c>
    </row>
    <row r="11" spans="4:15">
      <c r="D11" t="s">
        <v>2438</v>
      </c>
      <c r="I11" t="s">
        <v>2438</v>
      </c>
      <c r="N11" t="s">
        <v>257</v>
      </c>
      <c r="O11" s="278">
        <v>44508</v>
      </c>
    </row>
    <row r="12" spans="4:15">
      <c r="N12" t="s">
        <v>261</v>
      </c>
      <c r="O12" s="278">
        <v>44508</v>
      </c>
    </row>
    <row r="13" spans="4:15">
      <c r="D13" t="s">
        <v>2442</v>
      </c>
      <c r="I13" t="s">
        <v>211</v>
      </c>
      <c r="J13" t="s">
        <v>214</v>
      </c>
      <c r="N13" t="s">
        <v>263</v>
      </c>
      <c r="O13" s="278">
        <v>44508</v>
      </c>
    </row>
    <row r="14" spans="4:15">
      <c r="D14" t="s">
        <v>2443</v>
      </c>
      <c r="I14" t="s">
        <v>215</v>
      </c>
      <c r="J14" t="s">
        <v>216</v>
      </c>
      <c r="N14" t="s">
        <v>878</v>
      </c>
      <c r="O14" s="278">
        <v>44508</v>
      </c>
    </row>
    <row r="15" spans="4:15">
      <c r="N15" t="s">
        <v>880</v>
      </c>
      <c r="O15" s="278">
        <v>44508</v>
      </c>
    </row>
    <row r="16" spans="4:15">
      <c r="D16" t="s">
        <v>2444</v>
      </c>
      <c r="I16" t="s">
        <v>225</v>
      </c>
      <c r="J16" t="s">
        <v>227</v>
      </c>
      <c r="N16" t="s">
        <v>789</v>
      </c>
      <c r="O16" s="278">
        <v>44508</v>
      </c>
    </row>
    <row r="17" spans="4:15">
      <c r="D17" t="s">
        <v>2445</v>
      </c>
      <c r="I17" t="s">
        <v>228</v>
      </c>
      <c r="J17" t="s">
        <v>230</v>
      </c>
      <c r="N17" t="s">
        <v>222</v>
      </c>
      <c r="O17" s="278">
        <v>44508</v>
      </c>
    </row>
    <row r="18" spans="4:15">
      <c r="N18" t="s">
        <v>249</v>
      </c>
      <c r="O18" s="278">
        <v>44508</v>
      </c>
    </row>
    <row r="19" spans="4:15">
      <c r="D19" t="s">
        <v>2446</v>
      </c>
      <c r="I19" t="s">
        <v>255</v>
      </c>
      <c r="J19" t="s">
        <v>256</v>
      </c>
      <c r="K19" t="s">
        <v>2447</v>
      </c>
      <c r="N19" t="s">
        <v>252</v>
      </c>
      <c r="O19" s="278">
        <v>44508</v>
      </c>
    </row>
    <row r="20" spans="4:15">
      <c r="D20" t="s">
        <v>2448</v>
      </c>
      <c r="I20" t="s">
        <v>257</v>
      </c>
      <c r="J20" t="s">
        <v>258</v>
      </c>
    </row>
    <row r="21" spans="4:15">
      <c r="N21" t="s">
        <v>2449</v>
      </c>
    </row>
    <row r="22" spans="4:15">
      <c r="D22" t="s">
        <v>2450</v>
      </c>
      <c r="I22" t="s">
        <v>261</v>
      </c>
      <c r="J22" t="s">
        <v>262</v>
      </c>
      <c r="K22" t="s">
        <v>2447</v>
      </c>
    </row>
    <row r="23" spans="4:15">
      <c r="D23" t="s">
        <v>2451</v>
      </c>
      <c r="I23" t="s">
        <v>263</v>
      </c>
      <c r="J23" t="s">
        <v>264</v>
      </c>
      <c r="N23" t="s">
        <v>2452</v>
      </c>
      <c r="O23" s="278">
        <v>44512</v>
      </c>
    </row>
    <row r="24" spans="4:15">
      <c r="N24" t="s">
        <v>234</v>
      </c>
      <c r="O24" s="278">
        <v>44512</v>
      </c>
    </row>
    <row r="25" spans="4:15">
      <c r="D25" t="s">
        <v>2453</v>
      </c>
      <c r="I25" t="s">
        <v>878</v>
      </c>
      <c r="J25" t="s">
        <v>879</v>
      </c>
      <c r="N25" t="s">
        <v>239</v>
      </c>
      <c r="O25" s="278">
        <v>44512</v>
      </c>
    </row>
    <row r="26" spans="4:15">
      <c r="N26" t="s">
        <v>267</v>
      </c>
      <c r="O26" s="278">
        <v>44512</v>
      </c>
    </row>
    <row r="27" spans="4:15">
      <c r="D27" t="s">
        <v>2454</v>
      </c>
      <c r="I27" t="s">
        <v>880</v>
      </c>
      <c r="J27" t="s">
        <v>881</v>
      </c>
      <c r="K27" t="s">
        <v>2455</v>
      </c>
      <c r="N27" t="s">
        <v>269</v>
      </c>
      <c r="O27" s="278">
        <v>44512</v>
      </c>
    </row>
    <row r="28" spans="4:15">
      <c r="N28" t="s">
        <v>868</v>
      </c>
      <c r="O28" s="278">
        <v>44512</v>
      </c>
    </row>
    <row r="29" spans="4:15">
      <c r="D29" t="s">
        <v>2456</v>
      </c>
      <c r="I29" t="s">
        <v>789</v>
      </c>
      <c r="J29" t="s">
        <v>790</v>
      </c>
      <c r="N29" t="s">
        <v>874</v>
      </c>
      <c r="O29" s="278">
        <v>44512</v>
      </c>
    </row>
    <row r="30" spans="4:15">
      <c r="N30" t="s">
        <v>241</v>
      </c>
      <c r="O30" s="278">
        <v>44512</v>
      </c>
    </row>
    <row r="31" spans="4:15">
      <c r="D31" t="s">
        <v>2457</v>
      </c>
      <c r="I31" t="s">
        <v>222</v>
      </c>
      <c r="J31" t="s">
        <v>224</v>
      </c>
      <c r="N31" t="s">
        <v>886</v>
      </c>
      <c r="O31" s="278">
        <v>44512</v>
      </c>
    </row>
    <row r="32" spans="4:15">
      <c r="N32" t="s">
        <v>2458</v>
      </c>
    </row>
    <row r="33" spans="4:15">
      <c r="D33" t="s">
        <v>2459</v>
      </c>
      <c r="I33" t="s">
        <v>249</v>
      </c>
      <c r="J33" t="s">
        <v>251</v>
      </c>
      <c r="N33" t="s">
        <v>295</v>
      </c>
      <c r="O33" s="278">
        <v>44512</v>
      </c>
    </row>
    <row r="34" spans="4:15">
      <c r="D34" t="s">
        <v>2460</v>
      </c>
      <c r="I34" t="s">
        <v>252</v>
      </c>
      <c r="J34" t="s">
        <v>254</v>
      </c>
      <c r="N34" t="s">
        <v>297</v>
      </c>
      <c r="O34" s="278">
        <v>44512</v>
      </c>
    </row>
    <row r="35" spans="4:15">
      <c r="N35" t="s">
        <v>272</v>
      </c>
      <c r="O35" s="278">
        <v>44512</v>
      </c>
    </row>
    <row r="36" spans="4:15">
      <c r="D36" t="s">
        <v>2449</v>
      </c>
      <c r="I36" t="s">
        <v>2449</v>
      </c>
      <c r="N36" t="s">
        <v>274</v>
      </c>
      <c r="O36" s="278">
        <v>44512</v>
      </c>
    </row>
    <row r="37" spans="4:15">
      <c r="N37" t="s">
        <v>299</v>
      </c>
      <c r="O37" s="278">
        <v>44512</v>
      </c>
    </row>
    <row r="38" spans="4:15">
      <c r="D38" t="s">
        <v>2452</v>
      </c>
      <c r="I38" t="s">
        <v>2452</v>
      </c>
      <c r="N38" t="s">
        <v>303</v>
      </c>
      <c r="O38" s="278">
        <v>44512</v>
      </c>
    </row>
    <row r="39" spans="4:15">
      <c r="N39" t="s">
        <v>308</v>
      </c>
      <c r="O39" s="278">
        <v>44512</v>
      </c>
    </row>
    <row r="40" spans="4:15">
      <c r="D40" t="s">
        <v>2461</v>
      </c>
      <c r="I40" t="s">
        <v>234</v>
      </c>
      <c r="J40" t="s">
        <v>238</v>
      </c>
      <c r="N40" t="s">
        <v>897</v>
      </c>
      <c r="O40" s="278">
        <v>44512</v>
      </c>
    </row>
    <row r="41" spans="4:15">
      <c r="D41" t="s">
        <v>2462</v>
      </c>
      <c r="I41" t="s">
        <v>239</v>
      </c>
      <c r="J41" t="s">
        <v>240</v>
      </c>
      <c r="N41" t="s">
        <v>899</v>
      </c>
      <c r="O41" s="278">
        <v>44512</v>
      </c>
    </row>
    <row r="42" spans="4:15">
      <c r="N42" t="s">
        <v>1451</v>
      </c>
      <c r="O42" s="278">
        <v>44512</v>
      </c>
    </row>
    <row r="43" spans="4:15">
      <c r="D43" t="s">
        <v>2463</v>
      </c>
      <c r="I43" t="s">
        <v>267</v>
      </c>
      <c r="J43" t="s">
        <v>268</v>
      </c>
      <c r="N43" t="s">
        <v>1454</v>
      </c>
      <c r="O43" s="278">
        <v>44512</v>
      </c>
    </row>
    <row r="44" spans="4:15">
      <c r="D44" t="s">
        <v>2464</v>
      </c>
      <c r="I44" t="s">
        <v>269</v>
      </c>
      <c r="J44" t="s">
        <v>270</v>
      </c>
      <c r="N44" t="s">
        <v>1456</v>
      </c>
      <c r="O44" s="278">
        <v>44512</v>
      </c>
    </row>
    <row r="45" spans="4:15">
      <c r="N45" t="s">
        <v>1459</v>
      </c>
      <c r="O45" s="278">
        <v>44512</v>
      </c>
    </row>
    <row r="46" spans="4:15">
      <c r="D46" t="s">
        <v>2465</v>
      </c>
      <c r="I46" t="s">
        <v>868</v>
      </c>
      <c r="J46" t="s">
        <v>869</v>
      </c>
      <c r="N46" t="s">
        <v>279</v>
      </c>
      <c r="O46" s="278">
        <v>44512</v>
      </c>
    </row>
    <row r="47" spans="4:15">
      <c r="D47" t="s">
        <v>2466</v>
      </c>
      <c r="I47" t="s">
        <v>874</v>
      </c>
      <c r="J47" t="s">
        <v>2467</v>
      </c>
      <c r="N47" t="s">
        <v>301</v>
      </c>
      <c r="O47" s="278">
        <v>44512</v>
      </c>
    </row>
    <row r="48" spans="4:15">
      <c r="N48" t="s">
        <v>306</v>
      </c>
      <c r="O48" s="278">
        <v>44512</v>
      </c>
    </row>
    <row r="49" spans="4:15">
      <c r="D49" t="s">
        <v>2468</v>
      </c>
      <c r="I49" t="s">
        <v>241</v>
      </c>
      <c r="J49" t="s">
        <v>243</v>
      </c>
      <c r="N49" t="s">
        <v>310</v>
      </c>
      <c r="O49" s="278">
        <v>44512</v>
      </c>
    </row>
    <row r="50" spans="4:15">
      <c r="N50" t="s">
        <v>291</v>
      </c>
      <c r="O50" s="278">
        <v>44512</v>
      </c>
    </row>
    <row r="51" spans="4:15">
      <c r="D51" t="s">
        <v>2469</v>
      </c>
      <c r="I51" t="s">
        <v>886</v>
      </c>
      <c r="J51" t="s">
        <v>2470</v>
      </c>
      <c r="N51" t="s">
        <v>293</v>
      </c>
      <c r="O51" s="278">
        <v>44512</v>
      </c>
    </row>
    <row r="52" spans="4:15">
      <c r="N52" t="s">
        <v>1462</v>
      </c>
      <c r="O52" s="278">
        <v>44512</v>
      </c>
    </row>
    <row r="53" spans="4:15">
      <c r="D53" t="s">
        <v>2458</v>
      </c>
      <c r="I53" t="s">
        <v>2458</v>
      </c>
      <c r="N53" t="s">
        <v>1464</v>
      </c>
      <c r="O53" s="278">
        <v>44512</v>
      </c>
    </row>
    <row r="55" spans="4:15">
      <c r="D55" t="s">
        <v>2471</v>
      </c>
      <c r="I55" t="s">
        <v>295</v>
      </c>
      <c r="J55" t="s">
        <v>2472</v>
      </c>
    </row>
    <row r="56" spans="4:15">
      <c r="D56" t="s">
        <v>2473</v>
      </c>
      <c r="I56" t="s">
        <v>297</v>
      </c>
      <c r="J56" t="s">
        <v>298</v>
      </c>
    </row>
    <row r="58" spans="4:15">
      <c r="D58" t="s">
        <v>2474</v>
      </c>
      <c r="I58" t="s">
        <v>272</v>
      </c>
      <c r="J58" t="s">
        <v>2475</v>
      </c>
    </row>
    <row r="59" spans="4:15">
      <c r="D59" t="s">
        <v>2476</v>
      </c>
      <c r="I59" t="s">
        <v>274</v>
      </c>
      <c r="J59" t="s">
        <v>275</v>
      </c>
    </row>
    <row r="60" spans="4:15">
      <c r="D60" t="s">
        <v>2477</v>
      </c>
      <c r="I60" t="s">
        <v>299</v>
      </c>
      <c r="J60" t="s">
        <v>300</v>
      </c>
    </row>
    <row r="61" spans="4:15">
      <c r="D61" t="s">
        <v>2478</v>
      </c>
      <c r="I61" t="s">
        <v>303</v>
      </c>
      <c r="J61" t="s">
        <v>304</v>
      </c>
    </row>
    <row r="62" spans="4:15">
      <c r="D62" t="s">
        <v>2479</v>
      </c>
      <c r="I62" t="s">
        <v>308</v>
      </c>
      <c r="J62" t="s">
        <v>309</v>
      </c>
    </row>
    <row r="64" spans="4:15">
      <c r="D64" t="s">
        <v>2480</v>
      </c>
      <c r="I64" t="s">
        <v>897</v>
      </c>
      <c r="J64" t="s">
        <v>2481</v>
      </c>
    </row>
    <row r="65" spans="4:13">
      <c r="D65" t="s">
        <v>2482</v>
      </c>
      <c r="I65" t="s">
        <v>899</v>
      </c>
      <c r="J65" t="s">
        <v>2483</v>
      </c>
      <c r="K65" t="s">
        <v>2484</v>
      </c>
    </row>
    <row r="67" spans="4:13">
      <c r="D67" t="s">
        <v>2485</v>
      </c>
      <c r="I67" t="s">
        <v>1451</v>
      </c>
      <c r="J67" t="s">
        <v>1452</v>
      </c>
      <c r="K67" t="s">
        <v>2486</v>
      </c>
      <c r="L67" t="s">
        <v>2487</v>
      </c>
    </row>
    <row r="68" spans="4:13">
      <c r="D68" t="s">
        <v>2488</v>
      </c>
      <c r="I68" t="s">
        <v>1454</v>
      </c>
      <c r="J68" t="s">
        <v>1455</v>
      </c>
      <c r="K68" t="s">
        <v>2486</v>
      </c>
      <c r="L68" t="s">
        <v>2487</v>
      </c>
    </row>
    <row r="70" spans="4:13">
      <c r="D70" t="s">
        <v>2489</v>
      </c>
      <c r="I70" t="s">
        <v>1456</v>
      </c>
      <c r="J70" t="s">
        <v>1457</v>
      </c>
      <c r="K70" t="s">
        <v>2486</v>
      </c>
      <c r="L70" t="s">
        <v>2490</v>
      </c>
    </row>
    <row r="71" spans="4:13">
      <c r="D71" t="s">
        <v>2491</v>
      </c>
      <c r="I71" t="s">
        <v>1459</v>
      </c>
      <c r="J71" t="s">
        <v>2492</v>
      </c>
      <c r="K71" t="s">
        <v>2486</v>
      </c>
      <c r="L71" t="s">
        <v>2493</v>
      </c>
      <c r="M71" t="s">
        <v>2494</v>
      </c>
    </row>
    <row r="73" spans="4:13">
      <c r="D73" t="s">
        <v>2495</v>
      </c>
      <c r="I73" t="s">
        <v>279</v>
      </c>
      <c r="J73" t="s">
        <v>2496</v>
      </c>
    </row>
    <row r="74" spans="4:13">
      <c r="D74" t="s">
        <v>2497</v>
      </c>
      <c r="I74" t="s">
        <v>301</v>
      </c>
      <c r="J74" t="s">
        <v>2498</v>
      </c>
    </row>
    <row r="75" spans="4:13">
      <c r="D75" t="s">
        <v>2499</v>
      </c>
      <c r="I75" t="s">
        <v>306</v>
      </c>
      <c r="J75" t="s">
        <v>2500</v>
      </c>
    </row>
    <row r="76" spans="4:13">
      <c r="D76" t="s">
        <v>2501</v>
      </c>
      <c r="I76" t="s">
        <v>310</v>
      </c>
      <c r="J76" t="s">
        <v>2502</v>
      </c>
    </row>
    <row r="78" spans="4:13">
      <c r="D78" t="s">
        <v>2503</v>
      </c>
      <c r="I78" t="s">
        <v>291</v>
      </c>
      <c r="J78" t="s">
        <v>292</v>
      </c>
    </row>
    <row r="79" spans="4:13">
      <c r="D79" t="s">
        <v>2504</v>
      </c>
      <c r="I79" t="s">
        <v>293</v>
      </c>
      <c r="J79" t="s">
        <v>294</v>
      </c>
    </row>
    <row r="81" spans="4:12">
      <c r="D81" t="s">
        <v>2505</v>
      </c>
      <c r="I81" t="s">
        <v>1462</v>
      </c>
      <c r="J81" t="s">
        <v>2506</v>
      </c>
      <c r="K81" t="s">
        <v>2486</v>
      </c>
      <c r="L81" t="s">
        <v>2507</v>
      </c>
    </row>
    <row r="82" spans="4:12">
      <c r="D82" t="s">
        <v>2508</v>
      </c>
      <c r="I82" t="s">
        <v>1464</v>
      </c>
      <c r="J82" t="s">
        <v>2509</v>
      </c>
      <c r="K82" t="s">
        <v>2486</v>
      </c>
      <c r="L82" t="s">
        <v>2510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4"/>
    </sheetView>
  </sheetViews>
  <sheetFormatPr defaultColWidth="8.75" defaultRowHeight="14.4"/>
  <cols>
    <col min="1" max="1" width="11.875" style="291" customWidth="1"/>
    <col min="2" max="2" width="6.25" style="318" customWidth="1"/>
    <col min="3" max="3" width="6.875" style="318" customWidth="1"/>
    <col min="4" max="4" width="7.25" style="318" customWidth="1"/>
    <col min="5" max="22" width="5.25" style="295" customWidth="1"/>
    <col min="23" max="23" width="5.25" style="295" hidden="1" customWidth="1"/>
    <col min="24" max="24" width="5" style="295" bestFit="1" customWidth="1"/>
    <col min="25" max="25" width="8.75" style="295" customWidth="1"/>
    <col min="26" max="26" width="8.75" style="295" bestFit="1" customWidth="1"/>
    <col min="27" max="30" width="8.75" style="295" customWidth="1"/>
    <col min="31" max="16384" width="8.75" style="295"/>
  </cols>
  <sheetData>
    <row r="1" spans="1:26" ht="16.5" customHeight="1">
      <c r="A1" s="127" t="s">
        <v>1505</v>
      </c>
      <c r="B1" s="382"/>
      <c r="C1" s="382"/>
      <c r="D1" s="382"/>
      <c r="E1" s="58" t="s">
        <v>1507</v>
      </c>
      <c r="F1" s="59"/>
      <c r="G1" s="58" t="s">
        <v>1508</v>
      </c>
      <c r="H1" s="59"/>
      <c r="I1" s="60" t="s">
        <v>1510</v>
      </c>
      <c r="J1" s="61"/>
      <c r="K1" s="62" t="s">
        <v>1511</v>
      </c>
      <c r="L1" s="63"/>
      <c r="M1" s="63"/>
      <c r="N1" s="63"/>
      <c r="O1" s="63"/>
      <c r="P1" s="63"/>
      <c r="Q1" s="64" t="s">
        <v>1512</v>
      </c>
      <c r="R1" s="65"/>
      <c r="S1" s="64" t="s">
        <v>1513</v>
      </c>
      <c r="T1" s="65"/>
      <c r="U1" s="66" t="s">
        <v>2199</v>
      </c>
      <c r="V1" s="66"/>
      <c r="W1" s="66"/>
    </row>
    <row r="2" spans="1:26">
      <c r="A2" s="291" t="s">
        <v>2511</v>
      </c>
      <c r="B2" s="318" t="s">
        <v>58</v>
      </c>
      <c r="C2" s="318" t="s">
        <v>2213</v>
      </c>
      <c r="D2" s="318" t="s">
        <v>2409</v>
      </c>
      <c r="E2" s="295" t="s">
        <v>2512</v>
      </c>
      <c r="F2" s="295" t="s">
        <v>2513</v>
      </c>
      <c r="G2" s="295" t="s">
        <v>2514</v>
      </c>
      <c r="H2" s="295" t="s">
        <v>2515</v>
      </c>
      <c r="I2" s="295" t="s">
        <v>2516</v>
      </c>
      <c r="J2" s="295" t="s">
        <v>2517</v>
      </c>
      <c r="K2" s="295" t="s">
        <v>2518</v>
      </c>
      <c r="L2" s="295" t="s">
        <v>2519</v>
      </c>
      <c r="M2" s="295" t="s">
        <v>2520</v>
      </c>
      <c r="N2" s="295" t="s">
        <v>2521</v>
      </c>
      <c r="O2" s="295" t="s">
        <v>2522</v>
      </c>
      <c r="P2" s="295" t="s">
        <v>2523</v>
      </c>
      <c r="Q2" s="295" t="s">
        <v>2524</v>
      </c>
      <c r="R2" s="295" t="s">
        <v>2525</v>
      </c>
      <c r="S2" s="295" t="s">
        <v>2526</v>
      </c>
      <c r="T2" s="295" t="s">
        <v>2527</v>
      </c>
      <c r="U2" s="295" t="s">
        <v>2528</v>
      </c>
      <c r="V2" s="295" t="s">
        <v>2529</v>
      </c>
      <c r="W2" s="295" t="s">
        <v>2409</v>
      </c>
    </row>
    <row r="3" spans="1:26" hidden="1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>
      <c r="N26" s="313" t="s">
        <v>2530</v>
      </c>
      <c r="O26" s="312"/>
      <c r="P26" s="313" t="s">
        <v>2531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2532</v>
      </c>
      <c r="B1" s="137" t="s">
        <v>2533</v>
      </c>
      <c r="C1" s="137" t="s">
        <v>2534</v>
      </c>
      <c r="E1" s="139" t="s">
        <v>2535</v>
      </c>
    </row>
    <row r="2" spans="1:5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1451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1454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1456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1459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1462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1464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1447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2536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1007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1015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977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988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995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1001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1011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1017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1039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1051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1043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1047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1037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1483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1477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1119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1480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1121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1085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1092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1106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1112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2537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1100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1104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1110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2538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1466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1469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1471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1116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1135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1146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1150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1142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1123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1131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1148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1073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2166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1075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1078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1081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1083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1127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1137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1065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1029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1487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1057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1069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1409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1390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2539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1403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1405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1407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1395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1399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1474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2540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957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963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955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966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971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961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1152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1303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1305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1307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1309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1311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1313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1315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1317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1319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1321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1323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1325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1327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1329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1331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1333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1335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1337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1339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1341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1343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1345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1347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1349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1351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1355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1357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1359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1361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1363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1365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1367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1369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1371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1373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1375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1227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1385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1388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1381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1383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1377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951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2541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2542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2543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1951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2544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2545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2546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2547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2548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2549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2550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2551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2552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2553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2554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2555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2556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2557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2558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2559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2560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2561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2562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2563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2564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2565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2566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2567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2568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1620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2569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2570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2571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2572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2573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2574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4" bestFit="1" customWidth="1"/>
  </cols>
  <sheetData>
    <row r="1" spans="1:7" ht="16.5" customHeight="1">
      <c r="A1" t="s">
        <v>2575</v>
      </c>
      <c r="B1" t="s">
        <v>381</v>
      </c>
      <c r="C1" t="s">
        <v>2213</v>
      </c>
      <c r="D1" s="316" t="s">
        <v>392</v>
      </c>
      <c r="F1" t="s">
        <v>59</v>
      </c>
      <c r="G1" t="s">
        <v>661</v>
      </c>
    </row>
    <row r="2" spans="1:7" ht="16.5" customHeight="1">
      <c r="B2" t="s">
        <v>392</v>
      </c>
      <c r="D2" s="316" t="s">
        <v>404</v>
      </c>
      <c r="G2" t="s">
        <v>854</v>
      </c>
    </row>
    <row r="3" spans="1:7" ht="16.5" customHeight="1">
      <c r="B3" t="s">
        <v>394</v>
      </c>
      <c r="D3" s="316" t="s">
        <v>381</v>
      </c>
      <c r="G3" t="s">
        <v>843</v>
      </c>
    </row>
    <row r="4" spans="1:7" ht="16.5" customHeight="1">
      <c r="B4" t="s">
        <v>400</v>
      </c>
      <c r="D4" s="316" t="s">
        <v>693</v>
      </c>
      <c r="G4" t="s">
        <v>651</v>
      </c>
    </row>
    <row r="5" spans="1:7" ht="16.5" customHeight="1">
      <c r="B5" t="s">
        <v>402</v>
      </c>
      <c r="D5" s="316" t="s">
        <v>689</v>
      </c>
      <c r="G5" t="s">
        <v>841</v>
      </c>
    </row>
    <row r="6" spans="1:7" ht="16.5" customHeight="1">
      <c r="B6" t="s">
        <v>404</v>
      </c>
      <c r="D6" s="316" t="s">
        <v>845</v>
      </c>
      <c r="G6" t="s">
        <v>488</v>
      </c>
    </row>
    <row r="7" spans="1:7" ht="16.5" customHeight="1">
      <c r="B7" t="s">
        <v>406</v>
      </c>
      <c r="D7" s="316" t="s">
        <v>394</v>
      </c>
      <c r="G7" t="s">
        <v>678</v>
      </c>
    </row>
    <row r="8" spans="1:7" ht="16.5" customHeight="1">
      <c r="B8" t="s">
        <v>458</v>
      </c>
      <c r="D8" s="316" t="s">
        <v>406</v>
      </c>
      <c r="G8" t="s">
        <v>654</v>
      </c>
    </row>
    <row r="9" spans="1:7" ht="16.5" customHeight="1">
      <c r="B9" t="s">
        <v>462</v>
      </c>
      <c r="D9" s="316" t="s">
        <v>480</v>
      </c>
      <c r="G9" t="s">
        <v>771</v>
      </c>
    </row>
    <row r="10" spans="1:7" ht="16.5" customHeight="1">
      <c r="B10" t="s">
        <v>460</v>
      </c>
      <c r="D10" s="316" t="s">
        <v>486</v>
      </c>
      <c r="G10" t="s">
        <v>697</v>
      </c>
    </row>
    <row r="11" spans="1:7" ht="16.5" customHeight="1">
      <c r="B11" t="s">
        <v>466</v>
      </c>
      <c r="D11" s="316" t="s">
        <v>490</v>
      </c>
      <c r="G11" t="s">
        <v>699</v>
      </c>
    </row>
    <row r="12" spans="1:7" ht="16.5" customHeight="1">
      <c r="B12" t="s">
        <v>480</v>
      </c>
      <c r="D12" s="316" t="s">
        <v>643</v>
      </c>
      <c r="G12" t="s">
        <v>668</v>
      </c>
    </row>
    <row r="13" spans="1:7" ht="16.5" customHeight="1">
      <c r="B13" t="s">
        <v>486</v>
      </c>
      <c r="D13" s="316" t="s">
        <v>649</v>
      </c>
      <c r="G13" t="s">
        <v>670</v>
      </c>
    </row>
    <row r="14" spans="1:7" ht="16.5" customHeight="1">
      <c r="B14" t="s">
        <v>488</v>
      </c>
      <c r="D14" s="316" t="s">
        <v>458</v>
      </c>
      <c r="G14" t="s">
        <v>850</v>
      </c>
    </row>
    <row r="15" spans="1:7" ht="16.5" customHeight="1">
      <c r="B15" t="s">
        <v>490</v>
      </c>
      <c r="D15" s="316" t="s">
        <v>460</v>
      </c>
      <c r="G15" t="s">
        <v>483</v>
      </c>
    </row>
    <row r="16" spans="1:7" ht="16.5" customHeight="1">
      <c r="B16" t="s">
        <v>483</v>
      </c>
      <c r="D16" s="316" t="s">
        <v>466</v>
      </c>
    </row>
    <row r="17" spans="2:8" ht="16.5" customHeight="1">
      <c r="B17" t="s">
        <v>643</v>
      </c>
      <c r="D17" s="316" t="s">
        <v>775</v>
      </c>
      <c r="G17" t="s">
        <v>678</v>
      </c>
      <c r="H17" t="s">
        <v>2145</v>
      </c>
    </row>
    <row r="18" spans="2:8" ht="16.5" customHeight="1">
      <c r="B18" t="s">
        <v>651</v>
      </c>
      <c r="D18" s="316" t="s">
        <v>462</v>
      </c>
      <c r="G18" t="s">
        <v>854</v>
      </c>
      <c r="H18" t="s">
        <v>2153</v>
      </c>
    </row>
    <row r="19" spans="2:8" ht="16.5" customHeight="1">
      <c r="B19" t="s">
        <v>649</v>
      </c>
      <c r="D19" s="316" t="s">
        <v>672</v>
      </c>
    </row>
    <row r="20" spans="2:8" ht="16.5" customHeight="1">
      <c r="B20" t="s">
        <v>654</v>
      </c>
      <c r="D20" s="316" t="s">
        <v>400</v>
      </c>
    </row>
    <row r="21" spans="2:8" ht="16.5" customHeight="1">
      <c r="B21" t="s">
        <v>661</v>
      </c>
      <c r="D21" s="316" t="s">
        <v>402</v>
      </c>
    </row>
    <row r="22" spans="2:8" ht="16.5" customHeight="1">
      <c r="B22" t="s">
        <v>689</v>
      </c>
      <c r="D22" s="316" t="s">
        <v>477</v>
      </c>
    </row>
    <row r="23" spans="2:8" ht="16.5" customHeight="1">
      <c r="B23" t="s">
        <v>693</v>
      </c>
      <c r="D23" s="316"/>
    </row>
    <row r="24" spans="2:8" ht="16.5" customHeight="1">
      <c r="B24" t="s">
        <v>668</v>
      </c>
      <c r="D24" s="316"/>
    </row>
    <row r="25" spans="2:8" ht="16.5" customHeight="1">
      <c r="B25" t="s">
        <v>697</v>
      </c>
      <c r="D25" s="316"/>
    </row>
    <row r="26" spans="2:8" ht="16.5" customHeight="1">
      <c r="B26" t="s">
        <v>699</v>
      </c>
      <c r="D26" s="316"/>
    </row>
    <row r="27" spans="2:8" ht="16.5" customHeight="1">
      <c r="B27" t="s">
        <v>678</v>
      </c>
      <c r="D27" s="316"/>
    </row>
    <row r="28" spans="2:8" ht="16.5" customHeight="1">
      <c r="B28" t="s">
        <v>672</v>
      </c>
      <c r="D28" s="316"/>
    </row>
    <row r="29" spans="2:8" ht="16.5" customHeight="1">
      <c r="B29" t="s">
        <v>670</v>
      </c>
      <c r="D29" s="316"/>
    </row>
    <row r="30" spans="2:8" ht="16.5" customHeight="1">
      <c r="B30" t="s">
        <v>477</v>
      </c>
      <c r="D30" s="316"/>
    </row>
    <row r="31" spans="2:8" ht="16.5" customHeight="1">
      <c r="B31" t="s">
        <v>771</v>
      </c>
      <c r="D31" s="316"/>
    </row>
    <row r="32" spans="2:8" ht="16.5" customHeight="1">
      <c r="B32" t="s">
        <v>775</v>
      </c>
      <c r="D32" s="316"/>
    </row>
    <row r="33" spans="2:3">
      <c r="B33" t="s">
        <v>841</v>
      </c>
    </row>
    <row r="34" spans="2:3">
      <c r="B34" t="s">
        <v>843</v>
      </c>
    </row>
    <row r="35" spans="2:3">
      <c r="B35" t="s">
        <v>850</v>
      </c>
    </row>
    <row r="36" spans="2:3">
      <c r="B36" t="s">
        <v>845</v>
      </c>
    </row>
    <row r="37" spans="2:3">
      <c r="B37" t="s">
        <v>854</v>
      </c>
    </row>
    <row r="39" spans="2:3">
      <c r="B39" t="s">
        <v>773</v>
      </c>
      <c r="C39" t="s">
        <v>2147</v>
      </c>
    </row>
    <row r="41" spans="2:3">
      <c r="C41" t="s">
        <v>1705</v>
      </c>
    </row>
    <row r="42" spans="2:3">
      <c r="C42" t="s">
        <v>1708</v>
      </c>
    </row>
    <row r="43" spans="2:3">
      <c r="B43" t="s">
        <v>468</v>
      </c>
      <c r="C43" t="s">
        <v>1714</v>
      </c>
    </row>
    <row r="44" spans="2:3">
      <c r="C44" t="s">
        <v>1805</v>
      </c>
    </row>
    <row r="45" spans="2:3">
      <c r="C45" t="s">
        <v>1911</v>
      </c>
    </row>
    <row r="46" spans="2:3">
      <c r="C46" t="s">
        <v>1965</v>
      </c>
    </row>
    <row r="47" spans="2:3">
      <c r="C47" t="s">
        <v>1966</v>
      </c>
    </row>
    <row r="48" spans="2:3">
      <c r="C48" t="s">
        <v>1967</v>
      </c>
    </row>
    <row r="49" spans="3:3">
      <c r="C49" t="s">
        <v>1968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4" customWidth="1"/>
    <col min="6" max="6" width="10.25" style="294" bestFit="1" customWidth="1"/>
  </cols>
  <sheetData>
    <row r="1" spans="1:10" ht="16.5" customHeight="1">
      <c r="A1" s="279" t="s">
        <v>2576</v>
      </c>
      <c r="B1" s="316" t="s">
        <v>295</v>
      </c>
      <c r="C1" t="s">
        <v>868</v>
      </c>
      <c r="D1" t="s">
        <v>1724</v>
      </c>
      <c r="F1" s="279" t="s">
        <v>2576</v>
      </c>
      <c r="G1" t="s">
        <v>381</v>
      </c>
      <c r="I1" t="s">
        <v>699</v>
      </c>
      <c r="J1" t="s">
        <v>2144</v>
      </c>
    </row>
    <row r="2" spans="1:10" ht="16.5" customHeight="1">
      <c r="B2" s="316" t="s">
        <v>209</v>
      </c>
      <c r="C2" t="s">
        <v>874</v>
      </c>
      <c r="D2" t="s">
        <v>1759</v>
      </c>
      <c r="G2" t="s">
        <v>392</v>
      </c>
      <c r="I2" t="s">
        <v>678</v>
      </c>
      <c r="J2" t="s">
        <v>2145</v>
      </c>
    </row>
    <row r="3" spans="1:10" ht="16.5" customHeight="1">
      <c r="B3" s="316" t="s">
        <v>211</v>
      </c>
      <c r="C3" t="s">
        <v>228</v>
      </c>
      <c r="D3" t="s">
        <v>1769</v>
      </c>
      <c r="G3" t="s">
        <v>394</v>
      </c>
      <c r="I3" t="s">
        <v>773</v>
      </c>
      <c r="J3" t="s">
        <v>2147</v>
      </c>
    </row>
    <row r="4" spans="1:10" ht="16.5" customHeight="1">
      <c r="B4" s="316" t="s">
        <v>215</v>
      </c>
      <c r="C4" t="s">
        <v>443</v>
      </c>
      <c r="D4" t="s">
        <v>1804</v>
      </c>
      <c r="G4" t="s">
        <v>400</v>
      </c>
      <c r="I4" t="s">
        <v>854</v>
      </c>
      <c r="J4" t="s">
        <v>2153</v>
      </c>
    </row>
    <row r="5" spans="1:10" ht="16.5" customHeight="1">
      <c r="B5" s="316" t="s">
        <v>217</v>
      </c>
      <c r="C5" t="s">
        <v>272</v>
      </c>
      <c r="D5" t="s">
        <v>1960</v>
      </c>
      <c r="G5" t="s">
        <v>402</v>
      </c>
    </row>
    <row r="6" spans="1:10" ht="16.5" customHeight="1">
      <c r="B6" s="77" t="s">
        <v>222</v>
      </c>
      <c r="C6" t="s">
        <v>272</v>
      </c>
      <c r="D6" t="s">
        <v>2027</v>
      </c>
      <c r="G6" t="s">
        <v>404</v>
      </c>
    </row>
    <row r="7" spans="1:10" ht="16.5" customHeight="1">
      <c r="B7" s="316" t="s">
        <v>225</v>
      </c>
      <c r="G7" t="s">
        <v>406</v>
      </c>
    </row>
    <row r="8" spans="1:10" ht="16.5" customHeight="1">
      <c r="B8" s="316" t="s">
        <v>228</v>
      </c>
      <c r="C8" t="s">
        <v>215</v>
      </c>
      <c r="D8" t="s">
        <v>2092</v>
      </c>
      <c r="G8" t="s">
        <v>458</v>
      </c>
    </row>
    <row r="9" spans="1:10" ht="16.5" customHeight="1">
      <c r="B9" s="72" t="s">
        <v>231</v>
      </c>
      <c r="D9" t="s">
        <v>2093</v>
      </c>
      <c r="G9" t="s">
        <v>462</v>
      </c>
      <c r="J9" t="s">
        <v>1705</v>
      </c>
    </row>
    <row r="10" spans="1:10" ht="16.5" customHeight="1">
      <c r="B10" s="316" t="s">
        <v>249</v>
      </c>
      <c r="C10" t="s">
        <v>252</v>
      </c>
      <c r="D10" t="s">
        <v>2100</v>
      </c>
      <c r="G10" t="s">
        <v>460</v>
      </c>
      <c r="J10" t="s">
        <v>1708</v>
      </c>
    </row>
    <row r="11" spans="1:10" ht="16.5" customHeight="1">
      <c r="B11" s="316" t="s">
        <v>252</v>
      </c>
      <c r="D11" t="s">
        <v>2104</v>
      </c>
      <c r="G11" t="s">
        <v>466</v>
      </c>
      <c r="J11" t="s">
        <v>1714</v>
      </c>
    </row>
    <row r="12" spans="1:10" ht="16.5" customHeight="1">
      <c r="B12" s="316" t="s">
        <v>234</v>
      </c>
      <c r="D12" t="s">
        <v>2114</v>
      </c>
      <c r="G12" t="s">
        <v>480</v>
      </c>
      <c r="I12" t="s">
        <v>483</v>
      </c>
      <c r="J12" t="s">
        <v>1805</v>
      </c>
    </row>
    <row r="13" spans="1:10" ht="16.5" customHeight="1">
      <c r="B13" s="316" t="s">
        <v>239</v>
      </c>
      <c r="D13" t="s">
        <v>2116</v>
      </c>
      <c r="G13" t="s">
        <v>486</v>
      </c>
      <c r="I13" t="s">
        <v>668</v>
      </c>
      <c r="J13" t="s">
        <v>1911</v>
      </c>
    </row>
    <row r="14" spans="1:10" ht="16.5" customHeight="1">
      <c r="B14" s="316" t="s">
        <v>241</v>
      </c>
      <c r="C14" t="s">
        <v>269</v>
      </c>
      <c r="D14" t="s">
        <v>2117</v>
      </c>
      <c r="G14" t="s">
        <v>488</v>
      </c>
      <c r="I14" t="s">
        <v>456</v>
      </c>
      <c r="J14" t="s">
        <v>1965</v>
      </c>
    </row>
    <row r="15" spans="1:10" ht="16.5" customHeight="1">
      <c r="B15" s="316" t="s">
        <v>269</v>
      </c>
      <c r="D15" t="s">
        <v>2118</v>
      </c>
      <c r="G15" t="s">
        <v>490</v>
      </c>
      <c r="I15" t="s">
        <v>462</v>
      </c>
      <c r="J15" t="s">
        <v>1966</v>
      </c>
    </row>
    <row r="16" spans="1:10" ht="16.5" customHeight="1">
      <c r="B16" s="316" t="s">
        <v>272</v>
      </c>
      <c r="D16" t="s">
        <v>2122</v>
      </c>
      <c r="G16" t="s">
        <v>483</v>
      </c>
      <c r="I16" t="s">
        <v>468</v>
      </c>
      <c r="J16" t="s">
        <v>1967</v>
      </c>
    </row>
    <row r="17" spans="2:10" ht="16.5" customHeight="1">
      <c r="B17" s="316" t="s">
        <v>274</v>
      </c>
      <c r="D17" t="s">
        <v>2123</v>
      </c>
      <c r="G17" t="s">
        <v>643</v>
      </c>
      <c r="J17" t="s">
        <v>1968</v>
      </c>
    </row>
    <row r="18" spans="2:10" ht="16.5" customHeight="1">
      <c r="B18" s="316" t="s">
        <v>282</v>
      </c>
      <c r="C18" t="s">
        <v>883</v>
      </c>
      <c r="D18" t="s">
        <v>2157</v>
      </c>
      <c r="G18" t="s">
        <v>651</v>
      </c>
    </row>
    <row r="19" spans="2:10" ht="16.5" customHeight="1">
      <c r="B19" s="316" t="s">
        <v>279</v>
      </c>
      <c r="C19" t="s">
        <v>899</v>
      </c>
      <c r="D19" t="s">
        <v>2158</v>
      </c>
      <c r="G19" t="s">
        <v>649</v>
      </c>
    </row>
    <row r="20" spans="2:10" ht="16.5" customHeight="1">
      <c r="B20" s="316" t="s">
        <v>1451</v>
      </c>
      <c r="G20" t="s">
        <v>654</v>
      </c>
    </row>
    <row r="21" spans="2:10" ht="16.5" customHeight="1">
      <c r="B21" s="316" t="s">
        <v>1454</v>
      </c>
      <c r="G21" t="s">
        <v>661</v>
      </c>
    </row>
    <row r="22" spans="2:10" ht="16.5" customHeight="1">
      <c r="B22" s="316" t="s">
        <v>299</v>
      </c>
      <c r="G22" t="s">
        <v>689</v>
      </c>
    </row>
    <row r="23" spans="2:10" ht="16.5" customHeight="1">
      <c r="B23" s="316" t="s">
        <v>1459</v>
      </c>
      <c r="G23" t="s">
        <v>693</v>
      </c>
    </row>
    <row r="24" spans="2:10" ht="16.5" customHeight="1">
      <c r="B24" s="316" t="s">
        <v>1462</v>
      </c>
      <c r="G24" t="s">
        <v>668</v>
      </c>
    </row>
    <row r="25" spans="2:10" ht="16.5" customHeight="1">
      <c r="B25" s="316" t="s">
        <v>1464</v>
      </c>
      <c r="G25" t="s">
        <v>697</v>
      </c>
    </row>
    <row r="26" spans="2:10" ht="16.5" customHeight="1">
      <c r="B26" s="316" t="s">
        <v>1456</v>
      </c>
      <c r="G26" t="s">
        <v>699</v>
      </c>
    </row>
    <row r="27" spans="2:10" ht="16.5" customHeight="1">
      <c r="B27" s="316" t="s">
        <v>303</v>
      </c>
      <c r="G27" t="s">
        <v>678</v>
      </c>
    </row>
    <row r="28" spans="2:10" ht="16.5" customHeight="1">
      <c r="B28" s="316" t="s">
        <v>306</v>
      </c>
      <c r="G28" t="s">
        <v>672</v>
      </c>
    </row>
    <row r="29" spans="2:10" ht="16.5" customHeight="1">
      <c r="B29" s="316" t="s">
        <v>308</v>
      </c>
      <c r="G29" t="s">
        <v>670</v>
      </c>
    </row>
    <row r="30" spans="2:10" ht="16.5" customHeight="1">
      <c r="B30" s="316" t="s">
        <v>312</v>
      </c>
      <c r="G30" t="s">
        <v>477</v>
      </c>
    </row>
    <row r="31" spans="2:10" ht="16.5" customHeight="1">
      <c r="B31" s="316" t="s">
        <v>316</v>
      </c>
      <c r="G31" t="s">
        <v>771</v>
      </c>
    </row>
    <row r="32" spans="2:10" ht="16.5" customHeight="1">
      <c r="B32" s="316" t="s">
        <v>349</v>
      </c>
      <c r="G32" t="s">
        <v>775</v>
      </c>
    </row>
    <row r="33" spans="2:7" ht="16.5" customHeight="1">
      <c r="B33" s="316" t="s">
        <v>352</v>
      </c>
      <c r="G33" t="s">
        <v>841</v>
      </c>
    </row>
    <row r="34" spans="2:7" ht="16.5" customHeight="1">
      <c r="B34" s="316" t="s">
        <v>443</v>
      </c>
      <c r="G34" t="s">
        <v>843</v>
      </c>
    </row>
    <row r="35" spans="2:7" ht="16.5" customHeight="1">
      <c r="B35" s="316" t="s">
        <v>447</v>
      </c>
      <c r="G35" t="s">
        <v>850</v>
      </c>
    </row>
    <row r="36" spans="2:7" ht="16.5" customHeight="1">
      <c r="B36" s="316" t="s">
        <v>450</v>
      </c>
      <c r="G36" t="s">
        <v>845</v>
      </c>
    </row>
    <row r="37" spans="2:7" ht="16.5" customHeight="1">
      <c r="B37" s="316" t="s">
        <v>746</v>
      </c>
      <c r="G37" t="s">
        <v>854</v>
      </c>
    </row>
    <row r="38" spans="2:7" ht="16.5" customHeight="1">
      <c r="B38" s="316" t="s">
        <v>889</v>
      </c>
    </row>
    <row r="39" spans="2:7" ht="16.5" customHeight="1">
      <c r="B39" s="316" t="s">
        <v>823</v>
      </c>
      <c r="G39" t="s">
        <v>773</v>
      </c>
    </row>
    <row r="40" spans="2:7" ht="16.5" customHeight="1">
      <c r="B40" s="316" t="s">
        <v>880</v>
      </c>
      <c r="G40" s="279"/>
    </row>
    <row r="41" spans="2:7" ht="16.5" customHeight="1">
      <c r="B41" s="316" t="s">
        <v>894</v>
      </c>
      <c r="G41" s="279"/>
    </row>
    <row r="42" spans="2:7" ht="16.5" customHeight="1">
      <c r="B42" s="316" t="s">
        <v>897</v>
      </c>
      <c r="G42" t="s">
        <v>468</v>
      </c>
    </row>
    <row r="43" spans="2:7" ht="16.5" customHeight="1">
      <c r="B43" s="316" t="s">
        <v>899</v>
      </c>
      <c r="G43" s="279"/>
    </row>
    <row r="45" spans="2:7">
      <c r="B45" t="s">
        <v>868</v>
      </c>
    </row>
    <row r="46" spans="2:7">
      <c r="B46" t="s">
        <v>874</v>
      </c>
    </row>
    <row r="47" spans="2:7">
      <c r="B47" t="s">
        <v>883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2532</v>
      </c>
      <c r="B1" s="268" t="s">
        <v>2577</v>
      </c>
      <c r="C1" s="269" t="s">
        <v>2533</v>
      </c>
      <c r="D1" s="269" t="s">
        <v>2534</v>
      </c>
      <c r="E1" s="269" t="s">
        <v>30</v>
      </c>
      <c r="F1" s="269" t="s">
        <v>108</v>
      </c>
    </row>
    <row r="2" spans="1:6">
      <c r="A2" s="269" t="s">
        <v>471</v>
      </c>
      <c r="B2" s="268" t="s">
        <v>2578</v>
      </c>
      <c r="C2" s="269" t="s">
        <v>51</v>
      </c>
      <c r="D2" s="269">
        <v>6</v>
      </c>
      <c r="E2" s="268" t="s">
        <v>2579</v>
      </c>
      <c r="F2" s="268" t="s">
        <v>2580</v>
      </c>
    </row>
    <row r="3" spans="1:6">
      <c r="A3" s="269" t="s">
        <v>473</v>
      </c>
      <c r="B3" s="268" t="s">
        <v>2581</v>
      </c>
      <c r="C3" s="269" t="s">
        <v>51</v>
      </c>
      <c r="D3" s="269">
        <v>6</v>
      </c>
      <c r="E3" s="268" t="s">
        <v>2579</v>
      </c>
      <c r="F3" s="268" t="s">
        <v>2580</v>
      </c>
    </row>
    <row r="4" spans="1:6">
      <c r="A4" s="269" t="s">
        <v>468</v>
      </c>
      <c r="B4" s="268" t="s">
        <v>2582</v>
      </c>
      <c r="C4" s="269" t="s">
        <v>51</v>
      </c>
      <c r="D4" s="269">
        <v>6</v>
      </c>
      <c r="E4" s="268" t="s">
        <v>2579</v>
      </c>
      <c r="F4" s="268" t="s">
        <v>2580</v>
      </c>
    </row>
    <row r="5" spans="1:6">
      <c r="A5" s="269" t="s">
        <v>477</v>
      </c>
      <c r="B5" s="268" t="s">
        <v>2583</v>
      </c>
      <c r="C5" s="269" t="s">
        <v>51</v>
      </c>
      <c r="D5" s="269">
        <v>6</v>
      </c>
      <c r="E5" s="268" t="s">
        <v>2579</v>
      </c>
      <c r="F5" s="268" t="s">
        <v>2580</v>
      </c>
    </row>
    <row r="6" spans="1:6">
      <c r="A6" s="269" t="s">
        <v>641</v>
      </c>
      <c r="B6" s="268" t="s">
        <v>2584</v>
      </c>
      <c r="C6" s="269" t="s">
        <v>51</v>
      </c>
      <c r="D6" s="269">
        <v>5</v>
      </c>
      <c r="E6" s="268" t="s">
        <v>2579</v>
      </c>
      <c r="F6" s="268" t="s">
        <v>2585</v>
      </c>
    </row>
    <row r="7" spans="1:6">
      <c r="A7" s="269" t="s">
        <v>643</v>
      </c>
      <c r="B7" s="268" t="s">
        <v>2586</v>
      </c>
      <c r="C7" s="269" t="s">
        <v>51</v>
      </c>
      <c r="D7" s="269">
        <v>5</v>
      </c>
      <c r="E7" s="268" t="s">
        <v>2579</v>
      </c>
      <c r="F7" s="268" t="s">
        <v>2585</v>
      </c>
    </row>
    <row r="8" spans="1:6">
      <c r="A8" s="269" t="s">
        <v>649</v>
      </c>
      <c r="B8" s="268" t="s">
        <v>2587</v>
      </c>
      <c r="C8" s="269" t="s">
        <v>51</v>
      </c>
      <c r="D8" s="269">
        <v>5</v>
      </c>
      <c r="E8" s="268" t="s">
        <v>2579</v>
      </c>
      <c r="F8" s="268" t="s">
        <v>2585</v>
      </c>
    </row>
    <row r="9" spans="1:6">
      <c r="A9" s="269" t="s">
        <v>433</v>
      </c>
      <c r="B9" s="268" t="s">
        <v>2588</v>
      </c>
      <c r="C9" s="269" t="s">
        <v>51</v>
      </c>
      <c r="D9" s="269">
        <v>7</v>
      </c>
      <c r="E9" s="268" t="s">
        <v>2579</v>
      </c>
      <c r="F9" s="268" t="s">
        <v>2589</v>
      </c>
    </row>
    <row r="10" spans="1:6">
      <c r="A10" s="269" t="s">
        <v>697</v>
      </c>
      <c r="B10" s="268" t="s">
        <v>2590</v>
      </c>
      <c r="C10" s="269" t="s">
        <v>51</v>
      </c>
      <c r="D10" s="269">
        <v>7</v>
      </c>
      <c r="E10" s="268" t="s">
        <v>2579</v>
      </c>
      <c r="F10" s="268" t="s">
        <v>2589</v>
      </c>
    </row>
    <row r="11" spans="1:6">
      <c r="A11" s="269" t="s">
        <v>699</v>
      </c>
      <c r="B11" s="268" t="s">
        <v>2591</v>
      </c>
      <c r="C11" s="269" t="s">
        <v>51</v>
      </c>
      <c r="D11" s="269">
        <v>7</v>
      </c>
      <c r="E11" s="268" t="s">
        <v>2579</v>
      </c>
      <c r="F11" s="268" t="s">
        <v>2589</v>
      </c>
    </row>
    <row r="12" spans="1:6">
      <c r="A12" s="269" t="s">
        <v>988</v>
      </c>
      <c r="B12" s="268" t="s">
        <v>989</v>
      </c>
      <c r="C12" s="269" t="s">
        <v>52</v>
      </c>
      <c r="D12" s="269">
        <v>1</v>
      </c>
      <c r="E12" s="268" t="s">
        <v>2592</v>
      </c>
      <c r="F12" s="268" t="s">
        <v>2593</v>
      </c>
    </row>
    <row r="13" spans="1:6">
      <c r="A13" s="269" t="s">
        <v>995</v>
      </c>
      <c r="B13" s="268" t="s">
        <v>2594</v>
      </c>
      <c r="C13" s="269" t="s">
        <v>52</v>
      </c>
      <c r="D13" s="269">
        <v>1</v>
      </c>
      <c r="E13" s="268" t="s">
        <v>2592</v>
      </c>
      <c r="F13" s="268" t="s">
        <v>2593</v>
      </c>
    </row>
    <row r="14" spans="1:6">
      <c r="A14" s="269" t="s">
        <v>1001</v>
      </c>
      <c r="B14" s="268" t="s">
        <v>1002</v>
      </c>
      <c r="C14" s="269" t="s">
        <v>52</v>
      </c>
      <c r="D14" s="269">
        <v>1</v>
      </c>
      <c r="E14" s="268" t="s">
        <v>2592</v>
      </c>
      <c r="F14" s="268" t="s">
        <v>2593</v>
      </c>
    </row>
    <row r="15" spans="1:6">
      <c r="A15" s="269" t="s">
        <v>1007</v>
      </c>
      <c r="B15" s="268" t="s">
        <v>1008</v>
      </c>
      <c r="C15" s="269" t="s">
        <v>52</v>
      </c>
      <c r="D15" s="269">
        <v>1</v>
      </c>
      <c r="E15" s="268" t="s">
        <v>2592</v>
      </c>
      <c r="F15" s="268" t="s">
        <v>2593</v>
      </c>
    </row>
    <row r="16" spans="1:6">
      <c r="A16" s="269" t="s">
        <v>1037</v>
      </c>
      <c r="B16" s="268" t="s">
        <v>2595</v>
      </c>
      <c r="C16" s="269" t="s">
        <v>52</v>
      </c>
      <c r="D16" s="269">
        <v>2</v>
      </c>
      <c r="E16" s="268" t="s">
        <v>2592</v>
      </c>
      <c r="F16" s="268" t="s">
        <v>2596</v>
      </c>
    </row>
    <row r="17" spans="1:6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2579</v>
      </c>
      <c r="F17" s="268" t="s">
        <v>2175</v>
      </c>
    </row>
    <row r="18" spans="1:6">
      <c r="A18" s="269" t="s">
        <v>2166</v>
      </c>
      <c r="B18" s="268" t="s">
        <v>2597</v>
      </c>
      <c r="C18" s="269" t="s">
        <v>54</v>
      </c>
      <c r="D18" s="269">
        <v>5</v>
      </c>
      <c r="E18" s="268" t="s">
        <v>2598</v>
      </c>
      <c r="F18" s="268" t="s">
        <v>2599</v>
      </c>
    </row>
    <row r="19" spans="1:6">
      <c r="A19" s="269" t="s">
        <v>979</v>
      </c>
      <c r="B19" s="268" t="s">
        <v>980</v>
      </c>
      <c r="C19" s="269" t="s">
        <v>52</v>
      </c>
      <c r="D19" s="269">
        <v>7</v>
      </c>
      <c r="E19" s="268" t="s">
        <v>2592</v>
      </c>
      <c r="F19" s="268" t="s">
        <v>2600</v>
      </c>
    </row>
    <row r="20" spans="1:6">
      <c r="A20" s="269" t="s">
        <v>1371</v>
      </c>
      <c r="B20" s="268" t="s">
        <v>1372</v>
      </c>
      <c r="C20" s="269" t="s">
        <v>56</v>
      </c>
      <c r="D20" s="269">
        <v>3</v>
      </c>
      <c r="E20" s="268" t="s">
        <v>2601</v>
      </c>
      <c r="F20" s="268" t="s">
        <v>2602</v>
      </c>
    </row>
    <row r="21" spans="1:6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2603</v>
      </c>
      <c r="F21" s="268" t="s">
        <v>2604</v>
      </c>
    </row>
    <row r="22" spans="1:6">
      <c r="A22" s="269" t="s">
        <v>1085</v>
      </c>
      <c r="B22" s="268" t="s">
        <v>2605</v>
      </c>
      <c r="C22" s="269" t="s">
        <v>52</v>
      </c>
      <c r="D22" s="269">
        <v>3</v>
      </c>
      <c r="E22" s="268" t="s">
        <v>2592</v>
      </c>
      <c r="F22" s="268" t="s">
        <v>2606</v>
      </c>
    </row>
    <row r="23" spans="1:6">
      <c r="A23" s="269" t="s">
        <v>1092</v>
      </c>
      <c r="B23" s="268" t="s">
        <v>2607</v>
      </c>
      <c r="C23" s="269" t="s">
        <v>52</v>
      </c>
      <c r="D23" s="269">
        <v>3</v>
      </c>
      <c r="E23" s="268" t="s">
        <v>2592</v>
      </c>
      <c r="F23" s="268" t="s">
        <v>2606</v>
      </c>
    </row>
    <row r="24" spans="1:6">
      <c r="A24" s="269" t="s">
        <v>1466</v>
      </c>
      <c r="B24" s="268" t="s">
        <v>1467</v>
      </c>
      <c r="C24" s="269" t="s">
        <v>52</v>
      </c>
      <c r="D24" s="269">
        <v>3</v>
      </c>
      <c r="E24" s="268" t="s">
        <v>2592</v>
      </c>
      <c r="F24" s="268" t="s">
        <v>2606</v>
      </c>
    </row>
    <row r="25" spans="1:6">
      <c r="A25" s="269" t="s">
        <v>1469</v>
      </c>
      <c r="B25" s="268" t="s">
        <v>1470</v>
      </c>
      <c r="C25" s="269" t="s">
        <v>52</v>
      </c>
      <c r="D25" s="269">
        <v>3</v>
      </c>
      <c r="E25" s="268" t="s">
        <v>2592</v>
      </c>
      <c r="F25" s="268" t="s">
        <v>2606</v>
      </c>
    </row>
    <row r="26" spans="1:6">
      <c r="A26" s="269" t="s">
        <v>1106</v>
      </c>
      <c r="B26" s="268" t="s">
        <v>2608</v>
      </c>
      <c r="C26" s="269" t="s">
        <v>52</v>
      </c>
      <c r="D26" s="269">
        <v>3</v>
      </c>
      <c r="E26" s="268" t="s">
        <v>2592</v>
      </c>
      <c r="F26" s="268" t="s">
        <v>2606</v>
      </c>
    </row>
    <row r="27" spans="1:6">
      <c r="A27" s="269" t="s">
        <v>1112</v>
      </c>
      <c r="B27" s="268" t="s">
        <v>1113</v>
      </c>
      <c r="C27" s="269" t="s">
        <v>52</v>
      </c>
      <c r="D27" s="269">
        <v>3</v>
      </c>
      <c r="E27" s="268" t="s">
        <v>2592</v>
      </c>
      <c r="F27" s="268" t="s">
        <v>2606</v>
      </c>
    </row>
    <row r="28" spans="1:6">
      <c r="A28" s="269" t="s">
        <v>1104</v>
      </c>
      <c r="B28" s="268" t="s">
        <v>2609</v>
      </c>
      <c r="C28" s="269" t="s">
        <v>52</v>
      </c>
      <c r="D28" s="269">
        <v>3</v>
      </c>
      <c r="E28" s="268" t="s">
        <v>2592</v>
      </c>
      <c r="F28" s="268" t="s">
        <v>2606</v>
      </c>
    </row>
    <row r="29" spans="1:6">
      <c r="A29" s="269" t="s">
        <v>1110</v>
      </c>
      <c r="B29" s="268" t="s">
        <v>2610</v>
      </c>
      <c r="C29" s="269" t="s">
        <v>52</v>
      </c>
      <c r="D29" s="269">
        <v>3</v>
      </c>
      <c r="E29" s="268" t="s">
        <v>2592</v>
      </c>
      <c r="F29" s="268" t="s">
        <v>2606</v>
      </c>
    </row>
    <row r="30" spans="1:6">
      <c r="A30" s="269" t="s">
        <v>901</v>
      </c>
      <c r="B30" s="268" t="s">
        <v>2611</v>
      </c>
      <c r="C30" s="269" t="s">
        <v>52</v>
      </c>
      <c r="D30" s="269">
        <v>4</v>
      </c>
      <c r="E30" s="268" t="s">
        <v>2592</v>
      </c>
      <c r="F30" s="268" t="s">
        <v>2612</v>
      </c>
    </row>
    <row r="31" spans="1:6">
      <c r="A31" s="269" t="s">
        <v>498</v>
      </c>
      <c r="B31" s="268" t="s">
        <v>2613</v>
      </c>
      <c r="C31" s="269" t="s">
        <v>52</v>
      </c>
      <c r="D31" s="269">
        <v>5</v>
      </c>
      <c r="E31" s="268" t="s">
        <v>2592</v>
      </c>
      <c r="F31" s="268" t="s">
        <v>2614</v>
      </c>
    </row>
    <row r="32" spans="1:6">
      <c r="A32" s="269" t="s">
        <v>512</v>
      </c>
      <c r="B32" s="268" t="s">
        <v>2615</v>
      </c>
      <c r="C32" s="269" t="s">
        <v>52</v>
      </c>
      <c r="D32" s="269">
        <v>5</v>
      </c>
      <c r="E32" s="268" t="s">
        <v>2592</v>
      </c>
      <c r="F32" s="268" t="s">
        <v>2614</v>
      </c>
    </row>
    <row r="33" spans="1:6">
      <c r="A33" s="269" t="s">
        <v>504</v>
      </c>
      <c r="B33" s="268" t="s">
        <v>2616</v>
      </c>
      <c r="C33" s="269" t="s">
        <v>52</v>
      </c>
      <c r="D33" s="269">
        <v>5</v>
      </c>
      <c r="E33" s="268" t="s">
        <v>2592</v>
      </c>
      <c r="F33" s="268" t="s">
        <v>2614</v>
      </c>
    </row>
    <row r="34" spans="1:6">
      <c r="A34" s="269" t="s">
        <v>510</v>
      </c>
      <c r="B34" s="268" t="s">
        <v>2617</v>
      </c>
      <c r="C34" s="269" t="s">
        <v>52</v>
      </c>
      <c r="D34" s="269">
        <v>5</v>
      </c>
      <c r="E34" s="268" t="s">
        <v>2592</v>
      </c>
      <c r="F34" s="268" t="s">
        <v>2614</v>
      </c>
    </row>
    <row r="35" spans="1:6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2592</v>
      </c>
      <c r="F35" s="268" t="s">
        <v>2614</v>
      </c>
    </row>
    <row r="36" spans="1:6">
      <c r="A36" s="269" t="s">
        <v>523</v>
      </c>
      <c r="B36" s="268" t="s">
        <v>2618</v>
      </c>
      <c r="C36" s="269" t="s">
        <v>52</v>
      </c>
      <c r="D36" s="269">
        <v>5</v>
      </c>
      <c r="E36" s="268" t="s">
        <v>2592</v>
      </c>
      <c r="F36" s="268" t="s">
        <v>2614</v>
      </c>
    </row>
    <row r="37" spans="1:6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2592</v>
      </c>
      <c r="F37" s="268" t="s">
        <v>2614</v>
      </c>
    </row>
    <row r="38" spans="1:6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2592</v>
      </c>
      <c r="F38" s="268" t="s">
        <v>2614</v>
      </c>
    </row>
    <row r="39" spans="1:6">
      <c r="A39" s="269" t="s">
        <v>492</v>
      </c>
      <c r="B39" s="268" t="s">
        <v>2619</v>
      </c>
      <c r="C39" s="269" t="s">
        <v>52</v>
      </c>
      <c r="D39" s="269">
        <v>5</v>
      </c>
      <c r="E39" s="268" t="s">
        <v>2592</v>
      </c>
      <c r="F39" s="268" t="s">
        <v>2614</v>
      </c>
    </row>
    <row r="40" spans="1:6">
      <c r="A40" s="269" t="s">
        <v>496</v>
      </c>
      <c r="B40" s="268" t="s">
        <v>2620</v>
      </c>
      <c r="C40" s="269" t="s">
        <v>52</v>
      </c>
      <c r="D40" s="269">
        <v>5</v>
      </c>
      <c r="E40" s="268" t="s">
        <v>2592</v>
      </c>
      <c r="F40" s="268" t="s">
        <v>2614</v>
      </c>
    </row>
    <row r="41" spans="1:6">
      <c r="A41" s="269" t="s">
        <v>529</v>
      </c>
      <c r="B41" s="268" t="s">
        <v>2621</v>
      </c>
      <c r="C41" s="269" t="s">
        <v>52</v>
      </c>
      <c r="D41" s="269">
        <v>5</v>
      </c>
      <c r="E41" s="268" t="s">
        <v>2592</v>
      </c>
      <c r="F41" s="268" t="s">
        <v>2614</v>
      </c>
    </row>
    <row r="42" spans="1:6">
      <c r="A42" s="269" t="s">
        <v>541</v>
      </c>
      <c r="B42" s="268" t="s">
        <v>2622</v>
      </c>
      <c r="C42" s="269" t="s">
        <v>52</v>
      </c>
      <c r="D42" s="269">
        <v>5</v>
      </c>
      <c r="E42" s="268" t="s">
        <v>2592</v>
      </c>
      <c r="F42" s="268" t="s">
        <v>2614</v>
      </c>
    </row>
    <row r="43" spans="1:6">
      <c r="A43" s="269" t="s">
        <v>543</v>
      </c>
      <c r="B43" s="268" t="s">
        <v>2623</v>
      </c>
      <c r="C43" s="269" t="s">
        <v>52</v>
      </c>
      <c r="D43" s="269">
        <v>5</v>
      </c>
      <c r="E43" s="268" t="s">
        <v>2592</v>
      </c>
      <c r="F43" s="268" t="s">
        <v>2614</v>
      </c>
    </row>
    <row r="44" spans="1:6">
      <c r="A44" s="269" t="s">
        <v>545</v>
      </c>
      <c r="B44" s="268" t="s">
        <v>2624</v>
      </c>
      <c r="C44" s="269" t="s">
        <v>52</v>
      </c>
      <c r="D44" s="269">
        <v>5</v>
      </c>
      <c r="E44" s="268" t="s">
        <v>2592</v>
      </c>
      <c r="F44" s="268" t="s">
        <v>2614</v>
      </c>
    </row>
    <row r="45" spans="1:6">
      <c r="A45" s="269" t="s">
        <v>428</v>
      </c>
      <c r="B45" s="268" t="s">
        <v>2625</v>
      </c>
      <c r="C45" s="269" t="s">
        <v>54</v>
      </c>
      <c r="D45" s="269">
        <v>1</v>
      </c>
      <c r="E45" s="268" t="s">
        <v>2598</v>
      </c>
      <c r="F45" s="268" t="s">
        <v>2626</v>
      </c>
    </row>
    <row r="46" spans="1:6">
      <c r="A46" s="269" t="s">
        <v>1135</v>
      </c>
      <c r="B46" s="268" t="s">
        <v>2627</v>
      </c>
      <c r="C46" s="269" t="s">
        <v>54</v>
      </c>
      <c r="D46" s="269">
        <v>1</v>
      </c>
      <c r="E46" s="268" t="s">
        <v>2598</v>
      </c>
      <c r="F46" s="268" t="s">
        <v>2626</v>
      </c>
    </row>
    <row r="47" spans="1:6">
      <c r="A47" s="269" t="s">
        <v>1303</v>
      </c>
      <c r="B47" s="268" t="s">
        <v>2080</v>
      </c>
      <c r="C47" s="269" t="s">
        <v>56</v>
      </c>
      <c r="D47" s="269">
        <v>3</v>
      </c>
      <c r="E47" s="268" t="s">
        <v>2601</v>
      </c>
      <c r="F47" s="268" t="s">
        <v>2602</v>
      </c>
    </row>
    <row r="48" spans="1:6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2579</v>
      </c>
      <c r="F48" s="268" t="s">
        <v>382</v>
      </c>
    </row>
    <row r="49" spans="1:6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2598</v>
      </c>
      <c r="F49" s="268" t="s">
        <v>2628</v>
      </c>
    </row>
    <row r="50" spans="1:6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2598</v>
      </c>
      <c r="F50" s="268" t="s">
        <v>2628</v>
      </c>
    </row>
    <row r="51" spans="1:6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2598</v>
      </c>
      <c r="F51" s="268" t="s">
        <v>2628</v>
      </c>
    </row>
    <row r="52" spans="1:6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2598</v>
      </c>
      <c r="F52" s="268" t="s">
        <v>2628</v>
      </c>
    </row>
    <row r="53" spans="1:6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2598</v>
      </c>
      <c r="F53" s="268" t="s">
        <v>2628</v>
      </c>
    </row>
    <row r="54" spans="1:6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2598</v>
      </c>
      <c r="F54" s="268" t="s">
        <v>2628</v>
      </c>
    </row>
    <row r="55" spans="1:6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2598</v>
      </c>
      <c r="F55" s="268" t="s">
        <v>2628</v>
      </c>
    </row>
    <row r="56" spans="1:6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2598</v>
      </c>
      <c r="F56" s="268" t="s">
        <v>2628</v>
      </c>
    </row>
    <row r="57" spans="1:6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2598</v>
      </c>
      <c r="F57" s="268" t="s">
        <v>2628</v>
      </c>
    </row>
    <row r="58" spans="1:6">
      <c r="A58" s="269" t="s">
        <v>1150</v>
      </c>
      <c r="B58" s="268" t="s">
        <v>1151</v>
      </c>
      <c r="C58" s="269" t="s">
        <v>54</v>
      </c>
      <c r="D58" s="269">
        <v>3</v>
      </c>
      <c r="E58" s="268" t="s">
        <v>2598</v>
      </c>
      <c r="F58" s="268" t="s">
        <v>2629</v>
      </c>
    </row>
    <row r="59" spans="1:6">
      <c r="A59" s="269" t="s">
        <v>933</v>
      </c>
      <c r="B59" s="268" t="s">
        <v>2630</v>
      </c>
      <c r="C59" s="269" t="s">
        <v>56</v>
      </c>
      <c r="D59" s="269">
        <v>1</v>
      </c>
      <c r="E59" s="268" t="s">
        <v>2601</v>
      </c>
      <c r="F59" s="268" t="s">
        <v>2631</v>
      </c>
    </row>
    <row r="60" spans="1:6">
      <c r="A60" s="269" t="s">
        <v>564</v>
      </c>
      <c r="B60" s="268" t="s">
        <v>2632</v>
      </c>
      <c r="C60" s="269" t="s">
        <v>54</v>
      </c>
      <c r="D60" s="269">
        <v>6</v>
      </c>
      <c r="E60" s="268" t="s">
        <v>2598</v>
      </c>
      <c r="F60" s="268" t="s">
        <v>563</v>
      </c>
    </row>
    <row r="61" spans="1:6">
      <c r="A61" s="269" t="s">
        <v>597</v>
      </c>
      <c r="B61" s="268" t="s">
        <v>2633</v>
      </c>
      <c r="C61" s="269" t="s">
        <v>54</v>
      </c>
      <c r="D61" s="269">
        <v>6</v>
      </c>
      <c r="E61" s="268" t="s">
        <v>2598</v>
      </c>
      <c r="F61" s="268" t="s">
        <v>563</v>
      </c>
    </row>
    <row r="62" spans="1:6">
      <c r="A62" s="269" t="s">
        <v>579</v>
      </c>
      <c r="B62" s="268" t="s">
        <v>2634</v>
      </c>
      <c r="C62" s="269" t="s">
        <v>54</v>
      </c>
      <c r="D62" s="269">
        <v>6</v>
      </c>
      <c r="E62" s="268" t="s">
        <v>2598</v>
      </c>
      <c r="F62" s="268" t="s">
        <v>563</v>
      </c>
    </row>
    <row r="63" spans="1:6">
      <c r="A63" s="269" t="s">
        <v>560</v>
      </c>
      <c r="B63" s="268" t="s">
        <v>2635</v>
      </c>
      <c r="C63" s="269" t="s">
        <v>54</v>
      </c>
      <c r="D63" s="269">
        <v>6</v>
      </c>
      <c r="E63" s="268" t="s">
        <v>2598</v>
      </c>
      <c r="F63" s="268" t="s">
        <v>563</v>
      </c>
    </row>
    <row r="64" spans="1:6">
      <c r="A64" s="269" t="s">
        <v>606</v>
      </c>
      <c r="B64" s="268" t="s">
        <v>2636</v>
      </c>
      <c r="C64" s="269" t="s">
        <v>54</v>
      </c>
      <c r="D64" s="269">
        <v>6</v>
      </c>
      <c r="E64" s="268" t="s">
        <v>2598</v>
      </c>
      <c r="F64" s="268" t="s">
        <v>563</v>
      </c>
    </row>
    <row r="65" spans="1:6">
      <c r="A65" s="269" t="s">
        <v>611</v>
      </c>
      <c r="B65" s="268" t="s">
        <v>2637</v>
      </c>
      <c r="C65" s="269" t="s">
        <v>54</v>
      </c>
      <c r="D65" s="269">
        <v>6</v>
      </c>
      <c r="E65" s="268" t="s">
        <v>2598</v>
      </c>
      <c r="F65" s="268" t="s">
        <v>563</v>
      </c>
    </row>
    <row r="66" spans="1:6">
      <c r="A66" s="269" t="s">
        <v>586</v>
      </c>
      <c r="B66" s="268" t="s">
        <v>2638</v>
      </c>
      <c r="C66" s="269" t="s">
        <v>54</v>
      </c>
      <c r="D66" s="269">
        <v>6</v>
      </c>
      <c r="E66" s="268" t="s">
        <v>2598</v>
      </c>
      <c r="F66" s="268" t="s">
        <v>563</v>
      </c>
    </row>
    <row r="67" spans="1:6">
      <c r="A67" s="269" t="s">
        <v>617</v>
      </c>
      <c r="B67" s="268" t="s">
        <v>2639</v>
      </c>
      <c r="C67" s="269" t="s">
        <v>54</v>
      </c>
      <c r="D67" s="269">
        <v>7</v>
      </c>
      <c r="E67" s="268" t="s">
        <v>2598</v>
      </c>
      <c r="F67" s="268" t="s">
        <v>2640</v>
      </c>
    </row>
    <row r="68" spans="1:6">
      <c r="A68" s="269" t="s">
        <v>1137</v>
      </c>
      <c r="B68" s="268" t="s">
        <v>2641</v>
      </c>
      <c r="C68" s="269" t="s">
        <v>54</v>
      </c>
      <c r="D68" s="269">
        <v>7</v>
      </c>
      <c r="E68" s="268" t="s">
        <v>2598</v>
      </c>
      <c r="F68" s="268" t="s">
        <v>2640</v>
      </c>
    </row>
    <row r="69" spans="1:6">
      <c r="A69" s="269" t="s">
        <v>622</v>
      </c>
      <c r="B69" s="268" t="s">
        <v>2642</v>
      </c>
      <c r="C69" s="269" t="s">
        <v>54</v>
      </c>
      <c r="D69" s="269">
        <v>7</v>
      </c>
      <c r="E69" s="268" t="s">
        <v>2598</v>
      </c>
      <c r="F69" s="268" t="s">
        <v>2640</v>
      </c>
    </row>
    <row r="70" spans="1:6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2598</v>
      </c>
      <c r="F70" s="268" t="s">
        <v>2640</v>
      </c>
    </row>
    <row r="71" spans="1:6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2598</v>
      </c>
      <c r="F71" s="268" t="s">
        <v>2640</v>
      </c>
    </row>
    <row r="72" spans="1:6">
      <c r="A72" s="269" t="s">
        <v>570</v>
      </c>
      <c r="B72" s="268" t="s">
        <v>2643</v>
      </c>
      <c r="C72" s="269" t="s">
        <v>54</v>
      </c>
      <c r="D72" s="269">
        <v>7</v>
      </c>
      <c r="E72" s="268" t="s">
        <v>2598</v>
      </c>
      <c r="F72" s="268" t="s">
        <v>2640</v>
      </c>
    </row>
    <row r="73" spans="1:6">
      <c r="A73" s="269" t="s">
        <v>575</v>
      </c>
      <c r="B73" s="268" t="s">
        <v>2644</v>
      </c>
      <c r="C73" s="269" t="s">
        <v>54</v>
      </c>
      <c r="D73" s="269">
        <v>7</v>
      </c>
      <c r="E73" s="268" t="s">
        <v>2598</v>
      </c>
      <c r="F73" s="268" t="s">
        <v>2640</v>
      </c>
    </row>
    <row r="74" spans="1:6">
      <c r="A74" s="269" t="s">
        <v>628</v>
      </c>
      <c r="B74" s="268" t="s">
        <v>2645</v>
      </c>
      <c r="C74" s="269" t="s">
        <v>54</v>
      </c>
      <c r="D74" s="269">
        <v>7</v>
      </c>
      <c r="E74" s="268" t="s">
        <v>2598</v>
      </c>
      <c r="F74" s="268" t="s">
        <v>2640</v>
      </c>
    </row>
    <row r="75" spans="1:6">
      <c r="A75" s="269" t="s">
        <v>1065</v>
      </c>
      <c r="B75" s="268" t="s">
        <v>1068</v>
      </c>
      <c r="C75" s="269" t="s">
        <v>54</v>
      </c>
      <c r="D75" s="269">
        <v>7</v>
      </c>
      <c r="E75" s="268" t="s">
        <v>2598</v>
      </c>
      <c r="F75" s="268" t="s">
        <v>2640</v>
      </c>
    </row>
    <row r="76" spans="1:6">
      <c r="A76" s="269" t="s">
        <v>1029</v>
      </c>
      <c r="B76" s="268" t="s">
        <v>2646</v>
      </c>
      <c r="C76" s="269" t="s">
        <v>54</v>
      </c>
      <c r="D76" s="269">
        <v>7</v>
      </c>
      <c r="E76" s="268" t="s">
        <v>2598</v>
      </c>
      <c r="F76" s="268" t="s">
        <v>2640</v>
      </c>
    </row>
    <row r="77" spans="1:6">
      <c r="A77" s="269" t="s">
        <v>1487</v>
      </c>
      <c r="B77" s="268" t="s">
        <v>2647</v>
      </c>
      <c r="C77" s="269" t="s">
        <v>54</v>
      </c>
      <c r="D77" s="269">
        <v>7</v>
      </c>
      <c r="E77" s="268" t="s">
        <v>2598</v>
      </c>
      <c r="F77" s="268" t="s">
        <v>2640</v>
      </c>
    </row>
    <row r="78" spans="1:6">
      <c r="A78" s="269" t="s">
        <v>1057</v>
      </c>
      <c r="B78" s="268" t="s">
        <v>1058</v>
      </c>
      <c r="C78" s="269" t="s">
        <v>54</v>
      </c>
      <c r="D78" s="269">
        <v>7</v>
      </c>
      <c r="E78" s="268" t="s">
        <v>2598</v>
      </c>
      <c r="F78" s="268" t="s">
        <v>2640</v>
      </c>
    </row>
    <row r="79" spans="1:6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2598</v>
      </c>
      <c r="F79" s="268" t="s">
        <v>2640</v>
      </c>
    </row>
    <row r="80" spans="1:6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2598</v>
      </c>
      <c r="F80" s="268" t="s">
        <v>2640</v>
      </c>
    </row>
    <row r="81" spans="1:6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2598</v>
      </c>
      <c r="F81" s="268" t="s">
        <v>2589</v>
      </c>
    </row>
    <row r="82" spans="1:6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2598</v>
      </c>
      <c r="F82" s="268" t="s">
        <v>2589</v>
      </c>
    </row>
    <row r="83" spans="1:6">
      <c r="A83" s="269" t="s">
        <v>2539</v>
      </c>
      <c r="B83" s="268" t="s">
        <v>2648</v>
      </c>
      <c r="C83" s="269" t="s">
        <v>55</v>
      </c>
      <c r="D83" s="269">
        <v>2</v>
      </c>
      <c r="E83" s="268" t="s">
        <v>2649</v>
      </c>
      <c r="F83" s="268" t="s">
        <v>2650</v>
      </c>
    </row>
    <row r="84" spans="1:6">
      <c r="A84" s="269" t="s">
        <v>957</v>
      </c>
      <c r="B84" s="268" t="s">
        <v>958</v>
      </c>
      <c r="C84" s="269" t="s">
        <v>56</v>
      </c>
      <c r="D84" s="269">
        <v>2</v>
      </c>
      <c r="E84" s="268" t="s">
        <v>2601</v>
      </c>
      <c r="F84" s="268" t="s">
        <v>2651</v>
      </c>
    </row>
    <row r="85" spans="1:6">
      <c r="A85" s="269" t="s">
        <v>963</v>
      </c>
      <c r="B85" s="268" t="s">
        <v>964</v>
      </c>
      <c r="C85" s="269" t="s">
        <v>56</v>
      </c>
      <c r="D85" s="269">
        <v>2</v>
      </c>
      <c r="E85" s="268" t="s">
        <v>2601</v>
      </c>
      <c r="F85" s="268" t="s">
        <v>2651</v>
      </c>
    </row>
    <row r="86" spans="1:6">
      <c r="A86" s="269" t="s">
        <v>1152</v>
      </c>
      <c r="B86" s="268" t="s">
        <v>2652</v>
      </c>
      <c r="C86" s="269" t="s">
        <v>56</v>
      </c>
      <c r="D86" s="269">
        <v>3</v>
      </c>
      <c r="E86" s="268" t="s">
        <v>2601</v>
      </c>
      <c r="F86" s="268" t="s">
        <v>2602</v>
      </c>
    </row>
    <row r="87" spans="1:6">
      <c r="A87" s="269" t="s">
        <v>955</v>
      </c>
      <c r="B87" s="268" t="s">
        <v>956</v>
      </c>
      <c r="C87" s="269" t="s">
        <v>56</v>
      </c>
      <c r="D87" s="269">
        <v>2</v>
      </c>
      <c r="E87" s="268" t="s">
        <v>2601</v>
      </c>
      <c r="F87" s="268" t="s">
        <v>2651</v>
      </c>
    </row>
    <row r="88" spans="1:6">
      <c r="A88" s="269" t="s">
        <v>966</v>
      </c>
      <c r="B88" s="268" t="s">
        <v>967</v>
      </c>
      <c r="C88" s="269" t="s">
        <v>56</v>
      </c>
      <c r="D88" s="269">
        <v>2</v>
      </c>
      <c r="E88" s="268" t="s">
        <v>2601</v>
      </c>
      <c r="F88" s="268" t="s">
        <v>2651</v>
      </c>
    </row>
    <row r="89" spans="1:6">
      <c r="A89" s="269" t="s">
        <v>971</v>
      </c>
      <c r="B89" s="268" t="s">
        <v>2653</v>
      </c>
      <c r="C89" s="269" t="s">
        <v>56</v>
      </c>
      <c r="D89" s="269">
        <v>2</v>
      </c>
      <c r="E89" s="268" t="s">
        <v>2601</v>
      </c>
      <c r="F89" s="268" t="s">
        <v>2651</v>
      </c>
    </row>
    <row r="90" spans="1:6">
      <c r="A90" s="269" t="s">
        <v>1385</v>
      </c>
      <c r="B90" s="268" t="s">
        <v>2654</v>
      </c>
      <c r="C90" s="269" t="s">
        <v>56</v>
      </c>
      <c r="D90" s="269">
        <v>4</v>
      </c>
      <c r="E90" s="268" t="s">
        <v>2601</v>
      </c>
      <c r="F90" s="268" t="s">
        <v>2655</v>
      </c>
    </row>
    <row r="91" spans="1:6">
      <c r="A91" s="269" t="s">
        <v>1388</v>
      </c>
      <c r="B91" s="268" t="s">
        <v>2656</v>
      </c>
      <c r="C91" s="269" t="s">
        <v>56</v>
      </c>
      <c r="D91" s="269">
        <v>4</v>
      </c>
      <c r="E91" s="268" t="s">
        <v>2601</v>
      </c>
      <c r="F91" s="268" t="s">
        <v>2655</v>
      </c>
    </row>
    <row r="92" spans="1:6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2657</v>
      </c>
      <c r="F92" s="268" t="s">
        <v>1513</v>
      </c>
    </row>
    <row r="93" spans="1:6">
      <c r="A93" s="269" t="s">
        <v>2541</v>
      </c>
      <c r="B93" s="268" t="s">
        <v>2658</v>
      </c>
      <c r="C93" s="269" t="s">
        <v>57</v>
      </c>
      <c r="D93" s="269">
        <v>1</v>
      </c>
      <c r="E93" s="268" t="s">
        <v>2657</v>
      </c>
      <c r="F93" s="268" t="s">
        <v>2659</v>
      </c>
    </row>
    <row r="94" spans="1:6">
      <c r="A94" s="269" t="s">
        <v>2542</v>
      </c>
      <c r="B94" s="268" t="s">
        <v>2660</v>
      </c>
      <c r="C94" s="269" t="s">
        <v>57</v>
      </c>
      <c r="D94" s="269">
        <v>1</v>
      </c>
      <c r="E94" s="268" t="s">
        <v>2657</v>
      </c>
      <c r="F94" s="268" t="s">
        <v>2659</v>
      </c>
    </row>
    <row r="95" spans="1:6">
      <c r="A95" s="269" t="s">
        <v>2543</v>
      </c>
      <c r="B95" s="268" t="s">
        <v>2661</v>
      </c>
      <c r="C95" s="269" t="s">
        <v>57</v>
      </c>
      <c r="D95" s="269">
        <v>1</v>
      </c>
      <c r="E95" s="268" t="s">
        <v>2657</v>
      </c>
      <c r="F95" s="268" t="s">
        <v>2659</v>
      </c>
    </row>
    <row r="96" spans="1:6">
      <c r="A96" s="269" t="s">
        <v>1951</v>
      </c>
      <c r="B96" s="268" t="s">
        <v>2662</v>
      </c>
      <c r="C96" s="269" t="s">
        <v>57</v>
      </c>
      <c r="D96" s="269">
        <v>1</v>
      </c>
      <c r="E96" s="268" t="s">
        <v>2657</v>
      </c>
      <c r="F96" s="268" t="s">
        <v>2659</v>
      </c>
    </row>
    <row r="97" spans="1:6">
      <c r="A97" s="269" t="s">
        <v>2544</v>
      </c>
      <c r="B97" s="268" t="s">
        <v>2663</v>
      </c>
      <c r="C97" s="269" t="s">
        <v>57</v>
      </c>
      <c r="D97" s="269">
        <v>2</v>
      </c>
      <c r="E97" s="268" t="s">
        <v>2657</v>
      </c>
      <c r="F97" s="268" t="s">
        <v>2664</v>
      </c>
    </row>
    <row r="98" spans="1:6">
      <c r="A98" s="269" t="s">
        <v>2545</v>
      </c>
      <c r="B98" s="268" t="s">
        <v>2665</v>
      </c>
      <c r="C98" s="269" t="s">
        <v>57</v>
      </c>
      <c r="D98" s="269">
        <v>2</v>
      </c>
      <c r="E98" s="268" t="s">
        <v>2657</v>
      </c>
      <c r="F98" s="268" t="s">
        <v>2664</v>
      </c>
    </row>
    <row r="99" spans="1:6">
      <c r="A99" s="269" t="s">
        <v>2546</v>
      </c>
      <c r="B99" s="268" t="s">
        <v>2666</v>
      </c>
      <c r="C99" s="269" t="s">
        <v>57</v>
      </c>
      <c r="D99" s="269">
        <v>2</v>
      </c>
      <c r="E99" s="268" t="s">
        <v>2657</v>
      </c>
      <c r="F99" s="268" t="s">
        <v>2664</v>
      </c>
    </row>
    <row r="100" spans="1:6">
      <c r="A100" s="269" t="s">
        <v>2547</v>
      </c>
      <c r="B100" s="268" t="s">
        <v>2667</v>
      </c>
      <c r="C100" s="269" t="s">
        <v>57</v>
      </c>
      <c r="D100" s="269">
        <v>2</v>
      </c>
      <c r="E100" s="268" t="s">
        <v>2657</v>
      </c>
      <c r="F100" s="268" t="s">
        <v>2664</v>
      </c>
    </row>
    <row r="101" spans="1:6">
      <c r="A101" s="269" t="s">
        <v>2548</v>
      </c>
      <c r="B101" s="268" t="s">
        <v>2668</v>
      </c>
      <c r="C101" s="269" t="s">
        <v>57</v>
      </c>
      <c r="D101" s="269">
        <v>2</v>
      </c>
      <c r="E101" s="268" t="s">
        <v>2657</v>
      </c>
      <c r="F101" s="268" t="s">
        <v>2664</v>
      </c>
    </row>
    <row r="102" spans="1:6">
      <c r="A102" s="269" t="s">
        <v>2549</v>
      </c>
      <c r="B102" s="268" t="s">
        <v>2669</v>
      </c>
      <c r="C102" s="269" t="s">
        <v>57</v>
      </c>
      <c r="D102" s="269">
        <v>2</v>
      </c>
      <c r="E102" s="268" t="s">
        <v>2657</v>
      </c>
      <c r="F102" s="268" t="s">
        <v>2664</v>
      </c>
    </row>
    <row r="103" spans="1:6">
      <c r="A103" s="269" t="s">
        <v>2550</v>
      </c>
      <c r="B103" s="268" t="s">
        <v>2670</v>
      </c>
      <c r="C103" s="269" t="s">
        <v>57</v>
      </c>
      <c r="D103" s="269">
        <v>2</v>
      </c>
      <c r="E103" s="268" t="s">
        <v>2657</v>
      </c>
      <c r="F103" s="268" t="s">
        <v>2664</v>
      </c>
    </row>
    <row r="104" spans="1:6">
      <c r="A104" s="269" t="s">
        <v>2551</v>
      </c>
      <c r="B104" s="268" t="s">
        <v>2671</v>
      </c>
      <c r="C104" s="269" t="s">
        <v>57</v>
      </c>
      <c r="D104" s="269">
        <v>2</v>
      </c>
      <c r="E104" s="268" t="s">
        <v>2657</v>
      </c>
      <c r="F104" s="268" t="s">
        <v>2664</v>
      </c>
    </row>
    <row r="105" spans="1:6">
      <c r="A105" s="269" t="s">
        <v>2552</v>
      </c>
      <c r="B105" s="268" t="s">
        <v>2672</v>
      </c>
      <c r="C105" s="269" t="s">
        <v>57</v>
      </c>
      <c r="D105" s="269">
        <v>2</v>
      </c>
      <c r="E105" s="268" t="s">
        <v>2657</v>
      </c>
      <c r="F105" s="268" t="s">
        <v>2664</v>
      </c>
    </row>
    <row r="106" spans="1:6">
      <c r="A106" s="269" t="s">
        <v>2569</v>
      </c>
      <c r="B106" s="268" t="s">
        <v>2673</v>
      </c>
      <c r="C106" s="269" t="s">
        <v>57</v>
      </c>
      <c r="D106" s="269">
        <v>3</v>
      </c>
      <c r="E106" s="268" t="s">
        <v>2657</v>
      </c>
      <c r="F106" s="268" t="s">
        <v>2674</v>
      </c>
    </row>
    <row r="107" spans="1:6">
      <c r="A107" s="269" t="s">
        <v>2570</v>
      </c>
      <c r="B107" s="268" t="s">
        <v>2675</v>
      </c>
      <c r="C107" s="269" t="s">
        <v>57</v>
      </c>
      <c r="D107" s="269">
        <v>3</v>
      </c>
      <c r="E107" s="268" t="s">
        <v>2657</v>
      </c>
      <c r="F107" s="268" t="s">
        <v>2674</v>
      </c>
    </row>
    <row r="108" spans="1:6">
      <c r="A108" s="269" t="s">
        <v>2571</v>
      </c>
      <c r="B108" s="268" t="s">
        <v>2676</v>
      </c>
      <c r="C108" s="269" t="s">
        <v>57</v>
      </c>
      <c r="D108" s="269">
        <v>3</v>
      </c>
      <c r="E108" s="268" t="s">
        <v>2657</v>
      </c>
      <c r="F108" s="268" t="s">
        <v>2674</v>
      </c>
    </row>
    <row r="109" spans="1:6">
      <c r="A109" s="269" t="s">
        <v>2572</v>
      </c>
      <c r="B109" s="268" t="s">
        <v>2677</v>
      </c>
      <c r="C109" s="269" t="s">
        <v>57</v>
      </c>
      <c r="D109" s="269">
        <v>3</v>
      </c>
      <c r="E109" s="268" t="s">
        <v>2657</v>
      </c>
      <c r="F109" s="268" t="s">
        <v>2674</v>
      </c>
    </row>
    <row r="110" spans="1:6">
      <c r="A110" s="269" t="s">
        <v>2573</v>
      </c>
      <c r="B110" s="268" t="s">
        <v>2678</v>
      </c>
      <c r="C110" s="269" t="s">
        <v>57</v>
      </c>
      <c r="D110" s="269">
        <v>3</v>
      </c>
      <c r="E110" s="268" t="s">
        <v>2657</v>
      </c>
      <c r="F110" s="268" t="s">
        <v>2674</v>
      </c>
    </row>
    <row r="111" spans="1:6">
      <c r="A111" s="269" t="s">
        <v>2574</v>
      </c>
      <c r="B111" s="268" t="s">
        <v>2679</v>
      </c>
      <c r="C111" s="269" t="s">
        <v>57</v>
      </c>
      <c r="D111" s="269">
        <v>3</v>
      </c>
      <c r="E111" s="268" t="s">
        <v>2657</v>
      </c>
      <c r="F111" s="268" t="s">
        <v>2674</v>
      </c>
    </row>
    <row r="112" spans="1:6">
      <c r="A112" s="269" t="s">
        <v>2555</v>
      </c>
      <c r="B112" s="268" t="s">
        <v>2680</v>
      </c>
      <c r="C112" s="269" t="s">
        <v>57</v>
      </c>
      <c r="D112" s="269">
        <v>2</v>
      </c>
      <c r="E112" s="268" t="s">
        <v>2657</v>
      </c>
      <c r="F112" s="268" t="s">
        <v>2664</v>
      </c>
    </row>
    <row r="113" spans="1:6">
      <c r="A113" s="269" t="s">
        <v>1405</v>
      </c>
      <c r="B113" s="268" t="s">
        <v>1406</v>
      </c>
      <c r="C113" s="269" t="s">
        <v>55</v>
      </c>
      <c r="D113" s="269">
        <v>2</v>
      </c>
      <c r="E113" s="268" t="s">
        <v>2649</v>
      </c>
      <c r="F113" s="268" t="s">
        <v>2650</v>
      </c>
    </row>
    <row r="114" spans="1:6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2603</v>
      </c>
      <c r="F114" s="268" t="s">
        <v>2681</v>
      </c>
    </row>
    <row r="115" spans="1:6">
      <c r="A115" s="269" t="s">
        <v>2553</v>
      </c>
      <c r="B115" s="268" t="s">
        <v>2682</v>
      </c>
      <c r="C115" s="269" t="s">
        <v>57</v>
      </c>
      <c r="D115" s="269">
        <v>2</v>
      </c>
      <c r="E115" s="268" t="s">
        <v>2657</v>
      </c>
      <c r="F115" s="268" t="s">
        <v>2664</v>
      </c>
    </row>
    <row r="116" spans="1:6">
      <c r="A116" s="269" t="s">
        <v>1073</v>
      </c>
      <c r="B116" s="268" t="s">
        <v>1074</v>
      </c>
      <c r="C116" s="269" t="s">
        <v>54</v>
      </c>
      <c r="D116" s="269">
        <v>5</v>
      </c>
      <c r="E116" s="268" t="s">
        <v>2598</v>
      </c>
      <c r="F116" s="268" t="s">
        <v>2599</v>
      </c>
    </row>
    <row r="117" spans="1:6">
      <c r="A117" s="269" t="s">
        <v>2554</v>
      </c>
      <c r="B117" s="268" t="s">
        <v>2683</v>
      </c>
      <c r="C117" s="269" t="s">
        <v>57</v>
      </c>
      <c r="D117" s="269">
        <v>2</v>
      </c>
      <c r="E117" s="268" t="s">
        <v>2657</v>
      </c>
      <c r="F117" s="268" t="s">
        <v>2664</v>
      </c>
    </row>
    <row r="118" spans="1:6">
      <c r="A118" s="269" t="s">
        <v>2558</v>
      </c>
      <c r="B118" s="268" t="s">
        <v>2684</v>
      </c>
      <c r="C118" s="269" t="s">
        <v>57</v>
      </c>
      <c r="D118" s="269">
        <v>2</v>
      </c>
      <c r="E118" s="268" t="s">
        <v>2657</v>
      </c>
      <c r="F118" s="268" t="s">
        <v>2664</v>
      </c>
    </row>
    <row r="119" spans="1:6">
      <c r="A119" s="269" t="s">
        <v>2557</v>
      </c>
      <c r="B119" s="268" t="s">
        <v>2685</v>
      </c>
      <c r="C119" s="269" t="s">
        <v>57</v>
      </c>
      <c r="D119" s="269">
        <v>2</v>
      </c>
      <c r="E119" s="268" t="s">
        <v>2657</v>
      </c>
      <c r="F119" s="268" t="s">
        <v>2664</v>
      </c>
    </row>
    <row r="120" spans="1:6">
      <c r="A120" s="269" t="s">
        <v>2556</v>
      </c>
      <c r="B120" s="268" t="s">
        <v>2686</v>
      </c>
      <c r="C120" s="269" t="s">
        <v>57</v>
      </c>
      <c r="D120" s="269">
        <v>2</v>
      </c>
      <c r="E120" s="268" t="s">
        <v>2657</v>
      </c>
      <c r="F120" s="268" t="s">
        <v>2664</v>
      </c>
    </row>
    <row r="121" spans="1:6">
      <c r="A121" s="269" t="s">
        <v>1123</v>
      </c>
      <c r="B121" s="268" t="s">
        <v>2687</v>
      </c>
      <c r="C121" s="269" t="s">
        <v>54</v>
      </c>
      <c r="D121" s="269">
        <v>4</v>
      </c>
      <c r="E121" s="268" t="s">
        <v>2598</v>
      </c>
      <c r="F121" s="268" t="s">
        <v>2688</v>
      </c>
    </row>
    <row r="122" spans="1:6">
      <c r="A122" s="269" t="s">
        <v>1142</v>
      </c>
      <c r="B122" s="268" t="s">
        <v>2689</v>
      </c>
      <c r="C122" s="269" t="s">
        <v>54</v>
      </c>
      <c r="D122" s="269">
        <v>4</v>
      </c>
      <c r="E122" s="268" t="s">
        <v>2598</v>
      </c>
      <c r="F122" s="268" t="s">
        <v>2688</v>
      </c>
    </row>
    <row r="123" spans="1:6">
      <c r="A123" s="269" t="s">
        <v>1131</v>
      </c>
      <c r="B123" s="268" t="s">
        <v>2690</v>
      </c>
      <c r="C123" s="269" t="s">
        <v>54</v>
      </c>
      <c r="D123" s="269">
        <v>4</v>
      </c>
      <c r="E123" s="268" t="s">
        <v>2598</v>
      </c>
      <c r="F123" s="268" t="s">
        <v>2688</v>
      </c>
    </row>
    <row r="124" spans="1:6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2579</v>
      </c>
      <c r="F124" s="268" t="s">
        <v>2585</v>
      </c>
    </row>
    <row r="125" spans="1:6">
      <c r="A125" s="269" t="s">
        <v>654</v>
      </c>
      <c r="B125" s="268" t="s">
        <v>2691</v>
      </c>
      <c r="C125" s="269" t="s">
        <v>51</v>
      </c>
      <c r="D125" s="269">
        <v>5</v>
      </c>
      <c r="E125" s="268" t="s">
        <v>2579</v>
      </c>
      <c r="F125" s="268" t="s">
        <v>2585</v>
      </c>
    </row>
    <row r="126" spans="1:6">
      <c r="A126" s="269" t="s">
        <v>1100</v>
      </c>
      <c r="B126" s="268" t="s">
        <v>1101</v>
      </c>
      <c r="C126" s="269" t="s">
        <v>52</v>
      </c>
      <c r="D126" s="269">
        <v>3</v>
      </c>
      <c r="E126" s="268" t="s">
        <v>2592</v>
      </c>
      <c r="F126" s="268" t="s">
        <v>2606</v>
      </c>
    </row>
    <row r="127" spans="1:6">
      <c r="A127" s="269" t="s">
        <v>1381</v>
      </c>
      <c r="B127" s="268" t="s">
        <v>1382</v>
      </c>
      <c r="C127" s="269" t="s">
        <v>56</v>
      </c>
      <c r="D127" s="269">
        <v>5</v>
      </c>
      <c r="E127" s="268" t="s">
        <v>2601</v>
      </c>
      <c r="F127" s="268" t="s">
        <v>2692</v>
      </c>
    </row>
    <row r="128" spans="1:6">
      <c r="A128" s="269" t="s">
        <v>1383</v>
      </c>
      <c r="B128" s="268" t="s">
        <v>1384</v>
      </c>
      <c r="C128" s="269" t="s">
        <v>56</v>
      </c>
      <c r="D128" s="269">
        <v>5</v>
      </c>
      <c r="E128" s="268" t="s">
        <v>2601</v>
      </c>
      <c r="F128" s="268" t="s">
        <v>2692</v>
      </c>
    </row>
    <row r="129" spans="1:6">
      <c r="A129" s="269" t="s">
        <v>961</v>
      </c>
      <c r="B129" s="268" t="s">
        <v>962</v>
      </c>
      <c r="C129" s="269" t="s">
        <v>56</v>
      </c>
      <c r="D129" s="269">
        <v>2</v>
      </c>
      <c r="E129" s="268" t="s">
        <v>2601</v>
      </c>
      <c r="F129" s="268" t="s">
        <v>2651</v>
      </c>
    </row>
    <row r="130" spans="1:6">
      <c r="A130" s="269" t="s">
        <v>2560</v>
      </c>
      <c r="B130" s="268" t="s">
        <v>2693</v>
      </c>
      <c r="C130" s="269" t="s">
        <v>57</v>
      </c>
      <c r="D130" s="269">
        <v>2</v>
      </c>
      <c r="E130" s="268" t="s">
        <v>2657</v>
      </c>
      <c r="F130" s="268" t="s">
        <v>2664</v>
      </c>
    </row>
    <row r="131" spans="1:6">
      <c r="A131" s="269" t="s">
        <v>1069</v>
      </c>
      <c r="B131" s="268" t="s">
        <v>1070</v>
      </c>
      <c r="C131" s="269" t="s">
        <v>54</v>
      </c>
      <c r="D131" s="269">
        <v>7</v>
      </c>
      <c r="E131" s="268" t="s">
        <v>2598</v>
      </c>
      <c r="F131" s="268" t="s">
        <v>2640</v>
      </c>
    </row>
    <row r="132" spans="1:6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2603</v>
      </c>
      <c r="F132" s="268" t="s">
        <v>2694</v>
      </c>
    </row>
    <row r="133" spans="1:6">
      <c r="A133" s="269" t="s">
        <v>2568</v>
      </c>
      <c r="B133" s="268" t="s">
        <v>2695</v>
      </c>
      <c r="C133" s="269" t="s">
        <v>57</v>
      </c>
      <c r="D133" s="269">
        <v>2</v>
      </c>
      <c r="E133" s="268" t="s">
        <v>2657</v>
      </c>
      <c r="F133" s="268" t="s">
        <v>2664</v>
      </c>
    </row>
    <row r="134" spans="1:6">
      <c r="A134" s="269" t="s">
        <v>2565</v>
      </c>
      <c r="B134" s="268" t="s">
        <v>2696</v>
      </c>
      <c r="C134" s="269" t="s">
        <v>57</v>
      </c>
      <c r="D134" s="269">
        <v>2</v>
      </c>
      <c r="E134" s="268" t="s">
        <v>2657</v>
      </c>
      <c r="F134" s="268" t="s">
        <v>2664</v>
      </c>
    </row>
    <row r="135" spans="1:6">
      <c r="A135" s="269" t="s">
        <v>2561</v>
      </c>
      <c r="B135" s="268" t="s">
        <v>2697</v>
      </c>
      <c r="C135" s="269" t="s">
        <v>57</v>
      </c>
      <c r="D135" s="269">
        <v>2</v>
      </c>
      <c r="E135" s="268" t="s">
        <v>2657</v>
      </c>
      <c r="F135" s="268" t="s">
        <v>2664</v>
      </c>
    </row>
    <row r="136" spans="1:6">
      <c r="A136" s="269" t="s">
        <v>2567</v>
      </c>
      <c r="B136" s="268" t="s">
        <v>2698</v>
      </c>
      <c r="C136" s="269" t="s">
        <v>57</v>
      </c>
      <c r="D136" s="269">
        <v>2</v>
      </c>
      <c r="E136" s="268" t="s">
        <v>2657</v>
      </c>
      <c r="F136" s="268" t="s">
        <v>2664</v>
      </c>
    </row>
    <row r="137" spans="1:6">
      <c r="A137" s="269" t="s">
        <v>2566</v>
      </c>
      <c r="B137" s="268" t="s">
        <v>2699</v>
      </c>
      <c r="C137" s="269" t="s">
        <v>57</v>
      </c>
      <c r="D137" s="269">
        <v>2</v>
      </c>
      <c r="E137" s="268" t="s">
        <v>2657</v>
      </c>
      <c r="F137" s="268" t="s">
        <v>2664</v>
      </c>
    </row>
    <row r="138" spans="1:6">
      <c r="A138" s="269" t="s">
        <v>1305</v>
      </c>
      <c r="B138" s="268" t="s">
        <v>1306</v>
      </c>
      <c r="C138" s="269" t="s">
        <v>56</v>
      </c>
      <c r="D138" s="269">
        <v>3</v>
      </c>
      <c r="E138" s="268" t="s">
        <v>2601</v>
      </c>
      <c r="F138" s="268" t="s">
        <v>2602</v>
      </c>
    </row>
    <row r="139" spans="1:6">
      <c r="A139" s="269" t="s">
        <v>508</v>
      </c>
      <c r="B139" s="268" t="s">
        <v>2700</v>
      </c>
      <c r="C139" s="269" t="s">
        <v>52</v>
      </c>
      <c r="D139" s="269">
        <v>5</v>
      </c>
      <c r="E139" s="268" t="s">
        <v>2592</v>
      </c>
      <c r="F139" s="268" t="s">
        <v>2614</v>
      </c>
    </row>
    <row r="140" spans="1:6">
      <c r="A140" s="269" t="s">
        <v>1307</v>
      </c>
      <c r="B140" s="268" t="s">
        <v>1308</v>
      </c>
      <c r="C140" s="269" t="s">
        <v>56</v>
      </c>
      <c r="D140" s="269">
        <v>3</v>
      </c>
      <c r="E140" s="268" t="s">
        <v>2601</v>
      </c>
      <c r="F140" s="268" t="s">
        <v>2602</v>
      </c>
    </row>
    <row r="141" spans="1:6">
      <c r="A141" s="269" t="s">
        <v>1309</v>
      </c>
      <c r="B141" s="268" t="s">
        <v>1310</v>
      </c>
      <c r="C141" s="269" t="s">
        <v>56</v>
      </c>
      <c r="D141" s="269">
        <v>3</v>
      </c>
      <c r="E141" s="268" t="s">
        <v>2601</v>
      </c>
      <c r="F141" s="268" t="s">
        <v>2602</v>
      </c>
    </row>
    <row r="142" spans="1:6">
      <c r="A142" s="269" t="s">
        <v>1311</v>
      </c>
      <c r="B142" s="268" t="s">
        <v>1312</v>
      </c>
      <c r="C142" s="269" t="s">
        <v>56</v>
      </c>
      <c r="D142" s="269">
        <v>3</v>
      </c>
      <c r="E142" s="268" t="s">
        <v>2601</v>
      </c>
      <c r="F142" s="268" t="s">
        <v>2602</v>
      </c>
    </row>
    <row r="143" spans="1:6">
      <c r="A143" s="269" t="s">
        <v>1313</v>
      </c>
      <c r="B143" s="268" t="s">
        <v>1314</v>
      </c>
      <c r="C143" s="269" t="s">
        <v>56</v>
      </c>
      <c r="D143" s="269">
        <v>3</v>
      </c>
      <c r="E143" s="268" t="s">
        <v>2601</v>
      </c>
      <c r="F143" s="268" t="s">
        <v>2602</v>
      </c>
    </row>
    <row r="144" spans="1:6">
      <c r="A144" s="269" t="s">
        <v>1116</v>
      </c>
      <c r="B144" s="268" t="s">
        <v>1117</v>
      </c>
      <c r="C144" s="269" t="s">
        <v>52</v>
      </c>
      <c r="D144" s="269">
        <v>3</v>
      </c>
      <c r="E144" s="268" t="s">
        <v>2592</v>
      </c>
      <c r="F144" s="268" t="s">
        <v>2606</v>
      </c>
    </row>
    <row r="145" spans="1:6">
      <c r="A145" s="269" t="s">
        <v>927</v>
      </c>
      <c r="B145" s="268" t="s">
        <v>2701</v>
      </c>
      <c r="C145" s="269" t="s">
        <v>52</v>
      </c>
      <c r="D145" s="269">
        <v>4</v>
      </c>
      <c r="E145" s="268" t="s">
        <v>2592</v>
      </c>
      <c r="F145" s="268" t="s">
        <v>2612</v>
      </c>
    </row>
    <row r="146" spans="1:6">
      <c r="A146" s="269" t="s">
        <v>1483</v>
      </c>
      <c r="B146" s="268" t="s">
        <v>2702</v>
      </c>
      <c r="C146" s="269" t="s">
        <v>52</v>
      </c>
      <c r="D146" s="269">
        <v>2</v>
      </c>
      <c r="E146" s="268" t="s">
        <v>2592</v>
      </c>
      <c r="F146" s="268" t="s">
        <v>2596</v>
      </c>
    </row>
    <row r="147" spans="1:6">
      <c r="A147" s="269" t="s">
        <v>1477</v>
      </c>
      <c r="B147" s="268" t="s">
        <v>2703</v>
      </c>
      <c r="C147" s="269" t="s">
        <v>52</v>
      </c>
      <c r="D147" s="269">
        <v>2</v>
      </c>
      <c r="E147" s="268" t="s">
        <v>2592</v>
      </c>
      <c r="F147" s="268" t="s">
        <v>2596</v>
      </c>
    </row>
    <row r="148" spans="1:6">
      <c r="A148" s="269" t="s">
        <v>1119</v>
      </c>
      <c r="B148" s="268" t="s">
        <v>2704</v>
      </c>
      <c r="C148" s="269" t="s">
        <v>52</v>
      </c>
      <c r="D148" s="269">
        <v>2</v>
      </c>
      <c r="E148" s="268" t="s">
        <v>2592</v>
      </c>
      <c r="F148" s="268" t="s">
        <v>2596</v>
      </c>
    </row>
    <row r="149" spans="1:6">
      <c r="A149" s="269" t="s">
        <v>1480</v>
      </c>
      <c r="B149" s="268" t="s">
        <v>2705</v>
      </c>
      <c r="C149" s="269" t="s">
        <v>52</v>
      </c>
      <c r="D149" s="269">
        <v>2</v>
      </c>
      <c r="E149" s="268" t="s">
        <v>2592</v>
      </c>
      <c r="F149" s="268" t="s">
        <v>2596</v>
      </c>
    </row>
    <row r="150" spans="1:6">
      <c r="A150" s="269" t="s">
        <v>1121</v>
      </c>
      <c r="B150" s="268" t="s">
        <v>2706</v>
      </c>
      <c r="C150" s="269" t="s">
        <v>52</v>
      </c>
      <c r="D150" s="269">
        <v>2</v>
      </c>
      <c r="E150" s="268" t="s">
        <v>2592</v>
      </c>
      <c r="F150" s="268" t="s">
        <v>2596</v>
      </c>
    </row>
    <row r="151" spans="1:6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2707</v>
      </c>
      <c r="F151" s="268" t="s">
        <v>2708</v>
      </c>
    </row>
    <row r="152" spans="1:6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2603</v>
      </c>
      <c r="F152" s="268" t="s">
        <v>2681</v>
      </c>
    </row>
    <row r="153" spans="1:6">
      <c r="A153" s="269" t="s">
        <v>1017</v>
      </c>
      <c r="B153" s="268" t="s">
        <v>1018</v>
      </c>
      <c r="C153" s="269" t="s">
        <v>52</v>
      </c>
      <c r="D153" s="269">
        <v>1</v>
      </c>
      <c r="E153" s="268" t="s">
        <v>2592</v>
      </c>
      <c r="F153" s="268" t="s">
        <v>2593</v>
      </c>
    </row>
    <row r="154" spans="1:6">
      <c r="A154" s="269" t="s">
        <v>977</v>
      </c>
      <c r="B154" s="268" t="s">
        <v>978</v>
      </c>
      <c r="C154" s="269" t="s">
        <v>52</v>
      </c>
      <c r="D154" s="269">
        <v>1</v>
      </c>
      <c r="E154" s="268" t="s">
        <v>2592</v>
      </c>
      <c r="F154" s="268" t="s">
        <v>2593</v>
      </c>
    </row>
    <row r="155" spans="1:6">
      <c r="A155" s="269" t="s">
        <v>1075</v>
      </c>
      <c r="B155" s="268" t="s">
        <v>1076</v>
      </c>
      <c r="C155" s="269" t="s">
        <v>54</v>
      </c>
      <c r="D155" s="269">
        <v>5</v>
      </c>
      <c r="E155" s="268" t="s">
        <v>2598</v>
      </c>
      <c r="F155" s="268" t="s">
        <v>2599</v>
      </c>
    </row>
    <row r="156" spans="1:6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2579</v>
      </c>
      <c r="F156" s="268" t="s">
        <v>382</v>
      </c>
    </row>
    <row r="157" spans="1:6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2579</v>
      </c>
      <c r="F157" s="268" t="s">
        <v>382</v>
      </c>
    </row>
    <row r="158" spans="1:6">
      <c r="A158" s="269" t="s">
        <v>386</v>
      </c>
      <c r="B158" s="268" t="s">
        <v>2709</v>
      </c>
      <c r="C158" s="269" t="s">
        <v>51</v>
      </c>
      <c r="D158" s="269">
        <v>1</v>
      </c>
      <c r="E158" s="268" t="s">
        <v>2579</v>
      </c>
      <c r="F158" s="268" t="s">
        <v>382</v>
      </c>
    </row>
    <row r="159" spans="1:6">
      <c r="A159" s="269" t="s">
        <v>651</v>
      </c>
      <c r="B159" s="268" t="s">
        <v>2710</v>
      </c>
      <c r="C159" s="269" t="s">
        <v>51</v>
      </c>
      <c r="D159" s="269">
        <v>2</v>
      </c>
      <c r="E159" s="268" t="s">
        <v>2579</v>
      </c>
      <c r="F159" s="268" t="s">
        <v>2711</v>
      </c>
    </row>
    <row r="160" spans="1:6">
      <c r="A160" s="269" t="s">
        <v>661</v>
      </c>
      <c r="B160" s="268" t="s">
        <v>2711</v>
      </c>
      <c r="C160" s="269" t="s">
        <v>51</v>
      </c>
      <c r="D160" s="269">
        <v>2</v>
      </c>
      <c r="E160" s="268" t="s">
        <v>2579</v>
      </c>
      <c r="F160" s="268" t="s">
        <v>2711</v>
      </c>
    </row>
    <row r="161" spans="1:6">
      <c r="A161" s="269" t="s">
        <v>670</v>
      </c>
      <c r="B161" s="268" t="s">
        <v>2712</v>
      </c>
      <c r="C161" s="269" t="s">
        <v>51</v>
      </c>
      <c r="D161" s="269">
        <v>2</v>
      </c>
      <c r="E161" s="268" t="s">
        <v>2579</v>
      </c>
      <c r="F161" s="268" t="s">
        <v>2711</v>
      </c>
    </row>
    <row r="162" spans="1:6">
      <c r="A162" s="269" t="s">
        <v>691</v>
      </c>
      <c r="B162" s="268" t="s">
        <v>2713</v>
      </c>
      <c r="C162" s="269" t="s">
        <v>51</v>
      </c>
      <c r="D162" s="269">
        <v>2</v>
      </c>
      <c r="E162" s="268" t="s">
        <v>2579</v>
      </c>
      <c r="F162" s="268" t="s">
        <v>2711</v>
      </c>
    </row>
    <row r="163" spans="1:6">
      <c r="A163" s="269" t="s">
        <v>843</v>
      </c>
      <c r="B163" s="268" t="s">
        <v>2714</v>
      </c>
      <c r="C163" s="269" t="s">
        <v>51</v>
      </c>
      <c r="D163" s="269">
        <v>3</v>
      </c>
      <c r="E163" s="268" t="s">
        <v>2579</v>
      </c>
      <c r="F163" s="268" t="s">
        <v>2175</v>
      </c>
    </row>
    <row r="164" spans="1:6">
      <c r="A164" s="269" t="s">
        <v>841</v>
      </c>
      <c r="B164" s="268" t="s">
        <v>2715</v>
      </c>
      <c r="C164" s="269" t="s">
        <v>51</v>
      </c>
      <c r="D164" s="269">
        <v>3</v>
      </c>
      <c r="E164" s="268" t="s">
        <v>2579</v>
      </c>
      <c r="F164" s="268" t="s">
        <v>2175</v>
      </c>
    </row>
    <row r="165" spans="1:6">
      <c r="A165" s="269" t="s">
        <v>392</v>
      </c>
      <c r="B165" s="268" t="s">
        <v>2716</v>
      </c>
      <c r="C165" s="269" t="s">
        <v>51</v>
      </c>
      <c r="D165" s="269">
        <v>4</v>
      </c>
      <c r="E165" s="268" t="s">
        <v>2579</v>
      </c>
      <c r="F165" s="268" t="s">
        <v>2717</v>
      </c>
    </row>
    <row r="166" spans="1:6">
      <c r="A166" s="269" t="s">
        <v>396</v>
      </c>
      <c r="B166" s="268" t="s">
        <v>2718</v>
      </c>
      <c r="C166" s="269" t="s">
        <v>51</v>
      </c>
      <c r="D166" s="269">
        <v>4</v>
      </c>
      <c r="E166" s="268" t="s">
        <v>2579</v>
      </c>
      <c r="F166" s="268" t="s">
        <v>2717</v>
      </c>
    </row>
    <row r="167" spans="1:6">
      <c r="A167" s="269" t="s">
        <v>404</v>
      </c>
      <c r="B167" s="268" t="s">
        <v>2719</v>
      </c>
      <c r="C167" s="269" t="s">
        <v>51</v>
      </c>
      <c r="D167" s="269">
        <v>4</v>
      </c>
      <c r="E167" s="268" t="s">
        <v>2579</v>
      </c>
      <c r="F167" s="268" t="s">
        <v>2717</v>
      </c>
    </row>
    <row r="168" spans="1:6">
      <c r="A168" s="269" t="s">
        <v>408</v>
      </c>
      <c r="B168" s="268" t="s">
        <v>2720</v>
      </c>
      <c r="C168" s="269" t="s">
        <v>51</v>
      </c>
      <c r="D168" s="269">
        <v>4</v>
      </c>
      <c r="E168" s="268" t="s">
        <v>2579</v>
      </c>
      <c r="F168" s="268" t="s">
        <v>2717</v>
      </c>
    </row>
    <row r="169" spans="1:6">
      <c r="A169" s="269" t="s">
        <v>398</v>
      </c>
      <c r="B169" s="268" t="s">
        <v>2721</v>
      </c>
      <c r="C169" s="269" t="s">
        <v>51</v>
      </c>
      <c r="D169" s="269">
        <v>4</v>
      </c>
      <c r="E169" s="268" t="s">
        <v>2579</v>
      </c>
      <c r="F169" s="268" t="s">
        <v>2717</v>
      </c>
    </row>
    <row r="170" spans="1:6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2579</v>
      </c>
      <c r="F170" s="268" t="s">
        <v>2717</v>
      </c>
    </row>
    <row r="171" spans="1:6">
      <c r="A171" s="269" t="s">
        <v>480</v>
      </c>
      <c r="B171" s="268" t="s">
        <v>2722</v>
      </c>
      <c r="C171" s="269" t="s">
        <v>51</v>
      </c>
      <c r="D171" s="269">
        <v>4</v>
      </c>
      <c r="E171" s="268" t="s">
        <v>2579</v>
      </c>
      <c r="F171" s="268" t="s">
        <v>2717</v>
      </c>
    </row>
    <row r="172" spans="1:6">
      <c r="A172" s="269" t="s">
        <v>483</v>
      </c>
      <c r="B172" s="268" t="s">
        <v>2723</v>
      </c>
      <c r="C172" s="269" t="s">
        <v>51</v>
      </c>
      <c r="D172" s="269">
        <v>4</v>
      </c>
      <c r="E172" s="268" t="s">
        <v>2579</v>
      </c>
      <c r="F172" s="268" t="s">
        <v>2717</v>
      </c>
    </row>
    <row r="173" spans="1:6">
      <c r="A173" s="269" t="s">
        <v>488</v>
      </c>
      <c r="B173" s="268" t="s">
        <v>2724</v>
      </c>
      <c r="C173" s="269" t="s">
        <v>51</v>
      </c>
      <c r="D173" s="269">
        <v>4</v>
      </c>
      <c r="E173" s="268" t="s">
        <v>2579</v>
      </c>
      <c r="F173" s="268" t="s">
        <v>2717</v>
      </c>
    </row>
    <row r="174" spans="1:6">
      <c r="A174" s="269" t="s">
        <v>490</v>
      </c>
      <c r="B174" s="268" t="s">
        <v>2725</v>
      </c>
      <c r="C174" s="269" t="s">
        <v>51</v>
      </c>
      <c r="D174" s="269">
        <v>4</v>
      </c>
      <c r="E174" s="268" t="s">
        <v>2579</v>
      </c>
      <c r="F174" s="268" t="s">
        <v>2717</v>
      </c>
    </row>
    <row r="175" spans="1:6">
      <c r="A175" s="269" t="s">
        <v>678</v>
      </c>
      <c r="B175" s="268" t="s">
        <v>2726</v>
      </c>
      <c r="C175" s="269" t="s">
        <v>51</v>
      </c>
      <c r="D175" s="269">
        <v>4</v>
      </c>
      <c r="E175" s="268" t="s">
        <v>2579</v>
      </c>
      <c r="F175" s="268" t="s">
        <v>2717</v>
      </c>
    </row>
    <row r="176" spans="1:6">
      <c r="A176" s="269" t="s">
        <v>454</v>
      </c>
      <c r="B176" s="268" t="s">
        <v>2727</v>
      </c>
      <c r="C176" s="269" t="s">
        <v>51</v>
      </c>
      <c r="D176" s="269">
        <v>6</v>
      </c>
      <c r="E176" s="268" t="s">
        <v>2579</v>
      </c>
      <c r="F176" s="268" t="s">
        <v>2580</v>
      </c>
    </row>
    <row r="177" spans="1:6">
      <c r="A177" s="269" t="s">
        <v>458</v>
      </c>
      <c r="B177" s="268" t="s">
        <v>2728</v>
      </c>
      <c r="C177" s="269" t="s">
        <v>51</v>
      </c>
      <c r="D177" s="269">
        <v>6</v>
      </c>
      <c r="E177" s="268" t="s">
        <v>2579</v>
      </c>
      <c r="F177" s="268" t="s">
        <v>2580</v>
      </c>
    </row>
    <row r="178" spans="1:6">
      <c r="A178" s="269" t="s">
        <v>460</v>
      </c>
      <c r="B178" s="268" t="s">
        <v>2729</v>
      </c>
      <c r="C178" s="269" t="s">
        <v>51</v>
      </c>
      <c r="D178" s="269">
        <v>6</v>
      </c>
      <c r="E178" s="268" t="s">
        <v>2579</v>
      </c>
      <c r="F178" s="268" t="s">
        <v>2580</v>
      </c>
    </row>
    <row r="179" spans="1:6">
      <c r="A179" s="269" t="s">
        <v>464</v>
      </c>
      <c r="B179" s="268" t="s">
        <v>2730</v>
      </c>
      <c r="C179" s="269" t="s">
        <v>51</v>
      </c>
      <c r="D179" s="269">
        <v>6</v>
      </c>
      <c r="E179" s="268" t="s">
        <v>2579</v>
      </c>
      <c r="F179" s="268" t="s">
        <v>2580</v>
      </c>
    </row>
    <row r="180" spans="1:6">
      <c r="A180" s="269" t="s">
        <v>466</v>
      </c>
      <c r="B180" s="268" t="s">
        <v>2731</v>
      </c>
      <c r="C180" s="269" t="s">
        <v>51</v>
      </c>
      <c r="D180" s="269">
        <v>6</v>
      </c>
      <c r="E180" s="268" t="s">
        <v>2579</v>
      </c>
      <c r="F180" s="268" t="s">
        <v>2580</v>
      </c>
    </row>
    <row r="181" spans="1:6">
      <c r="A181" s="269" t="s">
        <v>771</v>
      </c>
      <c r="B181" s="268" t="s">
        <v>2732</v>
      </c>
      <c r="C181" s="269" t="s">
        <v>51</v>
      </c>
      <c r="D181" s="269">
        <v>6</v>
      </c>
      <c r="E181" s="268" t="s">
        <v>2579</v>
      </c>
      <c r="F181" s="268" t="s">
        <v>2580</v>
      </c>
    </row>
    <row r="182" spans="1:6">
      <c r="A182" s="269" t="s">
        <v>773</v>
      </c>
      <c r="B182" s="268" t="s">
        <v>2733</v>
      </c>
      <c r="C182" s="269" t="s">
        <v>51</v>
      </c>
      <c r="D182" s="269">
        <v>6</v>
      </c>
      <c r="E182" s="268" t="s">
        <v>2579</v>
      </c>
      <c r="F182" s="268" t="s">
        <v>2580</v>
      </c>
    </row>
    <row r="183" spans="1:6">
      <c r="A183" s="269" t="s">
        <v>775</v>
      </c>
      <c r="B183" s="268" t="s">
        <v>2734</v>
      </c>
      <c r="C183" s="269" t="s">
        <v>51</v>
      </c>
      <c r="D183" s="269">
        <v>6</v>
      </c>
      <c r="E183" s="268" t="s">
        <v>2579</v>
      </c>
      <c r="F183" s="268" t="s">
        <v>2580</v>
      </c>
    </row>
    <row r="184" spans="1:6">
      <c r="A184" s="269" t="s">
        <v>1011</v>
      </c>
      <c r="B184" s="268" t="s">
        <v>1012</v>
      </c>
      <c r="C184" s="269" t="s">
        <v>52</v>
      </c>
      <c r="D184" s="269">
        <v>1</v>
      </c>
      <c r="E184" s="268" t="s">
        <v>2592</v>
      </c>
      <c r="F184" s="268" t="s">
        <v>2593</v>
      </c>
    </row>
    <row r="185" spans="1:6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2592</v>
      </c>
      <c r="F185" s="268" t="s">
        <v>2612</v>
      </c>
    </row>
    <row r="186" spans="1:6">
      <c r="A186" s="269" t="s">
        <v>1377</v>
      </c>
      <c r="B186" s="268" t="s">
        <v>1378</v>
      </c>
      <c r="C186" s="269" t="s">
        <v>56</v>
      </c>
      <c r="D186" s="269">
        <v>5</v>
      </c>
      <c r="E186" s="268" t="s">
        <v>2601</v>
      </c>
      <c r="F186" s="268" t="s">
        <v>2692</v>
      </c>
    </row>
    <row r="187" spans="1:6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2598</v>
      </c>
      <c r="F187" s="268" t="s">
        <v>2629</v>
      </c>
    </row>
    <row r="188" spans="1:6">
      <c r="A188" s="269" t="s">
        <v>1015</v>
      </c>
      <c r="B188" s="268" t="s">
        <v>1016</v>
      </c>
      <c r="C188" s="269" t="s">
        <v>52</v>
      </c>
      <c r="D188" s="269">
        <v>1</v>
      </c>
      <c r="E188" s="268" t="s">
        <v>2592</v>
      </c>
      <c r="F188" s="268" t="s">
        <v>2593</v>
      </c>
    </row>
    <row r="189" spans="1:6">
      <c r="A189" s="269" t="s">
        <v>1471</v>
      </c>
      <c r="B189" s="268" t="s">
        <v>1472</v>
      </c>
      <c r="C189" s="269" t="s">
        <v>52</v>
      </c>
      <c r="D189" s="269">
        <v>3</v>
      </c>
      <c r="E189" s="268" t="s">
        <v>2592</v>
      </c>
      <c r="F189" s="268" t="s">
        <v>2606</v>
      </c>
    </row>
    <row r="190" spans="1:6">
      <c r="A190" s="269" t="s">
        <v>951</v>
      </c>
      <c r="B190" s="268" t="s">
        <v>952</v>
      </c>
      <c r="C190" s="269" t="s">
        <v>56</v>
      </c>
      <c r="D190" s="269">
        <v>7</v>
      </c>
      <c r="E190" s="268" t="s">
        <v>2601</v>
      </c>
      <c r="F190" s="268" t="s">
        <v>2735</v>
      </c>
    </row>
    <row r="191" spans="1:6">
      <c r="A191" s="269" t="s">
        <v>1409</v>
      </c>
      <c r="B191" s="268" t="s">
        <v>1410</v>
      </c>
      <c r="C191" s="269" t="s">
        <v>55</v>
      </c>
      <c r="D191" s="269">
        <v>1</v>
      </c>
      <c r="E191" s="268" t="s">
        <v>2649</v>
      </c>
      <c r="F191" s="268" t="s">
        <v>2736</v>
      </c>
    </row>
    <row r="192" spans="1:6">
      <c r="A192" s="269" t="s">
        <v>984</v>
      </c>
      <c r="B192" s="268" t="s">
        <v>2737</v>
      </c>
      <c r="C192" s="269" t="s">
        <v>52</v>
      </c>
      <c r="D192" s="269">
        <v>7</v>
      </c>
      <c r="E192" s="268" t="s">
        <v>2592</v>
      </c>
      <c r="F192" s="268" t="s">
        <v>2600</v>
      </c>
    </row>
    <row r="193" spans="1:6">
      <c r="A193" s="269" t="s">
        <v>986</v>
      </c>
      <c r="B193" s="268" t="s">
        <v>987</v>
      </c>
      <c r="C193" s="269" t="s">
        <v>52</v>
      </c>
      <c r="D193" s="269">
        <v>7</v>
      </c>
      <c r="E193" s="268" t="s">
        <v>2592</v>
      </c>
      <c r="F193" s="268" t="s">
        <v>2600</v>
      </c>
    </row>
    <row r="194" spans="1:6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2603</v>
      </c>
      <c r="F194" s="268" t="s">
        <v>2681</v>
      </c>
    </row>
    <row r="195" spans="1:6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2598</v>
      </c>
      <c r="F195" s="268" t="s">
        <v>2629</v>
      </c>
    </row>
    <row r="196" spans="1:6">
      <c r="A196" s="269" t="s">
        <v>556</v>
      </c>
      <c r="B196" s="268" t="s">
        <v>2738</v>
      </c>
      <c r="C196" s="269" t="s">
        <v>54</v>
      </c>
      <c r="D196" s="269">
        <v>3</v>
      </c>
      <c r="E196" s="268" t="s">
        <v>2598</v>
      </c>
      <c r="F196" s="268" t="s">
        <v>2629</v>
      </c>
    </row>
    <row r="197" spans="1:6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2598</v>
      </c>
      <c r="F197" s="268" t="s">
        <v>2599</v>
      </c>
    </row>
    <row r="198" spans="1:6">
      <c r="A198" s="269" t="s">
        <v>2559</v>
      </c>
      <c r="B198" s="268" t="s">
        <v>2739</v>
      </c>
      <c r="C198" s="269" t="s">
        <v>57</v>
      </c>
      <c r="D198" s="269">
        <v>2</v>
      </c>
      <c r="E198" s="268" t="s">
        <v>2657</v>
      </c>
      <c r="F198" s="268" t="s">
        <v>2664</v>
      </c>
    </row>
    <row r="199" spans="1:6">
      <c r="A199" s="269" t="s">
        <v>1375</v>
      </c>
      <c r="B199" s="268" t="s">
        <v>1376</v>
      </c>
      <c r="C199" s="269" t="s">
        <v>56</v>
      </c>
      <c r="D199" s="269">
        <v>3</v>
      </c>
      <c r="E199" s="268" t="s">
        <v>2601</v>
      </c>
      <c r="F199" s="268" t="s">
        <v>2602</v>
      </c>
    </row>
    <row r="200" spans="1:6">
      <c r="A200" s="269" t="s">
        <v>1373</v>
      </c>
      <c r="B200" s="268" t="s">
        <v>1374</v>
      </c>
      <c r="C200" s="269" t="s">
        <v>56</v>
      </c>
      <c r="D200" s="269">
        <v>3</v>
      </c>
      <c r="E200" s="268" t="s">
        <v>2601</v>
      </c>
      <c r="F200" s="268" t="s">
        <v>2602</v>
      </c>
    </row>
    <row r="201" spans="1:6">
      <c r="A201" s="269" t="s">
        <v>1620</v>
      </c>
      <c r="B201" s="268" t="s">
        <v>1621</v>
      </c>
      <c r="C201" s="269" t="s">
        <v>57</v>
      </c>
      <c r="D201" s="269">
        <v>2</v>
      </c>
      <c r="E201" s="268" t="s">
        <v>2657</v>
      </c>
      <c r="F201" s="268" t="s">
        <v>2664</v>
      </c>
    </row>
    <row r="202" spans="1:6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2579</v>
      </c>
      <c r="F202" s="268" t="s">
        <v>2711</v>
      </c>
    </row>
    <row r="203" spans="1:6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2598</v>
      </c>
      <c r="F203" s="268" t="s">
        <v>563</v>
      </c>
    </row>
    <row r="204" spans="1:6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2603</v>
      </c>
      <c r="F204" s="268" t="s">
        <v>1513</v>
      </c>
    </row>
    <row r="205" spans="1:6">
      <c r="A205" s="269" t="s">
        <v>1390</v>
      </c>
      <c r="B205" s="268" t="s">
        <v>2740</v>
      </c>
      <c r="C205" s="269" t="s">
        <v>55</v>
      </c>
      <c r="D205" s="269">
        <v>2</v>
      </c>
      <c r="E205" s="268" t="s">
        <v>2649</v>
      </c>
      <c r="F205" s="268" t="s">
        <v>2650</v>
      </c>
    </row>
    <row r="206" spans="1:6">
      <c r="A206" s="269" t="s">
        <v>1146</v>
      </c>
      <c r="B206" s="268" t="s">
        <v>1147</v>
      </c>
      <c r="C206" s="269" t="s">
        <v>54</v>
      </c>
      <c r="D206" s="269">
        <v>1</v>
      </c>
      <c r="E206" s="268" t="s">
        <v>2598</v>
      </c>
      <c r="F206" s="268" t="s">
        <v>2626</v>
      </c>
    </row>
    <row r="207" spans="1:6">
      <c r="A207" s="269" t="s">
        <v>2562</v>
      </c>
      <c r="B207" s="268" t="s">
        <v>2741</v>
      </c>
      <c r="C207" s="269" t="s">
        <v>57</v>
      </c>
      <c r="D207" s="269">
        <v>2</v>
      </c>
      <c r="E207" s="268" t="s">
        <v>2657</v>
      </c>
      <c r="F207" s="268" t="s">
        <v>2664</v>
      </c>
    </row>
    <row r="208" spans="1:6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2579</v>
      </c>
      <c r="F208" s="268" t="s">
        <v>2175</v>
      </c>
    </row>
    <row r="209" spans="1:6">
      <c r="A209" s="269" t="s">
        <v>1053</v>
      </c>
      <c r="B209" s="268" t="s">
        <v>1054</v>
      </c>
      <c r="C209" s="269" t="s">
        <v>52</v>
      </c>
      <c r="D209" s="269">
        <v>2</v>
      </c>
      <c r="E209" s="268" t="s">
        <v>2592</v>
      </c>
      <c r="F209" s="268" t="s">
        <v>2596</v>
      </c>
    </row>
    <row r="210" spans="1:6">
      <c r="A210" s="269" t="s">
        <v>1148</v>
      </c>
      <c r="B210" s="268" t="s">
        <v>1149</v>
      </c>
      <c r="C210" s="269" t="s">
        <v>54</v>
      </c>
      <c r="D210" s="269">
        <v>4</v>
      </c>
      <c r="E210" s="268" t="s">
        <v>2598</v>
      </c>
      <c r="F210" s="268" t="s">
        <v>2688</v>
      </c>
    </row>
    <row r="211" spans="1:6">
      <c r="A211" s="269" t="s">
        <v>1043</v>
      </c>
      <c r="B211" s="268" t="s">
        <v>2742</v>
      </c>
      <c r="C211" s="269" t="s">
        <v>52</v>
      </c>
      <c r="D211" s="269">
        <v>2</v>
      </c>
      <c r="E211" s="268" t="s">
        <v>2592</v>
      </c>
      <c r="F211" s="268" t="s">
        <v>2596</v>
      </c>
    </row>
    <row r="212" spans="1:6">
      <c r="A212" s="269" t="s">
        <v>1399</v>
      </c>
      <c r="B212" s="268" t="s">
        <v>1400</v>
      </c>
      <c r="C212" s="269" t="s">
        <v>55</v>
      </c>
      <c r="D212" s="269">
        <v>2</v>
      </c>
      <c r="E212" s="268" t="s">
        <v>2649</v>
      </c>
      <c r="F212" s="268" t="s">
        <v>2650</v>
      </c>
    </row>
    <row r="213" spans="1:6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2592</v>
      </c>
      <c r="F213" s="268" t="s">
        <v>2614</v>
      </c>
    </row>
    <row r="214" spans="1:6">
      <c r="A214" s="269" t="s">
        <v>1078</v>
      </c>
      <c r="B214" s="268" t="s">
        <v>1079</v>
      </c>
      <c r="C214" s="269" t="s">
        <v>54</v>
      </c>
      <c r="D214" s="269">
        <v>5</v>
      </c>
      <c r="E214" s="268" t="s">
        <v>2598</v>
      </c>
      <c r="F214" s="268" t="s">
        <v>2599</v>
      </c>
    </row>
    <row r="215" spans="1:6">
      <c r="A215" s="269" t="s">
        <v>1047</v>
      </c>
      <c r="B215" s="268" t="s">
        <v>2743</v>
      </c>
      <c r="C215" s="269" t="s">
        <v>52</v>
      </c>
      <c r="D215" s="269">
        <v>2</v>
      </c>
      <c r="E215" s="268" t="s">
        <v>2592</v>
      </c>
      <c r="F215" s="268" t="s">
        <v>2596</v>
      </c>
    </row>
    <row r="216" spans="1:6">
      <c r="A216" s="269" t="s">
        <v>1407</v>
      </c>
      <c r="B216" s="268" t="s">
        <v>1408</v>
      </c>
      <c r="C216" s="269" t="s">
        <v>55</v>
      </c>
      <c r="D216" s="269">
        <v>2</v>
      </c>
      <c r="E216" s="268" t="s">
        <v>2649</v>
      </c>
      <c r="F216" s="268" t="s">
        <v>2650</v>
      </c>
    </row>
    <row r="217" spans="1:6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2603</v>
      </c>
      <c r="F217" s="268" t="s">
        <v>826</v>
      </c>
    </row>
    <row r="218" spans="1:6">
      <c r="A218" s="269" t="s">
        <v>889</v>
      </c>
      <c r="B218" s="268" t="s">
        <v>2744</v>
      </c>
      <c r="C218" s="269" t="s">
        <v>49</v>
      </c>
      <c r="D218" s="269">
        <v>9</v>
      </c>
      <c r="E218" s="268" t="s">
        <v>2603</v>
      </c>
      <c r="F218" s="268" t="s">
        <v>1513</v>
      </c>
    </row>
    <row r="219" spans="1:6">
      <c r="A219" s="269" t="s">
        <v>244</v>
      </c>
      <c r="B219" s="268" t="s">
        <v>2745</v>
      </c>
      <c r="C219" s="269" t="s">
        <v>54</v>
      </c>
      <c r="D219" s="269">
        <v>6</v>
      </c>
      <c r="E219" s="268" t="s">
        <v>2598</v>
      </c>
      <c r="F219" s="268" t="s">
        <v>563</v>
      </c>
    </row>
    <row r="220" spans="1:6">
      <c r="A220" s="269" t="s">
        <v>1333</v>
      </c>
      <c r="B220" s="268" t="s">
        <v>1334</v>
      </c>
      <c r="C220" s="269" t="s">
        <v>56</v>
      </c>
      <c r="D220" s="269">
        <v>3</v>
      </c>
      <c r="E220" s="268" t="s">
        <v>2601</v>
      </c>
      <c r="F220" s="268" t="s">
        <v>2602</v>
      </c>
    </row>
    <row r="221" spans="1:6">
      <c r="A221" s="269" t="s">
        <v>1335</v>
      </c>
      <c r="B221" s="268" t="s">
        <v>1336</v>
      </c>
      <c r="C221" s="269" t="s">
        <v>56</v>
      </c>
      <c r="D221" s="269">
        <v>3</v>
      </c>
      <c r="E221" s="268" t="s">
        <v>2601</v>
      </c>
      <c r="F221" s="268" t="s">
        <v>2602</v>
      </c>
    </row>
    <row r="222" spans="1:6">
      <c r="A222" s="269" t="s">
        <v>1337</v>
      </c>
      <c r="B222" s="268" t="s">
        <v>1338</v>
      </c>
      <c r="C222" s="269" t="s">
        <v>56</v>
      </c>
      <c r="D222" s="269">
        <v>3</v>
      </c>
      <c r="E222" s="268" t="s">
        <v>2601</v>
      </c>
      <c r="F222" s="268" t="s">
        <v>2602</v>
      </c>
    </row>
    <row r="223" spans="1:6">
      <c r="A223" s="269" t="s">
        <v>1339</v>
      </c>
      <c r="B223" s="268" t="s">
        <v>1340</v>
      </c>
      <c r="C223" s="269" t="s">
        <v>56</v>
      </c>
      <c r="D223" s="269">
        <v>3</v>
      </c>
      <c r="E223" s="268" t="s">
        <v>2601</v>
      </c>
      <c r="F223" s="268" t="s">
        <v>2602</v>
      </c>
    </row>
    <row r="224" spans="1:6">
      <c r="A224" s="269" t="s">
        <v>1341</v>
      </c>
      <c r="B224" s="268" t="s">
        <v>1342</v>
      </c>
      <c r="C224" s="269" t="s">
        <v>56</v>
      </c>
      <c r="D224" s="269">
        <v>3</v>
      </c>
      <c r="E224" s="268" t="s">
        <v>2601</v>
      </c>
      <c r="F224" s="268" t="s">
        <v>2602</v>
      </c>
    </row>
    <row r="225" spans="1:6">
      <c r="A225" s="269" t="s">
        <v>1343</v>
      </c>
      <c r="B225" s="268" t="s">
        <v>1344</v>
      </c>
      <c r="C225" s="269" t="s">
        <v>56</v>
      </c>
      <c r="D225" s="269">
        <v>3</v>
      </c>
      <c r="E225" s="268" t="s">
        <v>2601</v>
      </c>
      <c r="F225" s="268" t="s">
        <v>2602</v>
      </c>
    </row>
    <row r="226" spans="1:6">
      <c r="A226" s="269" t="s">
        <v>1345</v>
      </c>
      <c r="B226" s="268" t="s">
        <v>1346</v>
      </c>
      <c r="C226" s="269" t="s">
        <v>56</v>
      </c>
      <c r="D226" s="269">
        <v>3</v>
      </c>
      <c r="E226" s="268" t="s">
        <v>2601</v>
      </c>
      <c r="F226" s="268" t="s">
        <v>2602</v>
      </c>
    </row>
    <row r="227" spans="1:6">
      <c r="A227" s="269" t="s">
        <v>1347</v>
      </c>
      <c r="B227" s="268" t="s">
        <v>1348</v>
      </c>
      <c r="C227" s="269" t="s">
        <v>56</v>
      </c>
      <c r="D227" s="269">
        <v>3</v>
      </c>
      <c r="E227" s="268" t="s">
        <v>2601</v>
      </c>
      <c r="F227" s="268" t="s">
        <v>2602</v>
      </c>
    </row>
    <row r="228" spans="1:6">
      <c r="A228" s="269" t="s">
        <v>1349</v>
      </c>
      <c r="B228" s="268" t="s">
        <v>1350</v>
      </c>
      <c r="C228" s="269" t="s">
        <v>56</v>
      </c>
      <c r="D228" s="269">
        <v>3</v>
      </c>
      <c r="E228" s="268" t="s">
        <v>2601</v>
      </c>
      <c r="F228" s="268" t="s">
        <v>2602</v>
      </c>
    </row>
    <row r="229" spans="1:6">
      <c r="A229" s="269" t="s">
        <v>1351</v>
      </c>
      <c r="B229" s="268" t="s">
        <v>1352</v>
      </c>
      <c r="C229" s="269" t="s">
        <v>56</v>
      </c>
      <c r="D229" s="269">
        <v>3</v>
      </c>
      <c r="E229" s="268" t="s">
        <v>2601</v>
      </c>
      <c r="F229" s="268" t="s">
        <v>2602</v>
      </c>
    </row>
    <row r="230" spans="1:6">
      <c r="A230" s="269" t="s">
        <v>1353</v>
      </c>
      <c r="B230" s="268" t="s">
        <v>1354</v>
      </c>
      <c r="C230" s="269" t="s">
        <v>56</v>
      </c>
      <c r="D230" s="269">
        <v>3</v>
      </c>
      <c r="E230" s="268" t="s">
        <v>2601</v>
      </c>
      <c r="F230" s="268" t="s">
        <v>2602</v>
      </c>
    </row>
    <row r="231" spans="1:6">
      <c r="A231" s="269" t="s">
        <v>1227</v>
      </c>
      <c r="B231" s="268" t="s">
        <v>2746</v>
      </c>
      <c r="C231" s="269" t="s">
        <v>56</v>
      </c>
      <c r="D231" s="269">
        <v>4</v>
      </c>
      <c r="E231" s="268" t="s">
        <v>2601</v>
      </c>
      <c r="F231" s="268" t="s">
        <v>2655</v>
      </c>
    </row>
    <row r="232" spans="1:6">
      <c r="A232" s="269" t="s">
        <v>1403</v>
      </c>
      <c r="B232" s="268" t="s">
        <v>1404</v>
      </c>
      <c r="C232" s="269" t="s">
        <v>55</v>
      </c>
      <c r="D232" s="269">
        <v>2</v>
      </c>
      <c r="E232" s="268" t="s">
        <v>2649</v>
      </c>
      <c r="F232" s="268" t="s">
        <v>2650</v>
      </c>
    </row>
    <row r="233" spans="1:6">
      <c r="A233" s="269" t="s">
        <v>143</v>
      </c>
      <c r="B233" s="268" t="s">
        <v>2747</v>
      </c>
      <c r="C233" s="269" t="s">
        <v>45</v>
      </c>
      <c r="D233" s="269">
        <v>1</v>
      </c>
      <c r="E233" s="268" t="s">
        <v>148</v>
      </c>
      <c r="F233" s="268" t="s">
        <v>2748</v>
      </c>
    </row>
    <row r="234" spans="1:6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2748</v>
      </c>
    </row>
    <row r="235" spans="1:6">
      <c r="A235" s="269" t="s">
        <v>170</v>
      </c>
      <c r="B235" s="268" t="s">
        <v>2749</v>
      </c>
      <c r="C235" s="269" t="s">
        <v>45</v>
      </c>
      <c r="D235" s="269">
        <v>1</v>
      </c>
      <c r="E235" s="268" t="s">
        <v>148</v>
      </c>
      <c r="F235" s="268" t="s">
        <v>2748</v>
      </c>
    </row>
    <row r="236" spans="1:6">
      <c r="A236" s="269" t="s">
        <v>188</v>
      </c>
      <c r="B236" s="268" t="s">
        <v>2750</v>
      </c>
      <c r="C236" s="269" t="s">
        <v>45</v>
      </c>
      <c r="D236" s="269">
        <v>2</v>
      </c>
      <c r="E236" s="268" t="s">
        <v>148</v>
      </c>
      <c r="F236" s="268" t="s">
        <v>2751</v>
      </c>
    </row>
    <row r="237" spans="1:6">
      <c r="A237" s="269" t="s">
        <v>179</v>
      </c>
      <c r="B237" s="268" t="s">
        <v>2752</v>
      </c>
      <c r="C237" s="269" t="s">
        <v>45</v>
      </c>
      <c r="D237" s="269">
        <v>3</v>
      </c>
      <c r="E237" s="268" t="s">
        <v>148</v>
      </c>
      <c r="F237" s="268" t="s">
        <v>2752</v>
      </c>
    </row>
    <row r="238" spans="1:6">
      <c r="A238" s="269" t="s">
        <v>200</v>
      </c>
      <c r="B238" s="268" t="s">
        <v>2753</v>
      </c>
      <c r="C238" s="269" t="s">
        <v>49</v>
      </c>
      <c r="D238" s="269">
        <v>1</v>
      </c>
      <c r="E238" s="268" t="s">
        <v>2603</v>
      </c>
      <c r="F238" s="268" t="s">
        <v>2754</v>
      </c>
    </row>
    <row r="239" spans="1:6">
      <c r="A239" s="269" t="s">
        <v>211</v>
      </c>
      <c r="B239" s="268" t="s">
        <v>2755</v>
      </c>
      <c r="C239" s="269" t="s">
        <v>49</v>
      </c>
      <c r="D239" s="269">
        <v>2</v>
      </c>
      <c r="E239" s="268" t="s">
        <v>2603</v>
      </c>
      <c r="F239" s="268" t="s">
        <v>2681</v>
      </c>
    </row>
    <row r="240" spans="1:6">
      <c r="A240" s="269" t="s">
        <v>225</v>
      </c>
      <c r="B240" s="268" t="s">
        <v>2756</v>
      </c>
      <c r="C240" s="269" t="s">
        <v>49</v>
      </c>
      <c r="D240" s="269">
        <v>2</v>
      </c>
      <c r="E240" s="268" t="s">
        <v>2603</v>
      </c>
      <c r="F240" s="268" t="s">
        <v>2681</v>
      </c>
    </row>
    <row r="241" spans="1:6">
      <c r="A241" s="269" t="s">
        <v>295</v>
      </c>
      <c r="B241" s="268" t="s">
        <v>2757</v>
      </c>
      <c r="C241" s="269" t="s">
        <v>49</v>
      </c>
      <c r="D241" s="269">
        <v>4</v>
      </c>
      <c r="E241" s="268" t="s">
        <v>2603</v>
      </c>
      <c r="F241" s="268" t="s">
        <v>2694</v>
      </c>
    </row>
    <row r="242" spans="1:6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2603</v>
      </c>
      <c r="F242" s="268" t="s">
        <v>2604</v>
      </c>
    </row>
    <row r="243" spans="1:6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2603</v>
      </c>
      <c r="F243" s="268" t="s">
        <v>2604</v>
      </c>
    </row>
    <row r="244" spans="1:6">
      <c r="A244" s="269" t="s">
        <v>272</v>
      </c>
      <c r="B244" s="268" t="s">
        <v>2475</v>
      </c>
      <c r="C244" s="269" t="s">
        <v>49</v>
      </c>
      <c r="D244" s="269">
        <v>4</v>
      </c>
      <c r="E244" s="268" t="s">
        <v>2603</v>
      </c>
      <c r="F244" s="268" t="s">
        <v>2694</v>
      </c>
    </row>
    <row r="245" spans="1:6">
      <c r="A245" s="269" t="s">
        <v>897</v>
      </c>
      <c r="B245" s="268" t="s">
        <v>2758</v>
      </c>
      <c r="C245" s="269" t="s">
        <v>49</v>
      </c>
      <c r="D245" s="269">
        <v>4</v>
      </c>
      <c r="E245" s="268" t="s">
        <v>2603</v>
      </c>
      <c r="F245" s="268" t="s">
        <v>2694</v>
      </c>
    </row>
    <row r="246" spans="1:6">
      <c r="A246" s="269" t="s">
        <v>443</v>
      </c>
      <c r="B246" s="268" t="s">
        <v>2759</v>
      </c>
      <c r="C246" s="269" t="s">
        <v>49</v>
      </c>
      <c r="D246" s="269">
        <v>9</v>
      </c>
      <c r="E246" s="268" t="s">
        <v>2603</v>
      </c>
      <c r="F246" s="268" t="s">
        <v>1513</v>
      </c>
    </row>
    <row r="247" spans="1:6">
      <c r="A247" s="269" t="s">
        <v>450</v>
      </c>
      <c r="B247" s="268" t="s">
        <v>2760</v>
      </c>
      <c r="C247" s="269" t="s">
        <v>49</v>
      </c>
      <c r="D247" s="269">
        <v>9</v>
      </c>
      <c r="E247" s="268" t="s">
        <v>2603</v>
      </c>
      <c r="F247" s="268" t="s">
        <v>1513</v>
      </c>
    </row>
    <row r="248" spans="1:6">
      <c r="A248" s="269" t="s">
        <v>316</v>
      </c>
      <c r="B248" s="268" t="s">
        <v>2761</v>
      </c>
      <c r="C248" s="269" t="s">
        <v>49</v>
      </c>
      <c r="D248" s="269">
        <v>9</v>
      </c>
      <c r="E248" s="268" t="s">
        <v>2603</v>
      </c>
      <c r="F248" s="268" t="s">
        <v>1513</v>
      </c>
    </row>
    <row r="249" spans="1:6">
      <c r="A249" s="269" t="s">
        <v>891</v>
      </c>
      <c r="B249" s="268" t="s">
        <v>2762</v>
      </c>
      <c r="C249" s="269" t="s">
        <v>49</v>
      </c>
      <c r="D249" s="269">
        <v>9</v>
      </c>
      <c r="E249" s="268" t="s">
        <v>2603</v>
      </c>
      <c r="F249" s="268" t="s">
        <v>1513</v>
      </c>
    </row>
    <row r="250" spans="1:6">
      <c r="A250" s="269" t="s">
        <v>830</v>
      </c>
      <c r="B250" s="268" t="s">
        <v>2763</v>
      </c>
      <c r="C250" s="269" t="s">
        <v>49</v>
      </c>
      <c r="D250" s="269">
        <v>6</v>
      </c>
      <c r="E250" s="268" t="s">
        <v>2603</v>
      </c>
      <c r="F250" s="268" t="s">
        <v>826</v>
      </c>
    </row>
    <row r="251" spans="1:6">
      <c r="A251" s="269" t="s">
        <v>746</v>
      </c>
      <c r="B251" s="268" t="s">
        <v>2764</v>
      </c>
      <c r="C251" s="269" t="s">
        <v>49</v>
      </c>
      <c r="D251" s="269">
        <v>5</v>
      </c>
      <c r="E251" s="268" t="s">
        <v>2603</v>
      </c>
      <c r="F251" s="268" t="s">
        <v>2765</v>
      </c>
    </row>
    <row r="252" spans="1:6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2603</v>
      </c>
      <c r="F252" s="268" t="s">
        <v>2681</v>
      </c>
    </row>
    <row r="253" spans="1:6">
      <c r="A253" s="269" t="s">
        <v>222</v>
      </c>
      <c r="B253" s="268" t="s">
        <v>2766</v>
      </c>
      <c r="C253" s="269" t="s">
        <v>49</v>
      </c>
      <c r="D253" s="269">
        <v>2</v>
      </c>
      <c r="E253" s="268" t="s">
        <v>2603</v>
      </c>
      <c r="F253" s="268" t="s">
        <v>2681</v>
      </c>
    </row>
    <row r="254" spans="1:6">
      <c r="A254" s="269" t="s">
        <v>743</v>
      </c>
      <c r="B254" s="268" t="s">
        <v>2767</v>
      </c>
      <c r="C254" s="269" t="s">
        <v>49</v>
      </c>
      <c r="D254" s="269">
        <v>5</v>
      </c>
      <c r="E254" s="268" t="s">
        <v>2603</v>
      </c>
      <c r="F254" s="268" t="s">
        <v>2765</v>
      </c>
    </row>
    <row r="255" spans="1:6">
      <c r="A255" s="269" t="s">
        <v>761</v>
      </c>
      <c r="B255" s="268" t="s">
        <v>2768</v>
      </c>
      <c r="C255" s="269" t="s">
        <v>49</v>
      </c>
      <c r="D255" s="269">
        <v>5</v>
      </c>
      <c r="E255" s="268" t="s">
        <v>2603</v>
      </c>
      <c r="F255" s="268" t="s">
        <v>2765</v>
      </c>
    </row>
    <row r="256" spans="1:6">
      <c r="A256" s="269" t="s">
        <v>764</v>
      </c>
      <c r="B256" s="268" t="s">
        <v>2769</v>
      </c>
      <c r="C256" s="269" t="s">
        <v>49</v>
      </c>
      <c r="D256" s="269">
        <v>5</v>
      </c>
      <c r="E256" s="268" t="s">
        <v>2603</v>
      </c>
      <c r="F256" s="268" t="s">
        <v>2765</v>
      </c>
    </row>
    <row r="257" spans="1:6">
      <c r="A257" s="269" t="s">
        <v>767</v>
      </c>
      <c r="B257" s="268" t="s">
        <v>2770</v>
      </c>
      <c r="C257" s="269" t="s">
        <v>49</v>
      </c>
      <c r="D257" s="269">
        <v>9</v>
      </c>
      <c r="E257" s="268" t="s">
        <v>2603</v>
      </c>
      <c r="F257" s="268" t="s">
        <v>1513</v>
      </c>
    </row>
    <row r="258" spans="1:6">
      <c r="A258" s="269" t="s">
        <v>241</v>
      </c>
      <c r="B258" s="268" t="s">
        <v>2771</v>
      </c>
      <c r="C258" s="269" t="s">
        <v>49</v>
      </c>
      <c r="D258" s="269">
        <v>3</v>
      </c>
      <c r="E258" s="268" t="s">
        <v>2603</v>
      </c>
      <c r="F258" s="268" t="s">
        <v>2604</v>
      </c>
    </row>
    <row r="259" spans="1:6">
      <c r="A259" s="269" t="s">
        <v>886</v>
      </c>
      <c r="B259" s="268" t="s">
        <v>2470</v>
      </c>
      <c r="C259" s="269" t="s">
        <v>49</v>
      </c>
      <c r="D259" s="269">
        <v>3</v>
      </c>
      <c r="E259" s="268" t="s">
        <v>2603</v>
      </c>
      <c r="F259" s="268" t="s">
        <v>2604</v>
      </c>
    </row>
    <row r="260" spans="1:6">
      <c r="A260" s="269" t="s">
        <v>1051</v>
      </c>
      <c r="B260" s="268" t="s">
        <v>2772</v>
      </c>
      <c r="C260" s="269" t="s">
        <v>52</v>
      </c>
      <c r="D260" s="269">
        <v>2</v>
      </c>
      <c r="E260" s="268" t="s">
        <v>2592</v>
      </c>
      <c r="F260" s="268" t="s">
        <v>2596</v>
      </c>
    </row>
    <row r="261" spans="1:6">
      <c r="A261" s="269" t="s">
        <v>438</v>
      </c>
      <c r="B261" s="268" t="s">
        <v>2773</v>
      </c>
      <c r="C261" s="269" t="s">
        <v>50</v>
      </c>
      <c r="D261" s="269">
        <v>3</v>
      </c>
      <c r="E261" s="268" t="s">
        <v>2707</v>
      </c>
      <c r="F261" s="268" t="s">
        <v>2774</v>
      </c>
    </row>
    <row r="262" spans="1:6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2579</v>
      </c>
      <c r="F262" s="268" t="s">
        <v>2175</v>
      </c>
    </row>
    <row r="263" spans="1:6">
      <c r="A263" s="269" t="s">
        <v>1127</v>
      </c>
      <c r="B263" s="268" t="s">
        <v>1128</v>
      </c>
      <c r="C263" s="269" t="s">
        <v>54</v>
      </c>
      <c r="D263" s="269">
        <v>6</v>
      </c>
      <c r="E263" s="268" t="s">
        <v>2598</v>
      </c>
      <c r="F263" s="268" t="s">
        <v>563</v>
      </c>
    </row>
    <row r="264" spans="1:6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2603</v>
      </c>
      <c r="F264" s="268" t="s">
        <v>2681</v>
      </c>
    </row>
    <row r="265" spans="1:6">
      <c r="A265" s="269" t="s">
        <v>827</v>
      </c>
      <c r="B265" s="268" t="s">
        <v>2775</v>
      </c>
      <c r="C265" s="269" t="s">
        <v>49</v>
      </c>
      <c r="D265" s="269">
        <v>6</v>
      </c>
      <c r="E265" s="268" t="s">
        <v>2603</v>
      </c>
      <c r="F265" s="268" t="s">
        <v>826</v>
      </c>
    </row>
    <row r="266" spans="1:6">
      <c r="A266" s="269" t="s">
        <v>755</v>
      </c>
      <c r="B266" s="268" t="s">
        <v>2776</v>
      </c>
      <c r="C266" s="269" t="s">
        <v>49</v>
      </c>
      <c r="D266" s="269">
        <v>5</v>
      </c>
      <c r="E266" s="268" t="s">
        <v>2603</v>
      </c>
      <c r="F266" s="268" t="s">
        <v>2765</v>
      </c>
    </row>
    <row r="267" spans="1:6">
      <c r="A267" s="269" t="s">
        <v>758</v>
      </c>
      <c r="B267" s="268" t="s">
        <v>2777</v>
      </c>
      <c r="C267" s="269" t="s">
        <v>49</v>
      </c>
      <c r="D267" s="269">
        <v>5</v>
      </c>
      <c r="E267" s="268" t="s">
        <v>2603</v>
      </c>
      <c r="F267" s="268" t="s">
        <v>2765</v>
      </c>
    </row>
    <row r="268" spans="1:6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2707</v>
      </c>
      <c r="F268" s="268" t="s">
        <v>341</v>
      </c>
    </row>
    <row r="269" spans="1:6">
      <c r="A269" s="269" t="s">
        <v>342</v>
      </c>
      <c r="B269" s="268" t="s">
        <v>2778</v>
      </c>
      <c r="C269" s="269" t="s">
        <v>50</v>
      </c>
      <c r="D269" s="269">
        <v>2</v>
      </c>
      <c r="E269" s="268" t="s">
        <v>2707</v>
      </c>
      <c r="F269" s="268" t="s">
        <v>341</v>
      </c>
    </row>
    <row r="270" spans="1:6">
      <c r="A270" s="269" t="s">
        <v>330</v>
      </c>
      <c r="B270" s="268" t="s">
        <v>2779</v>
      </c>
      <c r="C270" s="269" t="s">
        <v>50</v>
      </c>
      <c r="D270" s="269">
        <v>2</v>
      </c>
      <c r="E270" s="268" t="s">
        <v>2707</v>
      </c>
      <c r="F270" s="268" t="s">
        <v>341</v>
      </c>
    </row>
    <row r="271" spans="1:6">
      <c r="A271" s="269" t="s">
        <v>720</v>
      </c>
      <c r="B271" s="268" t="s">
        <v>2780</v>
      </c>
      <c r="C271" s="269" t="s">
        <v>50</v>
      </c>
      <c r="D271" s="269">
        <v>3</v>
      </c>
      <c r="E271" s="268" t="s">
        <v>2707</v>
      </c>
      <c r="F271" s="268" t="s">
        <v>2774</v>
      </c>
    </row>
    <row r="272" spans="1:6">
      <c r="A272" s="269" t="s">
        <v>369</v>
      </c>
      <c r="B272" s="268" t="s">
        <v>2781</v>
      </c>
      <c r="C272" s="269" t="s">
        <v>50</v>
      </c>
      <c r="D272" s="269">
        <v>2</v>
      </c>
      <c r="E272" s="268" t="s">
        <v>2707</v>
      </c>
      <c r="F272" s="268" t="s">
        <v>341</v>
      </c>
    </row>
    <row r="273" spans="1:6">
      <c r="A273" s="269" t="s">
        <v>435</v>
      </c>
      <c r="B273" s="268" t="s">
        <v>2782</v>
      </c>
      <c r="C273" s="269" t="s">
        <v>50</v>
      </c>
      <c r="D273" s="269">
        <v>3</v>
      </c>
      <c r="E273" s="268" t="s">
        <v>2707</v>
      </c>
      <c r="F273" s="268" t="s">
        <v>2774</v>
      </c>
    </row>
    <row r="274" spans="1:6">
      <c r="A274" s="269" t="s">
        <v>1447</v>
      </c>
      <c r="B274" s="268" t="s">
        <v>2783</v>
      </c>
      <c r="C274" s="269" t="s">
        <v>50</v>
      </c>
      <c r="D274" s="269">
        <v>3</v>
      </c>
      <c r="E274" s="268" t="s">
        <v>2707</v>
      </c>
      <c r="F274" s="268" t="s">
        <v>2774</v>
      </c>
    </row>
    <row r="275" spans="1:6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2707</v>
      </c>
      <c r="F275" s="268" t="s">
        <v>341</v>
      </c>
    </row>
    <row r="276" spans="1:6">
      <c r="A276" s="269" t="s">
        <v>332</v>
      </c>
      <c r="B276" s="268" t="s">
        <v>2784</v>
      </c>
      <c r="C276" s="269" t="s">
        <v>50</v>
      </c>
      <c r="D276" s="269">
        <v>2</v>
      </c>
      <c r="E276" s="268" t="s">
        <v>2707</v>
      </c>
      <c r="F276" s="268" t="s">
        <v>341</v>
      </c>
    </row>
    <row r="277" spans="1:6">
      <c r="A277" s="269" t="s">
        <v>334</v>
      </c>
      <c r="B277" s="268" t="s">
        <v>2785</v>
      </c>
      <c r="C277" s="269" t="s">
        <v>50</v>
      </c>
      <c r="D277" s="269">
        <v>2</v>
      </c>
      <c r="E277" s="268" t="s">
        <v>2707</v>
      </c>
      <c r="F277" s="268" t="s">
        <v>341</v>
      </c>
    </row>
    <row r="278" spans="1:6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2707</v>
      </c>
      <c r="F278" s="268" t="s">
        <v>2774</v>
      </c>
    </row>
    <row r="279" spans="1:6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2707</v>
      </c>
      <c r="F279" s="268" t="s">
        <v>2774</v>
      </c>
    </row>
    <row r="280" spans="1:6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2707</v>
      </c>
      <c r="F280" s="268" t="s">
        <v>2774</v>
      </c>
    </row>
    <row r="281" spans="1:6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2707</v>
      </c>
      <c r="F281" s="268" t="s">
        <v>2774</v>
      </c>
    </row>
    <row r="282" spans="1:6">
      <c r="A282" s="269" t="s">
        <v>730</v>
      </c>
      <c r="B282" s="268" t="s">
        <v>2786</v>
      </c>
      <c r="C282" s="269" t="s">
        <v>50</v>
      </c>
      <c r="D282" s="269">
        <v>4</v>
      </c>
      <c r="E282" s="268" t="s">
        <v>2707</v>
      </c>
      <c r="F282" s="268" t="s">
        <v>2787</v>
      </c>
    </row>
    <row r="283" spans="1:6">
      <c r="A283" s="269" t="s">
        <v>733</v>
      </c>
      <c r="B283" s="268" t="s">
        <v>2788</v>
      </c>
      <c r="C283" s="269" t="s">
        <v>50</v>
      </c>
      <c r="D283" s="269">
        <v>4</v>
      </c>
      <c r="E283" s="268" t="s">
        <v>2707</v>
      </c>
      <c r="F283" s="268" t="s">
        <v>2787</v>
      </c>
    </row>
    <row r="284" spans="1:6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2707</v>
      </c>
      <c r="F284" s="268" t="s">
        <v>2787</v>
      </c>
    </row>
    <row r="285" spans="1:6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2707</v>
      </c>
      <c r="F285" s="268" t="s">
        <v>2708</v>
      </c>
    </row>
    <row r="286" spans="1:6">
      <c r="A286" s="269" t="s">
        <v>737</v>
      </c>
      <c r="B286" s="268" t="s">
        <v>2789</v>
      </c>
      <c r="C286" s="269" t="s">
        <v>50</v>
      </c>
      <c r="D286" s="269">
        <v>5</v>
      </c>
      <c r="E286" s="268" t="s">
        <v>2707</v>
      </c>
      <c r="F286" s="268" t="s">
        <v>2708</v>
      </c>
    </row>
    <row r="287" spans="1:6">
      <c r="A287" s="269" t="s">
        <v>740</v>
      </c>
      <c r="B287" s="268" t="s">
        <v>2790</v>
      </c>
      <c r="C287" s="269" t="s">
        <v>50</v>
      </c>
      <c r="D287" s="269">
        <v>5</v>
      </c>
      <c r="E287" s="268" t="s">
        <v>2707</v>
      </c>
      <c r="F287" s="268" t="s">
        <v>2708</v>
      </c>
    </row>
    <row r="288" spans="1:6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2707</v>
      </c>
      <c r="F288" s="268" t="s">
        <v>2708</v>
      </c>
    </row>
    <row r="289" spans="1:6">
      <c r="A289" s="269" t="s">
        <v>319</v>
      </c>
      <c r="B289" s="268" t="s">
        <v>2791</v>
      </c>
      <c r="C289" s="269" t="s">
        <v>50</v>
      </c>
      <c r="D289" s="269">
        <v>1</v>
      </c>
      <c r="E289" s="268" t="s">
        <v>2707</v>
      </c>
      <c r="F289" s="268" t="s">
        <v>2792</v>
      </c>
    </row>
    <row r="290" spans="1:6">
      <c r="A290" s="269" t="s">
        <v>683</v>
      </c>
      <c r="B290" s="268" t="s">
        <v>2793</v>
      </c>
      <c r="C290" s="269" t="s">
        <v>50</v>
      </c>
      <c r="D290" s="269">
        <v>3</v>
      </c>
      <c r="E290" s="268" t="s">
        <v>2707</v>
      </c>
      <c r="F290" s="268" t="s">
        <v>2774</v>
      </c>
    </row>
    <row r="291" spans="1:6">
      <c r="A291" s="269" t="s">
        <v>366</v>
      </c>
      <c r="B291" s="268" t="s">
        <v>2794</v>
      </c>
      <c r="C291" s="269" t="s">
        <v>50</v>
      </c>
      <c r="D291" s="269">
        <v>3</v>
      </c>
      <c r="E291" s="268" t="s">
        <v>2707</v>
      </c>
      <c r="F291" s="268" t="s">
        <v>2774</v>
      </c>
    </row>
    <row r="292" spans="1:6">
      <c r="A292" s="269" t="s">
        <v>345</v>
      </c>
      <c r="B292" s="268" t="s">
        <v>2795</v>
      </c>
      <c r="C292" s="269" t="s">
        <v>50</v>
      </c>
      <c r="D292" s="269">
        <v>2</v>
      </c>
      <c r="E292" s="268" t="s">
        <v>2707</v>
      </c>
      <c r="F292" s="268" t="s">
        <v>341</v>
      </c>
    </row>
    <row r="293" spans="1:6">
      <c r="A293" s="269" t="s">
        <v>701</v>
      </c>
      <c r="B293" s="268" t="s">
        <v>2796</v>
      </c>
      <c r="C293" s="269" t="s">
        <v>50</v>
      </c>
      <c r="D293" s="269">
        <v>1</v>
      </c>
      <c r="E293" s="268" t="s">
        <v>2707</v>
      </c>
      <c r="F293" s="268" t="s">
        <v>2792</v>
      </c>
    </row>
    <row r="294" spans="1:6">
      <c r="A294" s="269" t="s">
        <v>704</v>
      </c>
      <c r="B294" s="268" t="s">
        <v>2797</v>
      </c>
      <c r="C294" s="269" t="s">
        <v>50</v>
      </c>
      <c r="D294" s="269">
        <v>1</v>
      </c>
      <c r="E294" s="268" t="s">
        <v>2707</v>
      </c>
      <c r="F294" s="268" t="s">
        <v>2792</v>
      </c>
    </row>
    <row r="295" spans="1:6">
      <c r="A295" s="269" t="s">
        <v>708</v>
      </c>
      <c r="B295" s="268" t="s">
        <v>2798</v>
      </c>
      <c r="C295" s="269" t="s">
        <v>50</v>
      </c>
      <c r="D295" s="269">
        <v>1</v>
      </c>
      <c r="E295" s="268" t="s">
        <v>2707</v>
      </c>
      <c r="F295" s="268" t="s">
        <v>2792</v>
      </c>
    </row>
    <row r="296" spans="1:6">
      <c r="A296" s="269" t="s">
        <v>711</v>
      </c>
      <c r="B296" s="268" t="s">
        <v>2799</v>
      </c>
      <c r="C296" s="269" t="s">
        <v>50</v>
      </c>
      <c r="D296" s="269">
        <v>1</v>
      </c>
      <c r="E296" s="268" t="s">
        <v>2707</v>
      </c>
      <c r="F296" s="268" t="s">
        <v>2792</v>
      </c>
    </row>
    <row r="297" spans="1:6">
      <c r="A297" s="269" t="s">
        <v>714</v>
      </c>
      <c r="B297" s="268" t="s">
        <v>2800</v>
      </c>
      <c r="C297" s="269" t="s">
        <v>50</v>
      </c>
      <c r="D297" s="269">
        <v>1</v>
      </c>
      <c r="E297" s="268" t="s">
        <v>2707</v>
      </c>
      <c r="F297" s="268" t="s">
        <v>2792</v>
      </c>
    </row>
    <row r="298" spans="1:6">
      <c r="A298" s="269" t="s">
        <v>717</v>
      </c>
      <c r="B298" s="268" t="s">
        <v>2801</v>
      </c>
      <c r="C298" s="269" t="s">
        <v>50</v>
      </c>
      <c r="D298" s="269">
        <v>1</v>
      </c>
      <c r="E298" s="268" t="s">
        <v>2707</v>
      </c>
      <c r="F298" s="268" t="s">
        <v>2792</v>
      </c>
    </row>
    <row r="299" spans="1:6">
      <c r="A299" s="269" t="s">
        <v>371</v>
      </c>
      <c r="B299" s="268" t="s">
        <v>2802</v>
      </c>
      <c r="C299" s="269" t="s">
        <v>50</v>
      </c>
      <c r="D299" s="269">
        <v>5</v>
      </c>
      <c r="E299" s="268" t="s">
        <v>2707</v>
      </c>
      <c r="F299" s="268" t="s">
        <v>2708</v>
      </c>
    </row>
    <row r="300" spans="1:6">
      <c r="A300" s="269" t="s">
        <v>441</v>
      </c>
      <c r="B300" s="268" t="s">
        <v>2803</v>
      </c>
      <c r="C300" s="269" t="s">
        <v>50</v>
      </c>
      <c r="D300" s="269">
        <v>3</v>
      </c>
      <c r="E300" s="268" t="s">
        <v>2707</v>
      </c>
      <c r="F300" s="268" t="s">
        <v>2774</v>
      </c>
    </row>
    <row r="301" spans="1:6">
      <c r="A301" s="269" t="s">
        <v>1395</v>
      </c>
      <c r="B301" s="268" t="s">
        <v>1396</v>
      </c>
      <c r="C301" s="269" t="s">
        <v>55</v>
      </c>
      <c r="D301" s="269">
        <v>2</v>
      </c>
      <c r="E301" s="268" t="s">
        <v>2649</v>
      </c>
      <c r="F301" s="268" t="s">
        <v>2650</v>
      </c>
    </row>
    <row r="302" spans="1:6">
      <c r="A302" s="269" t="s">
        <v>2538</v>
      </c>
      <c r="B302" s="268" t="s">
        <v>2804</v>
      </c>
      <c r="C302" s="269" t="s">
        <v>52</v>
      </c>
      <c r="D302" s="269">
        <v>3</v>
      </c>
      <c r="E302" s="268" t="s">
        <v>2592</v>
      </c>
      <c r="F302" s="268" t="s">
        <v>2606</v>
      </c>
    </row>
    <row r="303" spans="1:6">
      <c r="A303" s="269" t="s">
        <v>2537</v>
      </c>
      <c r="B303" s="268" t="s">
        <v>2805</v>
      </c>
      <c r="C303" s="269" t="s">
        <v>52</v>
      </c>
      <c r="D303" s="269">
        <v>3</v>
      </c>
      <c r="E303" s="268" t="s">
        <v>2592</v>
      </c>
      <c r="F303" s="268" t="s">
        <v>2606</v>
      </c>
    </row>
    <row r="304" spans="1:6">
      <c r="A304" s="269" t="s">
        <v>2563</v>
      </c>
      <c r="B304" s="268" t="s">
        <v>2806</v>
      </c>
      <c r="C304" s="269" t="s">
        <v>57</v>
      </c>
      <c r="D304" s="269">
        <v>2</v>
      </c>
      <c r="E304" s="268" t="s">
        <v>2657</v>
      </c>
      <c r="F304" s="268" t="s">
        <v>2664</v>
      </c>
    </row>
    <row r="305" spans="1:6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2592</v>
      </c>
      <c r="F305" s="268" t="s">
        <v>2614</v>
      </c>
    </row>
    <row r="306" spans="1:6">
      <c r="A306" s="269" t="s">
        <v>1355</v>
      </c>
      <c r="B306" s="268" t="s">
        <v>1356</v>
      </c>
      <c r="C306" s="269" t="s">
        <v>56</v>
      </c>
      <c r="D306" s="269">
        <v>3</v>
      </c>
      <c r="E306" s="268" t="s">
        <v>2601</v>
      </c>
      <c r="F306" s="268" t="s">
        <v>2602</v>
      </c>
    </row>
    <row r="307" spans="1:6">
      <c r="A307" s="269" t="s">
        <v>1357</v>
      </c>
      <c r="B307" s="268" t="s">
        <v>1358</v>
      </c>
      <c r="C307" s="269" t="s">
        <v>56</v>
      </c>
      <c r="D307" s="269">
        <v>3</v>
      </c>
      <c r="E307" s="268" t="s">
        <v>2601</v>
      </c>
      <c r="F307" s="268" t="s">
        <v>2602</v>
      </c>
    </row>
    <row r="308" spans="1:6">
      <c r="A308" s="269" t="s">
        <v>1359</v>
      </c>
      <c r="B308" s="268" t="s">
        <v>1360</v>
      </c>
      <c r="C308" s="269" t="s">
        <v>56</v>
      </c>
      <c r="D308" s="269">
        <v>3</v>
      </c>
      <c r="E308" s="268" t="s">
        <v>2601</v>
      </c>
      <c r="F308" s="268" t="s">
        <v>2602</v>
      </c>
    </row>
    <row r="309" spans="1:6">
      <c r="A309" s="269" t="s">
        <v>1361</v>
      </c>
      <c r="B309" s="268" t="s">
        <v>1362</v>
      </c>
      <c r="C309" s="269" t="s">
        <v>56</v>
      </c>
      <c r="D309" s="269">
        <v>3</v>
      </c>
      <c r="E309" s="268" t="s">
        <v>2601</v>
      </c>
      <c r="F309" s="268" t="s">
        <v>2602</v>
      </c>
    </row>
    <row r="310" spans="1:6">
      <c r="A310" s="269" t="s">
        <v>1363</v>
      </c>
      <c r="B310" s="268" t="s">
        <v>1364</v>
      </c>
      <c r="C310" s="269" t="s">
        <v>56</v>
      </c>
      <c r="D310" s="269">
        <v>3</v>
      </c>
      <c r="E310" s="268" t="s">
        <v>2601</v>
      </c>
      <c r="F310" s="268" t="s">
        <v>2602</v>
      </c>
    </row>
    <row r="311" spans="1:6">
      <c r="A311" s="269" t="s">
        <v>1365</v>
      </c>
      <c r="B311" s="268" t="s">
        <v>1366</v>
      </c>
      <c r="C311" s="269" t="s">
        <v>56</v>
      </c>
      <c r="D311" s="269">
        <v>3</v>
      </c>
      <c r="E311" s="268" t="s">
        <v>2601</v>
      </c>
      <c r="F311" s="268" t="s">
        <v>2602</v>
      </c>
    </row>
    <row r="312" spans="1:6">
      <c r="A312" s="269" t="s">
        <v>1367</v>
      </c>
      <c r="B312" s="268" t="s">
        <v>1368</v>
      </c>
      <c r="C312" s="269" t="s">
        <v>56</v>
      </c>
      <c r="D312" s="269">
        <v>3</v>
      </c>
      <c r="E312" s="268" t="s">
        <v>2601</v>
      </c>
      <c r="F312" s="268" t="s">
        <v>2602</v>
      </c>
    </row>
    <row r="313" spans="1:6">
      <c r="A313" s="269" t="s">
        <v>1369</v>
      </c>
      <c r="B313" s="268" t="s">
        <v>1370</v>
      </c>
      <c r="C313" s="269" t="s">
        <v>56</v>
      </c>
      <c r="D313" s="269">
        <v>3</v>
      </c>
      <c r="E313" s="268" t="s">
        <v>2601</v>
      </c>
      <c r="F313" s="268" t="s">
        <v>2602</v>
      </c>
    </row>
    <row r="314" spans="1:6">
      <c r="A314" s="269" t="s">
        <v>1081</v>
      </c>
      <c r="B314" s="268" t="s">
        <v>2807</v>
      </c>
      <c r="C314" s="269" t="s">
        <v>54</v>
      </c>
      <c r="D314" s="269">
        <v>5</v>
      </c>
      <c r="E314" s="268" t="s">
        <v>2598</v>
      </c>
      <c r="F314" s="268" t="s">
        <v>2599</v>
      </c>
    </row>
    <row r="315" spans="1:6">
      <c r="A315" s="269" t="s">
        <v>1039</v>
      </c>
      <c r="B315" s="268" t="s">
        <v>2808</v>
      </c>
      <c r="C315" s="269" t="s">
        <v>52</v>
      </c>
      <c r="D315" s="269">
        <v>2</v>
      </c>
      <c r="E315" s="268" t="s">
        <v>2592</v>
      </c>
      <c r="F315" s="268" t="s">
        <v>2596</v>
      </c>
    </row>
    <row r="316" spans="1:6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2579</v>
      </c>
      <c r="F316" s="268" t="s">
        <v>2585</v>
      </c>
    </row>
    <row r="317" spans="1:6">
      <c r="A317" s="269" t="s">
        <v>1319</v>
      </c>
      <c r="B317" s="268" t="s">
        <v>1320</v>
      </c>
      <c r="C317" s="269" t="s">
        <v>56</v>
      </c>
      <c r="D317" s="269">
        <v>3</v>
      </c>
      <c r="E317" s="268" t="s">
        <v>2601</v>
      </c>
      <c r="F317" s="268" t="s">
        <v>2602</v>
      </c>
    </row>
    <row r="318" spans="1:6">
      <c r="A318" s="269" t="s">
        <v>2564</v>
      </c>
      <c r="B318" s="268" t="s">
        <v>2809</v>
      </c>
      <c r="C318" s="269" t="s">
        <v>57</v>
      </c>
      <c r="D318" s="269">
        <v>2</v>
      </c>
      <c r="E318" s="268" t="s">
        <v>2657</v>
      </c>
      <c r="F318" s="268" t="s">
        <v>2664</v>
      </c>
    </row>
    <row r="319" spans="1:6">
      <c r="A319" s="269" t="s">
        <v>1315</v>
      </c>
      <c r="B319" s="268" t="s">
        <v>1316</v>
      </c>
      <c r="C319" s="269" t="s">
        <v>56</v>
      </c>
      <c r="D319" s="269">
        <v>3</v>
      </c>
      <c r="E319" s="268" t="s">
        <v>2601</v>
      </c>
      <c r="F319" s="268" t="s">
        <v>2602</v>
      </c>
    </row>
    <row r="320" spans="1:6">
      <c r="A320" s="269" t="s">
        <v>1317</v>
      </c>
      <c r="B320" s="268" t="s">
        <v>1318</v>
      </c>
      <c r="C320" s="269" t="s">
        <v>56</v>
      </c>
      <c r="D320" s="269">
        <v>3</v>
      </c>
      <c r="E320" s="268" t="s">
        <v>2601</v>
      </c>
      <c r="F320" s="268" t="s">
        <v>2602</v>
      </c>
    </row>
    <row r="321" spans="1:6">
      <c r="A321" s="269" t="s">
        <v>1321</v>
      </c>
      <c r="B321" s="268" t="s">
        <v>1322</v>
      </c>
      <c r="C321" s="269" t="s">
        <v>56</v>
      </c>
      <c r="D321" s="269">
        <v>3</v>
      </c>
      <c r="E321" s="268" t="s">
        <v>2601</v>
      </c>
      <c r="F321" s="268" t="s">
        <v>2602</v>
      </c>
    </row>
    <row r="322" spans="1:6">
      <c r="A322" s="269" t="s">
        <v>1323</v>
      </c>
      <c r="B322" s="268" t="s">
        <v>1324</v>
      </c>
      <c r="C322" s="269" t="s">
        <v>56</v>
      </c>
      <c r="D322" s="269">
        <v>3</v>
      </c>
      <c r="E322" s="268" t="s">
        <v>2601</v>
      </c>
      <c r="F322" s="268" t="s">
        <v>2602</v>
      </c>
    </row>
    <row r="323" spans="1:6">
      <c r="A323" s="269" t="s">
        <v>1325</v>
      </c>
      <c r="B323" s="268" t="s">
        <v>1326</v>
      </c>
      <c r="C323" s="269" t="s">
        <v>56</v>
      </c>
      <c r="D323" s="269">
        <v>3</v>
      </c>
      <c r="E323" s="268" t="s">
        <v>2601</v>
      </c>
      <c r="F323" s="268" t="s">
        <v>2602</v>
      </c>
    </row>
    <row r="324" spans="1:6">
      <c r="A324" s="269" t="s">
        <v>1327</v>
      </c>
      <c r="B324" s="268" t="s">
        <v>1328</v>
      </c>
      <c r="C324" s="269" t="s">
        <v>56</v>
      </c>
      <c r="D324" s="269">
        <v>3</v>
      </c>
      <c r="E324" s="268" t="s">
        <v>2601</v>
      </c>
      <c r="F324" s="268" t="s">
        <v>2602</v>
      </c>
    </row>
    <row r="325" spans="1:6">
      <c r="A325" s="269" t="s">
        <v>1329</v>
      </c>
      <c r="B325" s="268" t="s">
        <v>1330</v>
      </c>
      <c r="C325" s="269" t="s">
        <v>56</v>
      </c>
      <c r="D325" s="269">
        <v>3</v>
      </c>
      <c r="E325" s="268" t="s">
        <v>2601</v>
      </c>
      <c r="F325" s="268" t="s">
        <v>2602</v>
      </c>
    </row>
    <row r="326" spans="1:6">
      <c r="A326" s="269" t="s">
        <v>1331</v>
      </c>
      <c r="B326" s="268" t="s">
        <v>1332</v>
      </c>
      <c r="C326" s="269" t="s">
        <v>56</v>
      </c>
      <c r="D326" s="269">
        <v>3</v>
      </c>
      <c r="E326" s="268" t="s">
        <v>2601</v>
      </c>
      <c r="F326" s="268" t="s">
        <v>2602</v>
      </c>
    </row>
    <row r="327" spans="1:6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2579</v>
      </c>
      <c r="F327" s="268" t="s">
        <v>2717</v>
      </c>
    </row>
    <row r="328" spans="1:6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2603</v>
      </c>
      <c r="F328" s="268" t="s">
        <v>1513</v>
      </c>
    </row>
    <row r="329" spans="1:6">
      <c r="A329" s="269" t="s">
        <v>1083</v>
      </c>
      <c r="B329" s="268" t="s">
        <v>1084</v>
      </c>
      <c r="C329" s="269" t="s">
        <v>54</v>
      </c>
      <c r="D329" s="269">
        <v>5</v>
      </c>
      <c r="E329" s="268" t="s">
        <v>2598</v>
      </c>
      <c r="F329" s="268" t="s">
        <v>2599</v>
      </c>
    </row>
    <row r="330" spans="1:6">
      <c r="A330" s="269" t="s">
        <v>166</v>
      </c>
      <c r="B330" s="268" t="s">
        <v>2810</v>
      </c>
      <c r="C330" s="269" t="s">
        <v>45</v>
      </c>
      <c r="D330" s="269">
        <v>1</v>
      </c>
      <c r="E330" s="268" t="s">
        <v>148</v>
      </c>
      <c r="F330" s="268" t="s">
        <v>2748</v>
      </c>
    </row>
    <row r="331" spans="1:6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2579</v>
      </c>
      <c r="F331" s="268" t="s">
        <v>382</v>
      </c>
    </row>
    <row r="332" spans="1:6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2592</v>
      </c>
      <c r="F332" s="268" t="s">
        <v>2614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1" bestFit="1" customWidth="1"/>
    <col min="2" max="2" width="8.75" style="317" bestFit="1" customWidth="1"/>
    <col min="3" max="3" width="9.25" style="318" customWidth="1"/>
    <col min="4" max="5" width="15.25" style="298" bestFit="1" customWidth="1"/>
    <col min="6" max="6" width="13" style="298" bestFit="1" customWidth="1"/>
    <col min="7" max="7" width="17.875" style="319" customWidth="1"/>
    <col min="8" max="8" width="17.875" style="320" customWidth="1"/>
    <col min="9" max="9" width="13.25" style="321" bestFit="1" customWidth="1"/>
    <col min="10" max="10" width="22.375" style="311" bestFit="1" customWidth="1"/>
    <col min="11" max="14" width="9" style="295" customWidth="1"/>
    <col min="15" max="16384" width="9" style="295"/>
  </cols>
  <sheetData>
    <row r="1" spans="1:10" s="47" customFormat="1" ht="15" customHeight="1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2811</v>
      </c>
      <c r="G1" s="386" t="s">
        <v>73</v>
      </c>
      <c r="H1" s="387" t="s">
        <v>74</v>
      </c>
      <c r="I1" s="388" t="s">
        <v>2812</v>
      </c>
    </row>
    <row r="2" spans="1:10" ht="15" hidden="1" customHeight="1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>
      <c r="H43" s="319"/>
      <c r="I43" s="319"/>
    </row>
    <row r="44" spans="1:9" ht="15" customHeight="1">
      <c r="H44" s="319"/>
      <c r="I44" s="319"/>
    </row>
    <row r="45" spans="1:9">
      <c r="A45" s="291" t="s">
        <v>2813</v>
      </c>
    </row>
    <row r="46" spans="1:9" ht="15" customHeight="1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2811</v>
      </c>
      <c r="G46" s="386" t="s">
        <v>73</v>
      </c>
      <c r="H46" s="387" t="s">
        <v>74</v>
      </c>
      <c r="I46" s="388" t="s">
        <v>2812</v>
      </c>
    </row>
    <row r="47" spans="1:9" ht="15" customHeight="1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2811</v>
      </c>
      <c r="G59" s="386" t="s">
        <v>73</v>
      </c>
      <c r="H59" s="387" t="s">
        <v>74</v>
      </c>
      <c r="I59" s="388" t="s">
        <v>2812</v>
      </c>
    </row>
    <row r="60" spans="1:9" ht="15" customHeight="1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>
      <c r="B4" s="187" t="s">
        <v>872</v>
      </c>
      <c r="C4" s="177" t="s">
        <v>2814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>
      <c r="B5" s="187" t="s">
        <v>874</v>
      </c>
      <c r="C5" s="177" t="s">
        <v>2467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>
      <c r="A8" s="207">
        <v>6</v>
      </c>
      <c r="B8" s="203" t="s">
        <v>886</v>
      </c>
      <c r="C8" s="179" t="s">
        <v>2470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889</v>
      </c>
      <c r="C9" s="175" t="s">
        <v>2815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>
      <c r="B10" s="187" t="s">
        <v>891</v>
      </c>
      <c r="C10" s="177" t="s">
        <v>2816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>
      <c r="B11" s="187" t="s">
        <v>894</v>
      </c>
      <c r="C11" s="177" t="s">
        <v>2817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>
      <c r="B12" s="187" t="s">
        <v>897</v>
      </c>
      <c r="C12" s="177" t="s">
        <v>2481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>
      <c r="B13" s="195" t="s">
        <v>899</v>
      </c>
      <c r="C13" s="196" t="s">
        <v>2483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>
      <c r="A14" s="207">
        <v>8</v>
      </c>
      <c r="B14" s="181" t="s">
        <v>901</v>
      </c>
      <c r="C14" s="193" t="s">
        <v>2611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903</v>
      </c>
      <c r="C15" s="177" t="s">
        <v>2818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905</v>
      </c>
      <c r="C16" s="177" t="s">
        <v>2819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907</v>
      </c>
      <c r="C17" s="177" t="s">
        <v>2820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909</v>
      </c>
      <c r="C18" s="177" t="s">
        <v>2821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911</v>
      </c>
      <c r="C19" s="177" t="s">
        <v>2822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913</v>
      </c>
      <c r="C20" s="177" t="s">
        <v>2823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915</v>
      </c>
      <c r="C21" s="196" t="s">
        <v>2824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917</v>
      </c>
      <c r="C22" s="193" t="s">
        <v>2825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919</v>
      </c>
      <c r="C23" s="177" t="s">
        <v>2826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921</v>
      </c>
      <c r="C24" s="177" t="s">
        <v>2827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923</v>
      </c>
      <c r="C25" s="177" t="s">
        <v>2828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955</v>
      </c>
      <c r="C27" s="193" t="s">
        <v>956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957</v>
      </c>
      <c r="C28" s="177" t="s">
        <v>958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961</v>
      </c>
      <c r="C29" s="177" t="s">
        <v>962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963</v>
      </c>
      <c r="C30" s="177" t="s">
        <v>964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966</v>
      </c>
      <c r="C31" s="177" t="s">
        <v>967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970</v>
      </c>
      <c r="C32" s="177" t="s">
        <v>969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971</v>
      </c>
      <c r="C33" s="177" t="s">
        <v>2653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975</v>
      </c>
      <c r="C34" s="196" t="s">
        <v>2829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2830</v>
      </c>
      <c r="C1" s="111" t="s">
        <v>2831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2832</v>
      </c>
      <c r="M1" s="90">
        <v>44410</v>
      </c>
    </row>
    <row r="2" spans="1:13">
      <c r="A2" s="85" t="s">
        <v>2833</v>
      </c>
      <c r="C2" s="86" t="s">
        <v>2834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2833</v>
      </c>
      <c r="C3" s="93" t="s">
        <v>2835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2833</v>
      </c>
      <c r="C4" s="93" t="s">
        <v>2836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2837</v>
      </c>
      <c r="C5" s="86" t="s">
        <v>2838</v>
      </c>
      <c r="D5" s="92">
        <v>3</v>
      </c>
      <c r="E5" s="92" t="s">
        <v>2839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2837</v>
      </c>
      <c r="B6" s="85" t="s">
        <v>47</v>
      </c>
      <c r="C6" s="93" t="s">
        <v>2840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2837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2841</v>
      </c>
      <c r="K7" s="91">
        <v>2</v>
      </c>
      <c r="L7" s="91">
        <v>2</v>
      </c>
      <c r="M7" s="91">
        <v>2</v>
      </c>
    </row>
    <row r="8" spans="1:13">
      <c r="A8" s="85" t="s">
        <v>2837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2837</v>
      </c>
      <c r="B9" s="85" t="s">
        <v>47</v>
      </c>
      <c r="C9" s="93" t="s">
        <v>12</v>
      </c>
      <c r="D9" s="92" t="s">
        <v>2842</v>
      </c>
      <c r="E9" s="91" t="s">
        <v>2841</v>
      </c>
      <c r="F9" s="91" t="s">
        <v>2841</v>
      </c>
      <c r="G9" s="91">
        <v>2</v>
      </c>
      <c r="H9" s="91" t="s">
        <v>2841</v>
      </c>
      <c r="I9" s="91">
        <v>2</v>
      </c>
      <c r="J9" s="91" t="s">
        <v>2841</v>
      </c>
      <c r="K9" s="91" t="s">
        <v>2841</v>
      </c>
      <c r="L9" s="91">
        <v>2</v>
      </c>
      <c r="M9" s="91">
        <v>2</v>
      </c>
    </row>
    <row r="10" spans="1:13">
      <c r="A10" s="85" t="s">
        <v>2837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2842</v>
      </c>
      <c r="H10" s="91" t="s">
        <v>2839</v>
      </c>
      <c r="I10" s="92" t="s">
        <v>2842</v>
      </c>
      <c r="J10" s="91" t="s">
        <v>2839</v>
      </c>
      <c r="K10" s="91" t="s">
        <v>2839</v>
      </c>
      <c r="L10" s="91">
        <v>2</v>
      </c>
      <c r="M10" s="91">
        <v>2</v>
      </c>
    </row>
    <row r="11" spans="1:13">
      <c r="A11" s="85" t="s">
        <v>1450</v>
      </c>
      <c r="B11" s="85" t="s">
        <v>48</v>
      </c>
      <c r="C11" s="93" t="s">
        <v>181</v>
      </c>
      <c r="D11" s="91">
        <v>2</v>
      </c>
      <c r="E11" s="91" t="s">
        <v>2841</v>
      </c>
      <c r="F11" s="91">
        <v>2</v>
      </c>
      <c r="G11" s="92" t="s">
        <v>2842</v>
      </c>
      <c r="H11" s="92" t="s">
        <v>2843</v>
      </c>
      <c r="I11" s="91">
        <v>2</v>
      </c>
      <c r="J11" s="91" t="s">
        <v>2841</v>
      </c>
      <c r="K11" s="92">
        <v>4</v>
      </c>
      <c r="M11" s="91">
        <v>2</v>
      </c>
    </row>
    <row r="12" spans="1:13">
      <c r="A12" s="85" t="s">
        <v>1450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2842</v>
      </c>
      <c r="H12" s="91" t="s">
        <v>2844</v>
      </c>
      <c r="I12" s="94" t="s">
        <v>2841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1450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1486</v>
      </c>
      <c r="B14" s="85" t="s">
        <v>48</v>
      </c>
      <c r="C14" s="93" t="s">
        <v>549</v>
      </c>
      <c r="D14" s="94" t="s">
        <v>2839</v>
      </c>
      <c r="E14" s="94" t="s">
        <v>2839</v>
      </c>
      <c r="F14" s="95" t="s">
        <v>2843</v>
      </c>
    </row>
    <row r="15" spans="1:13">
      <c r="A15" s="85" t="s">
        <v>1486</v>
      </c>
      <c r="B15" s="85" t="s">
        <v>48</v>
      </c>
      <c r="C15" s="93" t="s">
        <v>13</v>
      </c>
      <c r="D15" s="94">
        <v>2</v>
      </c>
      <c r="E15" s="94" t="s">
        <v>2841</v>
      </c>
      <c r="F15" s="95" t="s">
        <v>2842</v>
      </c>
      <c r="G15" s="95" t="s">
        <v>2842</v>
      </c>
      <c r="H15" s="94">
        <v>2</v>
      </c>
      <c r="I15" s="94" t="s">
        <v>2841</v>
      </c>
      <c r="J15" s="94" t="s">
        <v>2841</v>
      </c>
      <c r="K15" s="95" t="s">
        <v>2842</v>
      </c>
      <c r="L15" s="94">
        <v>2</v>
      </c>
      <c r="M15" s="94">
        <v>2</v>
      </c>
    </row>
    <row r="16" spans="1:13">
      <c r="A16" s="85" t="s">
        <v>1486</v>
      </c>
      <c r="B16" s="85" t="s">
        <v>2845</v>
      </c>
      <c r="C16" s="93" t="s">
        <v>27</v>
      </c>
      <c r="I16" s="94">
        <v>2</v>
      </c>
      <c r="J16" s="91">
        <v>1</v>
      </c>
      <c r="K16" s="94" t="s">
        <v>2841</v>
      </c>
      <c r="L16" s="94"/>
      <c r="M16" s="94">
        <v>2</v>
      </c>
    </row>
    <row r="17" spans="1:13">
      <c r="A17" s="85" t="s">
        <v>1486</v>
      </c>
      <c r="B17" s="85" t="s">
        <v>2845</v>
      </c>
      <c r="C17" s="93" t="s">
        <v>15</v>
      </c>
      <c r="G17" s="91">
        <v>1</v>
      </c>
      <c r="I17" s="95" t="s">
        <v>2843</v>
      </c>
      <c r="J17" s="95">
        <v>4</v>
      </c>
      <c r="K17" s="94" t="s">
        <v>2841</v>
      </c>
      <c r="L17" s="94"/>
      <c r="M17" s="94">
        <v>2</v>
      </c>
    </row>
    <row r="18" spans="1:13">
      <c r="A18" s="85" t="s">
        <v>1486</v>
      </c>
      <c r="B18" s="85" t="s">
        <v>2845</v>
      </c>
      <c r="C18" s="93" t="s">
        <v>20</v>
      </c>
      <c r="I18" s="94" t="s">
        <v>2839</v>
      </c>
      <c r="J18" s="94">
        <v>2</v>
      </c>
      <c r="K18" s="91" t="s">
        <v>2844</v>
      </c>
      <c r="M18" s="94">
        <v>2</v>
      </c>
    </row>
    <row r="19" spans="1:13">
      <c r="A19" s="85" t="s">
        <v>1025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1025</v>
      </c>
      <c r="B20" s="85" t="s">
        <v>48</v>
      </c>
      <c r="C20" s="86" t="s">
        <v>25</v>
      </c>
      <c r="M20" s="94">
        <v>2</v>
      </c>
    </row>
    <row r="21" spans="1:13">
      <c r="A21" s="85" t="s">
        <v>1025</v>
      </c>
      <c r="B21" s="85" t="s">
        <v>48</v>
      </c>
      <c r="C21" s="86" t="s">
        <v>21</v>
      </c>
      <c r="M21" s="94">
        <v>2</v>
      </c>
    </row>
    <row r="22" spans="1:13">
      <c r="A22" s="85" t="s">
        <v>2370</v>
      </c>
      <c r="B22" s="85" t="s">
        <v>48</v>
      </c>
      <c r="C22" s="93" t="s">
        <v>246</v>
      </c>
      <c r="H22" s="91">
        <v>1</v>
      </c>
      <c r="J22" s="91" t="s">
        <v>2846</v>
      </c>
      <c r="K22" s="95" t="s">
        <v>2842</v>
      </c>
      <c r="M22" s="94">
        <v>2</v>
      </c>
    </row>
    <row r="23" spans="1:13">
      <c r="A23" s="85" t="s">
        <v>2370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2846</v>
      </c>
      <c r="M23" s="94">
        <v>2</v>
      </c>
    </row>
    <row r="24" spans="1:13">
      <c r="A24" s="85" t="s">
        <v>2370</v>
      </c>
      <c r="B24" s="85" t="s">
        <v>48</v>
      </c>
      <c r="C24" s="86" t="s">
        <v>28</v>
      </c>
      <c r="M24" s="94">
        <v>2</v>
      </c>
    </row>
    <row r="25" spans="1:13">
      <c r="A25" s="85" t="s">
        <v>2370</v>
      </c>
      <c r="B25" s="85" t="s">
        <v>48</v>
      </c>
      <c r="C25" s="86" t="s">
        <v>2367</v>
      </c>
      <c r="M25" s="91">
        <v>1</v>
      </c>
    </row>
    <row r="26" spans="1:13">
      <c r="A26" s="85" t="s">
        <v>2370</v>
      </c>
      <c r="B26" s="85" t="s">
        <v>48</v>
      </c>
      <c r="C26" s="86" t="s">
        <v>2385</v>
      </c>
      <c r="M26" s="94">
        <v>2</v>
      </c>
    </row>
    <row r="29" spans="1:13" hidden="1">
      <c r="A29" s="85" t="s">
        <v>2847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2847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2847</v>
      </c>
      <c r="C31" s="86" t="s">
        <v>2848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2847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2847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2847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2847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2849</v>
      </c>
    </row>
    <row r="38" spans="1:13">
      <c r="B38" s="85">
        <v>2</v>
      </c>
      <c r="C38" s="85" t="s">
        <v>2850</v>
      </c>
    </row>
    <row r="39" spans="1:13">
      <c r="B39" s="85">
        <v>3</v>
      </c>
      <c r="C39" s="85" t="s">
        <v>2851</v>
      </c>
    </row>
    <row r="40" spans="1:13">
      <c r="B40" s="85">
        <v>4</v>
      </c>
      <c r="C40" s="112" t="s">
        <v>2852</v>
      </c>
    </row>
    <row r="41" spans="1:13">
      <c r="B41" s="87"/>
      <c r="C41" s="85" t="s">
        <v>2853</v>
      </c>
    </row>
    <row r="42" spans="1:13" ht="15.75" customHeight="1">
      <c r="B42" s="85" t="s">
        <v>2854</v>
      </c>
      <c r="C42" s="104" t="s">
        <v>2855</v>
      </c>
    </row>
    <row r="43" spans="1:13" ht="15.75" customHeight="1">
      <c r="B43" s="85" t="s">
        <v>1031</v>
      </c>
      <c r="C43" s="104" t="s">
        <v>2856</v>
      </c>
    </row>
    <row r="45" spans="1:13" ht="15.75" customHeight="1">
      <c r="C45" s="105" t="s">
        <v>2857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Eric_20211202</vt:lpstr>
      <vt:lpstr>業務統計</vt:lpstr>
      <vt:lpstr>業務統計20211206</vt:lpstr>
      <vt:lpstr>統計表</vt:lpstr>
      <vt:lpstr>統計tmp</vt:lpstr>
      <vt:lpstr>URS確認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張金龍</cp:lastModifiedBy>
  <dcterms:created xsi:type="dcterms:W3CDTF">2021-07-06T08:20:49Z</dcterms:created>
  <dcterms:modified xsi:type="dcterms:W3CDTF">2021-12-07T02:48:33Z</dcterms:modified>
</cp:coreProperties>
</file>