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SKL\excel\"/>
    </mc:Choice>
  </mc:AlternateContent>
  <bookViews>
    <workbookView xWindow="0" yWindow="0" windowWidth="19200" windowHeight="7580"/>
  </bookViews>
  <sheets>
    <sheet name="X月" sheetId="2" r:id="rId1"/>
  </sheets>
  <externalReferences>
    <externalReference r:id="rId2"/>
  </externalReferences>
  <definedNames>
    <definedName name="_xlnm.Database" localSheetId="0">#REF!</definedName>
    <definedName name="_xlnm.Database">#REF!</definedName>
    <definedName name="OLE_LINK1" localSheetId="0">X月!$C$56</definedName>
    <definedName name="_xlnm.Print_Area" localSheetId="0">X月!$A$1:$G$51</definedName>
    <definedName name="新">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8" i="2" l="1"/>
  <c r="F33" i="2" l="1"/>
  <c r="B33" i="2"/>
  <c r="F29" i="2"/>
  <c r="G29" i="2"/>
  <c r="B29" i="2"/>
  <c r="F38" i="2" l="1"/>
  <c r="G36" i="2"/>
  <c r="G35" i="2"/>
  <c r="G34" i="2"/>
  <c r="G31" i="2"/>
  <c r="G30" i="2"/>
  <c r="D36" i="2"/>
  <c r="D35" i="2"/>
  <c r="E35" i="2"/>
  <c r="D34" i="2"/>
  <c r="E34" i="2"/>
  <c r="D31" i="2"/>
  <c r="E31" i="2"/>
  <c r="E32" i="2"/>
  <c r="D30" i="2"/>
  <c r="E30" i="2"/>
  <c r="M36" i="2" l="1"/>
  <c r="J36" i="2"/>
  <c r="M35" i="2"/>
  <c r="J35" i="2"/>
  <c r="M34" i="2"/>
  <c r="J34" i="2"/>
  <c r="M31" i="2"/>
  <c r="J31" i="2"/>
  <c r="M30" i="2"/>
  <c r="J30" i="2"/>
  <c r="B53" i="2"/>
  <c r="L38" i="2" l="1"/>
  <c r="H38" i="2"/>
  <c r="F7" i="2" l="1"/>
  <c r="I20" i="2" s="1"/>
  <c r="F8" i="2"/>
  <c r="F9" i="2"/>
  <c r="G9" i="2" s="1"/>
  <c r="F6" i="2"/>
  <c r="D10" i="2"/>
  <c r="L6" i="2"/>
  <c r="L7" i="2"/>
  <c r="J8" i="2"/>
  <c r="H18" i="2"/>
  <c r="C10" i="2"/>
  <c r="B10" i="2"/>
  <c r="E10" i="2"/>
  <c r="E29" i="2"/>
  <c r="G33" i="2" l="1"/>
  <c r="J33" i="2"/>
  <c r="D33" i="2"/>
  <c r="M33" i="2"/>
  <c r="G32" i="2"/>
  <c r="D32" i="2"/>
  <c r="J32" i="2"/>
  <c r="E36" i="2" s="1"/>
  <c r="M32" i="2"/>
  <c r="N32" i="2" s="1"/>
  <c r="G37" i="2"/>
  <c r="D37" i="2"/>
  <c r="J37" i="2"/>
  <c r="K37" i="2" s="1"/>
  <c r="M37" i="2"/>
  <c r="F10" i="2"/>
  <c r="B18" i="2" s="1"/>
  <c r="N34" i="2"/>
  <c r="N35" i="2"/>
  <c r="K34" i="2"/>
  <c r="N31" i="2"/>
  <c r="N30" i="2"/>
  <c r="I9" i="2"/>
  <c r="I18" i="2"/>
  <c r="I11" i="2"/>
  <c r="K8" i="2"/>
  <c r="I8" i="2"/>
  <c r="K30" i="2"/>
  <c r="K33" i="2"/>
  <c r="N37" i="2"/>
  <c r="G10" i="2"/>
  <c r="B52" i="2"/>
  <c r="K32" i="2" l="1"/>
  <c r="D29" i="2"/>
  <c r="M29" i="2"/>
  <c r="J29" i="2"/>
  <c r="E37" i="2" s="1"/>
  <c r="K36" i="2"/>
  <c r="N36" i="2"/>
  <c r="K35" i="2"/>
  <c r="K31" i="2"/>
  <c r="I17" i="2"/>
  <c r="I19" i="2"/>
  <c r="I10" i="2"/>
  <c r="H19" i="2"/>
  <c r="J20" i="2" s="1"/>
  <c r="K29" i="2"/>
  <c r="H17" i="2"/>
  <c r="J18" i="2" s="1"/>
  <c r="N29" i="2"/>
  <c r="H13" i="2"/>
  <c r="D53" i="2"/>
  <c r="D52" i="2"/>
  <c r="B23" i="2"/>
  <c r="B16" i="2" s="1"/>
  <c r="F15" i="2"/>
  <c r="G38" i="2" s="1"/>
  <c r="F53" i="2" l="1"/>
  <c r="N33" i="2"/>
  <c r="I25" i="2"/>
  <c r="J38" i="2"/>
  <c r="M38" i="2"/>
  <c r="E33" i="2"/>
  <c r="D38" i="2" l="1"/>
  <c r="F52" i="2" l="1"/>
</calcChain>
</file>

<file path=xl/comments1.xml><?xml version="1.0" encoding="utf-8"?>
<comments xmlns="http://schemas.openxmlformats.org/spreadsheetml/2006/main">
  <authors>
    <author>A220762620</author>
    <author>放款部放款管理課唐偉傑</author>
  </authors>
  <commentList>
    <comment ref="H8" authorId="0" shapeId="0">
      <text>
        <r>
          <rPr>
            <b/>
            <sz val="11"/>
            <color indexed="81"/>
            <rFont val="新細明體"/>
            <family val="1"/>
            <charset val="136"/>
          </rPr>
          <t>溢折價</t>
        </r>
      </text>
    </comment>
    <comment ref="J8" authorId="0" shapeId="0">
      <text>
        <r>
          <rPr>
            <b/>
            <sz val="11"/>
            <color indexed="81"/>
            <rFont val="新細明體"/>
            <family val="1"/>
            <charset val="136"/>
          </rPr>
          <t>催收款項-溢折價</t>
        </r>
      </text>
    </comment>
    <comment ref="H9" authorId="0" shapeId="0">
      <text>
        <r>
          <rPr>
            <b/>
            <sz val="11"/>
            <color indexed="81"/>
            <rFont val="新細明體"/>
            <family val="1"/>
            <charset val="136"/>
          </rPr>
          <t>催收費用</t>
        </r>
      </text>
    </comment>
    <comment ref="D10" authorId="1" shapeId="0">
      <text>
        <r>
          <rPr>
            <b/>
            <sz val="12"/>
            <color indexed="81"/>
            <rFont val="細明體"/>
            <family val="3"/>
            <charset val="136"/>
          </rPr>
          <t>要依</t>
        </r>
        <r>
          <rPr>
            <b/>
            <sz val="12"/>
            <color indexed="81"/>
            <rFont val="Tahoma"/>
            <family val="2"/>
          </rPr>
          <t>1+8</t>
        </r>
        <r>
          <rPr>
            <b/>
            <sz val="12"/>
            <color indexed="81"/>
            <rFont val="細明體"/>
            <family val="3"/>
            <charset val="136"/>
          </rPr>
          <t>的數字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10" authorId="0" shapeId="0">
      <text>
        <r>
          <rPr>
            <b/>
            <sz val="12"/>
            <color indexed="81"/>
            <rFont val="新細明體"/>
            <family val="1"/>
            <charset val="136"/>
          </rPr>
          <t>放款總額</t>
        </r>
      </text>
    </comment>
    <comment ref="H11" authorId="0" shapeId="0">
      <text>
        <r>
          <rPr>
            <b/>
            <sz val="14"/>
            <color indexed="81"/>
            <rFont val="新細明體"/>
            <family val="1"/>
            <charset val="136"/>
          </rPr>
          <t>催收款</t>
        </r>
      </text>
    </comment>
    <comment ref="H25" authorId="0" shapeId="0">
      <text>
        <r>
          <rPr>
            <b/>
            <sz val="11"/>
            <color indexed="81"/>
            <rFont val="新細明體"/>
            <family val="1"/>
            <charset val="136"/>
          </rPr>
          <t>總放款餘額</t>
        </r>
      </text>
    </comment>
  </commentList>
</comments>
</file>

<file path=xl/sharedStrings.xml><?xml version="1.0" encoding="utf-8"?>
<sst xmlns="http://schemas.openxmlformats.org/spreadsheetml/2006/main" count="85" uniqueCount="69">
  <si>
    <t>上季</t>
    <phoneticPr fontId="1" type="noConversion"/>
  </si>
  <si>
    <t>上月</t>
    <phoneticPr fontId="1" type="noConversion"/>
  </si>
  <si>
    <r>
      <rPr>
        <b/>
        <sz val="13"/>
        <rFont val="標楷體"/>
        <family val="4"/>
        <charset val="136"/>
      </rPr>
      <t>當年度轉呆金額</t>
    </r>
    <phoneticPr fontId="1" type="noConversion"/>
  </si>
  <si>
    <r>
      <rPr>
        <b/>
        <sz val="13"/>
        <rFont val="標楷體"/>
        <family val="4"/>
        <charset val="136"/>
      </rPr>
      <t>逾放比</t>
    </r>
    <phoneticPr fontId="1" type="noConversion"/>
  </si>
  <si>
    <t>逾放總額</t>
    <phoneticPr fontId="1" type="noConversion"/>
  </si>
  <si>
    <t>放款餘額(含催收款)</t>
  </si>
  <si>
    <r>
      <rPr>
        <b/>
        <sz val="13"/>
        <rFont val="標楷體"/>
        <family val="4"/>
        <charset val="136"/>
      </rPr>
      <t>年</t>
    </r>
    <r>
      <rPr>
        <b/>
        <sz val="13"/>
        <rFont val="Arial"/>
        <family val="2"/>
      </rPr>
      <t xml:space="preserve">  </t>
    </r>
    <r>
      <rPr>
        <b/>
        <sz val="13"/>
        <rFont val="標楷體"/>
        <family val="4"/>
        <charset val="136"/>
      </rPr>
      <t>份</t>
    </r>
    <phoneticPr fontId="1" type="noConversion"/>
  </si>
  <si>
    <r>
      <rPr>
        <b/>
        <sz val="14"/>
        <rFont val="標楷體"/>
        <family val="4"/>
        <charset val="136"/>
      </rPr>
      <t>‧</t>
    </r>
    <r>
      <rPr>
        <b/>
        <sz val="14"/>
        <rFont val="Arial"/>
        <family val="2"/>
      </rPr>
      <t xml:space="preserve"> </t>
    </r>
    <r>
      <rPr>
        <b/>
        <sz val="14"/>
        <rFont val="標楷體"/>
        <family val="4"/>
        <charset val="136"/>
      </rPr>
      <t>歷年逾放明細</t>
    </r>
    <phoneticPr fontId="1" type="noConversion"/>
  </si>
  <si>
    <t>逾放比</t>
    <phoneticPr fontId="1" type="noConversion"/>
  </si>
  <si>
    <t>‧逾放比</t>
    <phoneticPr fontId="1" type="noConversion"/>
  </si>
  <si>
    <r>
      <t>逾</t>
    </r>
    <r>
      <rPr>
        <sz val="13"/>
        <color indexed="16"/>
        <rFont val="Arial"/>
        <family val="2"/>
      </rPr>
      <t>4-6</t>
    </r>
    <r>
      <rPr>
        <sz val="13"/>
        <color indexed="16"/>
        <rFont val="標楷體"/>
        <family val="4"/>
      </rPr>
      <t>期</t>
    </r>
    <phoneticPr fontId="1" type="noConversion"/>
  </si>
  <si>
    <r>
      <rPr>
        <b/>
        <sz val="13"/>
        <rFont val="標楷體"/>
        <family val="4"/>
        <charset val="136"/>
      </rPr>
      <t>‧逾</t>
    </r>
    <r>
      <rPr>
        <b/>
        <sz val="13"/>
        <rFont val="Arial"/>
        <family val="2"/>
      </rPr>
      <t xml:space="preserve"> 3~6 </t>
    </r>
    <r>
      <rPr>
        <b/>
        <sz val="13"/>
        <rFont val="標楷體"/>
        <family val="4"/>
        <charset val="136"/>
      </rPr>
      <t>期</t>
    </r>
    <phoneticPr fontId="1" type="noConversion"/>
  </si>
  <si>
    <r>
      <t>溢折價</t>
    </r>
    <r>
      <rPr>
        <sz val="13"/>
        <color indexed="16"/>
        <rFont val="Arial"/>
        <family val="2"/>
      </rPr>
      <t>+</t>
    </r>
    <r>
      <rPr>
        <sz val="13"/>
        <color indexed="16"/>
        <rFont val="標楷體"/>
        <family val="4"/>
      </rPr>
      <t>費用</t>
    </r>
    <phoneticPr fontId="1" type="noConversion"/>
  </si>
  <si>
    <r>
      <rPr>
        <sz val="13"/>
        <rFont val="標楷體"/>
        <family val="4"/>
        <charset val="136"/>
      </rPr>
      <t>溢折價</t>
    </r>
    <r>
      <rPr>
        <sz val="13"/>
        <rFont val="Arial"/>
        <family val="2"/>
      </rPr>
      <t>+</t>
    </r>
    <r>
      <rPr>
        <sz val="13"/>
        <rFont val="標楷體"/>
        <family val="4"/>
        <charset val="136"/>
      </rPr>
      <t>催收費用</t>
    </r>
    <phoneticPr fontId="1" type="noConversion"/>
  </si>
  <si>
    <t>企金</t>
    <phoneticPr fontId="1" type="noConversion"/>
  </si>
  <si>
    <t>法  人</t>
    <phoneticPr fontId="1" type="noConversion"/>
  </si>
  <si>
    <t>個金</t>
    <phoneticPr fontId="1" type="noConversion"/>
  </si>
  <si>
    <t>自然人</t>
    <phoneticPr fontId="1" type="noConversion"/>
  </si>
  <si>
    <t>催收款</t>
    <phoneticPr fontId="1" type="noConversion"/>
  </si>
  <si>
    <r>
      <rPr>
        <b/>
        <sz val="13"/>
        <rFont val="標楷體"/>
        <family val="4"/>
        <charset val="136"/>
      </rPr>
      <t>‧催收款餘額</t>
    </r>
    <phoneticPr fontId="1" type="noConversion"/>
  </si>
  <si>
    <t>放款餘額</t>
    <phoneticPr fontId="1" type="noConversion"/>
  </si>
  <si>
    <r>
      <rPr>
        <b/>
        <sz val="13"/>
        <rFont val="標楷體"/>
        <family val="4"/>
        <charset val="136"/>
      </rPr>
      <t>‧放款餘額</t>
    </r>
    <r>
      <rPr>
        <b/>
        <sz val="13"/>
        <rFont val="Arial"/>
        <family val="2"/>
      </rPr>
      <t xml:space="preserve"> </t>
    </r>
    <phoneticPr fontId="1" type="noConversion"/>
  </si>
  <si>
    <t xml:space="preserve">      (A) - (C)</t>
    <phoneticPr fontId="1" type="noConversion"/>
  </si>
  <si>
    <t xml:space="preserve">      (A) - (B)</t>
    <phoneticPr fontId="1" type="noConversion"/>
  </si>
  <si>
    <t>同期增減</t>
    <phoneticPr fontId="1" type="noConversion"/>
  </si>
  <si>
    <t>上月增減</t>
    <phoneticPr fontId="1" type="noConversion"/>
  </si>
  <si>
    <r>
      <rPr>
        <b/>
        <sz val="13"/>
        <color indexed="12"/>
        <rFont val="標楷體"/>
        <family val="4"/>
        <charset val="136"/>
      </rPr>
      <t>增減數</t>
    </r>
    <r>
      <rPr>
        <b/>
        <sz val="13"/>
        <color indexed="12"/>
        <rFont val="Arial"/>
        <family val="2"/>
      </rPr>
      <t xml:space="preserve">           </t>
    </r>
    <r>
      <rPr>
        <b/>
        <sz val="13"/>
        <color indexed="12"/>
        <rFont val="標楷體"/>
        <family val="4"/>
        <charset val="136"/>
      </rPr>
      <t>變動率</t>
    </r>
    <phoneticPr fontId="1" type="noConversion"/>
  </si>
  <si>
    <r>
      <rPr>
        <b/>
        <sz val="13"/>
        <color indexed="12"/>
        <rFont val="標楷體"/>
        <family val="4"/>
        <charset val="136"/>
      </rPr>
      <t>增減數</t>
    </r>
    <r>
      <rPr>
        <b/>
        <sz val="13"/>
        <color indexed="12"/>
        <rFont val="Arial"/>
        <family val="2"/>
      </rPr>
      <t xml:space="preserve">          </t>
    </r>
    <r>
      <rPr>
        <b/>
        <sz val="13"/>
        <color indexed="12"/>
        <rFont val="標楷體"/>
        <family val="4"/>
        <charset val="136"/>
      </rPr>
      <t>變動率</t>
    </r>
    <phoneticPr fontId="1" type="noConversion"/>
  </si>
  <si>
    <r>
      <rPr>
        <b/>
        <sz val="13"/>
        <rFont val="標楷體"/>
        <family val="4"/>
        <charset val="136"/>
      </rPr>
      <t>項目</t>
    </r>
    <phoneticPr fontId="1" type="noConversion"/>
  </si>
  <si>
    <r>
      <t>保貸</t>
    </r>
    <r>
      <rPr>
        <sz val="12"/>
        <color indexed="16"/>
        <rFont val="Arial"/>
        <family val="2"/>
      </rPr>
      <t>(</t>
    </r>
    <r>
      <rPr>
        <sz val="12"/>
        <color indexed="16"/>
        <rFont val="標楷體"/>
        <family val="4"/>
      </rPr>
      <t>科子目</t>
    </r>
    <r>
      <rPr>
        <sz val="12"/>
        <color indexed="16"/>
        <rFont val="Arial"/>
        <family val="2"/>
      </rPr>
      <t>)</t>
    </r>
    <phoneticPr fontId="1" type="noConversion"/>
  </si>
  <si>
    <r>
      <t xml:space="preserve"> </t>
    </r>
    <r>
      <rPr>
        <b/>
        <sz val="14"/>
        <rFont val="標楷體"/>
        <family val="4"/>
        <charset val="136"/>
      </rPr>
      <t>‧</t>
    </r>
    <r>
      <rPr>
        <b/>
        <sz val="14"/>
        <rFont val="Arial"/>
        <family val="2"/>
      </rPr>
      <t xml:space="preserve"> </t>
    </r>
    <r>
      <rPr>
        <b/>
        <sz val="14"/>
        <rFont val="標楷體"/>
        <family val="4"/>
        <charset val="136"/>
      </rPr>
      <t>增減比較</t>
    </r>
    <phoneticPr fontId="1" type="noConversion"/>
  </si>
  <si>
    <t>本月轉銷損失</t>
    <phoneticPr fontId="1" type="noConversion"/>
  </si>
  <si>
    <r>
      <rPr>
        <sz val="13"/>
        <rFont val="標楷體"/>
        <family val="4"/>
        <charset val="136"/>
      </rPr>
      <t>本月新轉催收</t>
    </r>
    <phoneticPr fontId="1" type="noConversion"/>
  </si>
  <si>
    <r>
      <rPr>
        <b/>
        <sz val="13"/>
        <rFont val="標楷體"/>
        <family val="4"/>
        <charset val="136"/>
      </rPr>
      <t xml:space="preserve">總放款餘額
</t>
    </r>
    <r>
      <rPr>
        <b/>
        <sz val="13"/>
        <rFont val="Arial"/>
        <family val="2"/>
      </rPr>
      <t>(</t>
    </r>
    <r>
      <rPr>
        <b/>
        <sz val="13"/>
        <rFont val="標楷體"/>
        <family val="4"/>
        <charset val="136"/>
      </rPr>
      <t>含保貸</t>
    </r>
    <r>
      <rPr>
        <b/>
        <sz val="13"/>
        <rFont val="Arial"/>
        <family val="2"/>
      </rPr>
      <t>)</t>
    </r>
    <phoneticPr fontId="1" type="noConversion"/>
  </si>
  <si>
    <r>
      <rPr>
        <b/>
        <sz val="13"/>
        <rFont val="標楷體"/>
        <family val="4"/>
        <charset val="136"/>
      </rPr>
      <t>金額</t>
    </r>
    <phoneticPr fontId="1" type="noConversion"/>
  </si>
  <si>
    <r>
      <rPr>
        <b/>
        <sz val="13"/>
        <rFont val="標楷體"/>
        <family val="4"/>
        <charset val="136"/>
      </rPr>
      <t>件數</t>
    </r>
    <phoneticPr fontId="1" type="noConversion"/>
  </si>
  <si>
    <t>企金推展</t>
    <phoneticPr fontId="1" type="noConversion"/>
  </si>
  <si>
    <t>備抵損失</t>
    <phoneticPr fontId="1" type="noConversion"/>
  </si>
  <si>
    <t>房貸推展</t>
    <phoneticPr fontId="1" type="noConversion"/>
  </si>
  <si>
    <t>損失覆蓋率</t>
    <phoneticPr fontId="1" type="noConversion"/>
  </si>
  <si>
    <t>　</t>
    <phoneticPr fontId="1" type="noConversion"/>
  </si>
  <si>
    <r>
      <rPr>
        <b/>
        <sz val="13"/>
        <color indexed="8"/>
        <rFont val="標楷體"/>
        <family val="4"/>
        <charset val="136"/>
      </rPr>
      <t>逾放比</t>
    </r>
    <phoneticPr fontId="1" type="noConversion"/>
  </si>
  <si>
    <r>
      <rPr>
        <sz val="13"/>
        <rFont val="標楷體"/>
        <family val="4"/>
        <charset val="136"/>
      </rPr>
      <t>擔保放款</t>
    </r>
    <r>
      <rPr>
        <sz val="13"/>
        <rFont val="Arial"/>
        <family val="2"/>
      </rPr>
      <t>+</t>
    </r>
    <r>
      <rPr>
        <sz val="13"/>
        <rFont val="標楷體"/>
        <family val="4"/>
        <charset val="136"/>
      </rPr>
      <t>保單貸款</t>
    </r>
    <phoneticPr fontId="1" type="noConversion"/>
  </si>
  <si>
    <r>
      <rPr>
        <sz val="13"/>
        <rFont val="標楷體"/>
        <family val="4"/>
        <charset val="136"/>
      </rPr>
      <t>放款餘額</t>
    </r>
    <r>
      <rPr>
        <sz val="13"/>
        <rFont val="Arial"/>
        <family val="2"/>
      </rPr>
      <t xml:space="preserve"> </t>
    </r>
    <phoneticPr fontId="1" type="noConversion"/>
  </si>
  <si>
    <r>
      <rPr>
        <sz val="13"/>
        <rFont val="標楷體"/>
        <family val="4"/>
        <charset val="136"/>
      </rPr>
      <t>放款餘額</t>
    </r>
  </si>
  <si>
    <r>
      <rPr>
        <sz val="13"/>
        <rFont val="標楷體"/>
        <family val="4"/>
        <charset val="136"/>
      </rPr>
      <t>逾期</t>
    </r>
    <r>
      <rPr>
        <sz val="13"/>
        <rFont val="Arial"/>
        <family val="2"/>
      </rPr>
      <t xml:space="preserve"> &gt; 3</t>
    </r>
    <r>
      <rPr>
        <sz val="13"/>
        <rFont val="標楷體"/>
        <family val="4"/>
        <charset val="136"/>
      </rPr>
      <t>個月</t>
    </r>
    <r>
      <rPr>
        <sz val="10"/>
        <rFont val="標楷體"/>
        <family val="4"/>
        <charset val="136"/>
      </rPr>
      <t/>
    </r>
    <phoneticPr fontId="1" type="noConversion"/>
  </si>
  <si>
    <r>
      <rPr>
        <sz val="13"/>
        <rFont val="標楷體"/>
        <family val="4"/>
        <charset val="136"/>
      </rPr>
      <t>逾放金額</t>
    </r>
    <phoneticPr fontId="1" type="noConversion"/>
  </si>
  <si>
    <t>放款覆蓋率</t>
    <phoneticPr fontId="1" type="noConversion"/>
  </si>
  <si>
    <r>
      <rPr>
        <sz val="13"/>
        <rFont val="標楷體"/>
        <family val="4"/>
        <charset val="136"/>
      </rPr>
      <t>逾期</t>
    </r>
    <r>
      <rPr>
        <sz val="13"/>
        <rFont val="Arial"/>
        <family val="2"/>
      </rPr>
      <t xml:space="preserve"> &gt; 3 </t>
    </r>
    <r>
      <rPr>
        <sz val="13"/>
        <rFont val="標楷體"/>
        <family val="4"/>
        <charset val="136"/>
      </rPr>
      <t>個月</t>
    </r>
  </si>
  <si>
    <r>
      <rPr>
        <b/>
        <sz val="13"/>
        <rFont val="標楷體"/>
        <family val="4"/>
        <charset val="136"/>
      </rPr>
      <t>‧</t>
    </r>
    <r>
      <rPr>
        <b/>
        <sz val="13"/>
        <rFont val="Arial"/>
        <family val="2"/>
      </rPr>
      <t xml:space="preserve"> </t>
    </r>
    <r>
      <rPr>
        <b/>
        <sz val="13"/>
        <rFont val="標楷體"/>
        <family val="4"/>
        <charset val="136"/>
      </rPr>
      <t>定</t>
    </r>
    <r>
      <rPr>
        <b/>
        <sz val="13"/>
        <rFont val="Arial"/>
        <family val="2"/>
      </rPr>
      <t xml:space="preserve"> </t>
    </r>
    <r>
      <rPr>
        <b/>
        <sz val="13"/>
        <rFont val="標楷體"/>
        <family val="4"/>
        <charset val="136"/>
      </rPr>
      <t>義</t>
    </r>
    <phoneticPr fontId="1" type="noConversion"/>
  </si>
  <si>
    <r>
      <t xml:space="preserve"> </t>
    </r>
    <r>
      <rPr>
        <b/>
        <sz val="14"/>
        <rFont val="標楷體"/>
        <family val="4"/>
        <charset val="136"/>
      </rPr>
      <t>‧</t>
    </r>
    <r>
      <rPr>
        <b/>
        <sz val="14"/>
        <rFont val="Arial"/>
        <family val="2"/>
      </rPr>
      <t xml:space="preserve"> </t>
    </r>
    <r>
      <rPr>
        <b/>
        <sz val="14"/>
        <rFont val="標楷體"/>
        <family val="4"/>
        <charset val="136"/>
      </rPr>
      <t>公開資訊揭露</t>
    </r>
    <phoneticPr fontId="1" type="noConversion"/>
  </si>
  <si>
    <r>
      <rPr>
        <b/>
        <sz val="14"/>
        <rFont val="標楷體"/>
        <family val="4"/>
        <charset val="136"/>
      </rPr>
      <t>‧</t>
    </r>
    <r>
      <rPr>
        <b/>
        <sz val="14"/>
        <rFont val="Arial"/>
        <family val="2"/>
      </rPr>
      <t xml:space="preserve"> </t>
    </r>
    <r>
      <rPr>
        <b/>
        <sz val="14"/>
        <rFont val="標楷體"/>
        <family val="4"/>
        <charset val="136"/>
      </rPr>
      <t>逾放比</t>
    </r>
    <phoneticPr fontId="1" type="noConversion"/>
  </si>
  <si>
    <t>註：餘額未扣除備抵呆帳</t>
    <phoneticPr fontId="1" type="noConversion"/>
  </si>
  <si>
    <r>
      <rPr>
        <b/>
        <sz val="14"/>
        <rFont val="標楷體"/>
        <family val="4"/>
        <charset val="136"/>
      </rPr>
      <t>合</t>
    </r>
    <r>
      <rPr>
        <b/>
        <sz val="14"/>
        <rFont val="Arial"/>
        <family val="2"/>
      </rPr>
      <t xml:space="preserve">    </t>
    </r>
    <r>
      <rPr>
        <b/>
        <sz val="14"/>
        <rFont val="標楷體"/>
        <family val="4"/>
        <charset val="136"/>
      </rPr>
      <t>計</t>
    </r>
    <phoneticPr fontId="1" type="noConversion"/>
  </si>
  <si>
    <t>催收費用</t>
    <phoneticPr fontId="1" type="noConversion"/>
  </si>
  <si>
    <r>
      <rPr>
        <b/>
        <sz val="13"/>
        <rFont val="標楷體"/>
        <family val="4"/>
        <charset val="136"/>
      </rPr>
      <t>擔保放款</t>
    </r>
    <r>
      <rPr>
        <b/>
        <sz val="13"/>
        <rFont val="Arial"/>
        <family val="2"/>
      </rPr>
      <t>-</t>
    </r>
    <r>
      <rPr>
        <b/>
        <sz val="13"/>
        <rFont val="標楷體"/>
        <family val="4"/>
        <charset val="136"/>
      </rPr>
      <t>溢折價</t>
    </r>
    <phoneticPr fontId="1" type="noConversion"/>
  </si>
  <si>
    <t>差額</t>
    <phoneticPr fontId="1" type="noConversion"/>
  </si>
  <si>
    <t>會計科子目</t>
    <phoneticPr fontId="1" type="noConversion"/>
  </si>
  <si>
    <t>法人放款</t>
    <phoneticPr fontId="1" type="noConversion"/>
  </si>
  <si>
    <t>自然人放款</t>
    <phoneticPr fontId="1" type="noConversion"/>
  </si>
  <si>
    <r>
      <rPr>
        <b/>
        <sz val="13"/>
        <rFont val="標楷體"/>
        <family val="4"/>
        <charset val="136"/>
      </rPr>
      <t>放款總額</t>
    </r>
    <r>
      <rPr>
        <b/>
        <sz val="13"/>
        <rFont val="Arial"/>
        <family val="2"/>
      </rPr>
      <t xml:space="preserve">                          </t>
    </r>
    <r>
      <rPr>
        <b/>
        <sz val="13"/>
        <color indexed="10"/>
        <rFont val="Arial"/>
        <family val="2"/>
      </rPr>
      <t xml:space="preserve"> </t>
    </r>
    <r>
      <rPr>
        <b/>
        <sz val="13"/>
        <color indexed="10"/>
        <rFont val="標楷體"/>
        <family val="4"/>
        <charset val="136"/>
      </rPr>
      <t>（含催收款）</t>
    </r>
    <phoneticPr fontId="1" type="noConversion"/>
  </si>
  <si>
    <r>
      <rPr>
        <b/>
        <sz val="14"/>
        <rFont val="標楷體"/>
        <family val="4"/>
        <charset val="136"/>
      </rPr>
      <t>逾放總額</t>
    </r>
    <phoneticPr fontId="1" type="noConversion"/>
  </si>
  <si>
    <r>
      <rPr>
        <b/>
        <sz val="14"/>
        <rFont val="標楷體"/>
        <family val="4"/>
        <charset val="136"/>
      </rPr>
      <t>催收款</t>
    </r>
    <phoneticPr fontId="1" type="noConversion"/>
  </si>
  <si>
    <r>
      <rPr>
        <b/>
        <sz val="14"/>
        <color indexed="59"/>
        <rFont val="標楷體"/>
        <family val="4"/>
        <charset val="136"/>
      </rPr>
      <t xml:space="preserve">逾期放款
</t>
    </r>
    <r>
      <rPr>
        <b/>
        <sz val="14"/>
        <color indexed="59"/>
        <rFont val="Arial"/>
        <family val="2"/>
      </rPr>
      <t xml:space="preserve"> </t>
    </r>
    <r>
      <rPr>
        <b/>
        <sz val="14"/>
        <color indexed="59"/>
        <rFont val="標楷體"/>
        <family val="4"/>
        <charset val="136"/>
      </rPr>
      <t>超過清償期三個月</t>
    </r>
    <phoneticPr fontId="1" type="noConversion"/>
  </si>
  <si>
    <t>項目(A)</t>
    <phoneticPr fontId="1" type="noConversion"/>
  </si>
  <si>
    <t>單位：元</t>
    <phoneticPr fontId="1" type="noConversion"/>
  </si>
  <si>
    <r>
      <rPr>
        <b/>
        <sz val="14"/>
        <rFont val="標楷體"/>
        <family val="4"/>
        <charset val="136"/>
      </rPr>
      <t>‧</t>
    </r>
    <r>
      <rPr>
        <b/>
        <sz val="14"/>
        <rFont val="Arial"/>
        <family val="2"/>
      </rPr>
      <t xml:space="preserve"> </t>
    </r>
    <r>
      <rPr>
        <b/>
        <sz val="14"/>
        <rFont val="標楷體"/>
        <family val="4"/>
        <charset val="136"/>
      </rPr>
      <t>逾放明細</t>
    </r>
    <r>
      <rPr>
        <b/>
        <sz val="14"/>
        <rFont val="Arial"/>
        <family val="2"/>
      </rPr>
      <t xml:space="preserve"> </t>
    </r>
    <phoneticPr fontId="1" type="noConversion"/>
  </si>
  <si>
    <r>
      <rPr>
        <b/>
        <sz val="20"/>
        <rFont val="標楷體"/>
        <family val="4"/>
        <charset val="136"/>
      </rPr>
      <t>放款部逾期月報表</t>
    </r>
    <r>
      <rPr>
        <b/>
        <sz val="20"/>
        <rFont val="Arial"/>
        <family val="2"/>
      </rPr>
      <t/>
    </r>
    <phoneticPr fontId="1" type="noConversion"/>
  </si>
  <si>
    <r>
      <t>比對資料完成。
違約金計算差異數選</t>
    </r>
    <r>
      <rPr>
        <i/>
        <sz val="12"/>
        <color rgb="FF7F7F7F"/>
        <rFont val="新細明體"/>
        <family val="1"/>
        <charset val="136"/>
        <scheme val="minor"/>
      </rPr>
      <t xml:space="preserve">(待清河協助確認)***
</t>
    </r>
    <r>
      <rPr>
        <sz val="12"/>
        <color rgb="FFFA7D00"/>
        <rFont val="新細明體"/>
        <family val="1"/>
        <charset val="136"/>
        <scheme val="minor"/>
      </rPr>
      <t>20220516-珮琪有與智偉說明業務邏輯，需修改程式。
20220518-以修正，明細已無差異，待BU確認。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</si>
</sst>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41" formatCode="_-* #,##0_-;\-* #,##0_-;_-* &quot;-&quot;_-;_-@_-"/>
    <numFmt numFmtId="43" formatCode="_-* #,##0.00_-;\-* #,##0.00_-;_-* &quot;-&quot;??_-;_-@_-"/>
    <numFmt numFmtId="176" formatCode="_-* #,##0_-;\-* #,##0_-;_-* &quot;-&quot;??_-;_-@_-"/>
    <numFmt numFmtId="177" formatCode="0_ "/>
    <numFmt numFmtId="178" formatCode="#,##0_);[Red]\(#,##0\)"/>
    <numFmt numFmtId="179" formatCode="0.000%"/>
    <numFmt numFmtId="180" formatCode="#,##0_ ;[Red]\-#,##0\ "/>
    <numFmt numFmtId="181" formatCode="#,##0_ "/>
    <numFmt numFmtId="182" formatCode="0.00\ %"/>
    <numFmt numFmtId="183" formatCode="#,##0.00_ "/>
    <numFmt numFmtId="184" formatCode="0.000\ %"/>
    <numFmt numFmtId="185" formatCode="#,##0.00_);[Red]\(#,##0.00\)"/>
    <numFmt numFmtId="186" formatCode="0_);[Red]\(0\)"/>
  </numFmts>
  <fonts count="86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2"/>
      <name val="新細明體"/>
      <family val="1"/>
      <charset val="136"/>
    </font>
    <font>
      <sz val="12"/>
      <color theme="1"/>
      <name val="新細明體"/>
      <family val="1"/>
      <charset val="136"/>
      <scheme val="minor"/>
    </font>
    <font>
      <sz val="12"/>
      <color theme="0"/>
      <name val="新細明體"/>
      <family val="1"/>
      <charset val="136"/>
      <scheme val="minor"/>
    </font>
    <font>
      <sz val="12"/>
      <color rgb="FF9C6500"/>
      <name val="新細明體"/>
      <family val="1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sz val="12"/>
      <color rgb="FF006100"/>
      <name val="新細明體"/>
      <family val="1"/>
      <charset val="136"/>
      <scheme val="minor"/>
    </font>
    <font>
      <b/>
      <sz val="12"/>
      <color rgb="FFFA7D00"/>
      <name val="新細明體"/>
      <family val="1"/>
      <charset val="136"/>
      <scheme val="minor"/>
    </font>
    <font>
      <sz val="12"/>
      <color rgb="FFFA7D00"/>
      <name val="新細明體"/>
      <family val="1"/>
      <charset val="136"/>
      <scheme val="minor"/>
    </font>
    <font>
      <i/>
      <sz val="12"/>
      <color rgb="FF7F7F7F"/>
      <name val="新細明體"/>
      <family val="1"/>
      <charset val="136"/>
      <scheme val="minor"/>
    </font>
    <font>
      <b/>
      <sz val="18"/>
      <color theme="3"/>
      <name val="新細明體"/>
      <family val="1"/>
      <charset val="136"/>
      <scheme val="major"/>
    </font>
    <font>
      <b/>
      <sz val="15"/>
      <color theme="3"/>
      <name val="新細明體"/>
      <family val="1"/>
      <charset val="136"/>
      <scheme val="minor"/>
    </font>
    <font>
      <b/>
      <sz val="13"/>
      <color theme="3"/>
      <name val="新細明體"/>
      <family val="1"/>
      <charset val="136"/>
      <scheme val="minor"/>
    </font>
    <font>
      <b/>
      <sz val="11"/>
      <color theme="3"/>
      <name val="新細明體"/>
      <family val="1"/>
      <charset val="136"/>
      <scheme val="minor"/>
    </font>
    <font>
      <sz val="12"/>
      <color rgb="FF3F3F76"/>
      <name val="新細明體"/>
      <family val="1"/>
      <charset val="136"/>
      <scheme val="minor"/>
    </font>
    <font>
      <b/>
      <sz val="12"/>
      <color rgb="FF3F3F3F"/>
      <name val="新細明體"/>
      <family val="1"/>
      <charset val="136"/>
      <scheme val="minor"/>
    </font>
    <font>
      <b/>
      <sz val="12"/>
      <color theme="0"/>
      <name val="新細明體"/>
      <family val="1"/>
      <charset val="136"/>
      <scheme val="minor"/>
    </font>
    <font>
      <sz val="12"/>
      <color rgb="FF9C0006"/>
      <name val="新細明體"/>
      <family val="1"/>
      <charset val="136"/>
      <scheme val="minor"/>
    </font>
    <font>
      <sz val="12"/>
      <color rgb="FFFF0000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sz val="12"/>
      <name val="標楷體"/>
      <family val="4"/>
      <charset val="136"/>
    </font>
    <font>
      <sz val="12"/>
      <name val="Arial"/>
      <family val="2"/>
    </font>
    <font>
      <b/>
      <sz val="16"/>
      <name val="Arial"/>
      <family val="2"/>
    </font>
    <font>
      <sz val="14"/>
      <name val="標楷體"/>
      <family val="4"/>
      <charset val="136"/>
    </font>
    <font>
      <sz val="14"/>
      <color rgb="FF000080"/>
      <name val="Arial"/>
      <family val="2"/>
    </font>
    <font>
      <b/>
      <sz val="13"/>
      <color rgb="FF000080"/>
      <name val="細明體"/>
      <family val="3"/>
      <charset val="136"/>
    </font>
    <font>
      <sz val="14"/>
      <color indexed="18"/>
      <name val="Arial"/>
      <family val="2"/>
    </font>
    <font>
      <b/>
      <sz val="13"/>
      <name val="Arial"/>
      <family val="2"/>
    </font>
    <font>
      <b/>
      <sz val="13"/>
      <name val="標楷體"/>
      <family val="4"/>
      <charset val="136"/>
    </font>
    <font>
      <b/>
      <sz val="11"/>
      <name val="標楷體"/>
      <family val="4"/>
      <charset val="136"/>
    </font>
    <font>
      <b/>
      <sz val="11"/>
      <name val="Arial"/>
      <family val="2"/>
    </font>
    <font>
      <b/>
      <sz val="14"/>
      <name val="Arial"/>
      <family val="2"/>
    </font>
    <font>
      <b/>
      <sz val="14"/>
      <name val="標楷體"/>
      <family val="4"/>
      <charset val="136"/>
    </font>
    <font>
      <sz val="13"/>
      <name val="Arial"/>
      <family val="2"/>
    </font>
    <font>
      <sz val="13"/>
      <color indexed="12"/>
      <name val="Arial"/>
      <family val="2"/>
    </font>
    <font>
      <sz val="13"/>
      <color indexed="16"/>
      <name val="標楷體"/>
      <family val="4"/>
    </font>
    <font>
      <sz val="13"/>
      <color indexed="16"/>
      <name val="Arial"/>
      <family val="2"/>
    </font>
    <font>
      <sz val="13"/>
      <name val="標楷體"/>
      <family val="4"/>
      <charset val="136"/>
    </font>
    <font>
      <sz val="13"/>
      <color rgb="FFFF0000"/>
      <name val="Arial"/>
      <family val="2"/>
    </font>
    <font>
      <sz val="11"/>
      <name val="Arial"/>
      <family val="2"/>
    </font>
    <font>
      <sz val="11"/>
      <name val="標楷體"/>
      <family val="4"/>
    </font>
    <font>
      <sz val="12"/>
      <name val="標楷體"/>
      <family val="4"/>
    </font>
    <font>
      <b/>
      <sz val="13"/>
      <color indexed="12"/>
      <name val="Arial"/>
      <family val="2"/>
    </font>
    <font>
      <b/>
      <sz val="12"/>
      <color rgb="FF0000FF"/>
      <name val="Arial"/>
      <family val="2"/>
    </font>
    <font>
      <b/>
      <sz val="14"/>
      <color theme="5" tint="-0.249977111117893"/>
      <name val="Arial"/>
      <family val="2"/>
    </font>
    <font>
      <b/>
      <sz val="13"/>
      <color indexed="12"/>
      <name val="標楷體"/>
      <family val="4"/>
      <charset val="136"/>
    </font>
    <font>
      <sz val="12"/>
      <color indexed="14"/>
      <name val="Arial"/>
      <family val="2"/>
    </font>
    <font>
      <sz val="12"/>
      <color indexed="16"/>
      <name val="標楷體"/>
      <family val="4"/>
    </font>
    <font>
      <sz val="12"/>
      <color indexed="16"/>
      <name val="Arial"/>
      <family val="2"/>
    </font>
    <font>
      <b/>
      <sz val="12"/>
      <color indexed="12"/>
      <name val="Arial"/>
      <family val="2"/>
    </font>
    <font>
      <b/>
      <sz val="14"/>
      <color indexed="10"/>
      <name val="Arial"/>
      <family val="2"/>
    </font>
    <font>
      <sz val="12"/>
      <color theme="2" tint="-0.749992370372631"/>
      <name val="Arial"/>
      <family val="2"/>
    </font>
    <font>
      <sz val="13"/>
      <color indexed="10"/>
      <name val="Arial"/>
      <family val="2"/>
    </font>
    <font>
      <b/>
      <sz val="14"/>
      <color indexed="20"/>
      <name val="Arial"/>
      <family val="2"/>
    </font>
    <font>
      <sz val="12"/>
      <color indexed="12"/>
      <name val="Arial"/>
      <family val="2"/>
    </font>
    <font>
      <sz val="13"/>
      <color theme="4" tint="-0.249977111117893"/>
      <name val="Arial"/>
      <family val="2"/>
    </font>
    <font>
      <b/>
      <sz val="12"/>
      <color rgb="FF0000CC"/>
      <name val="Arial"/>
      <family val="2"/>
    </font>
    <font>
      <b/>
      <sz val="13"/>
      <color indexed="8"/>
      <name val="標楷體"/>
      <family val="4"/>
      <charset val="136"/>
    </font>
    <font>
      <sz val="12"/>
      <name val="細明體"/>
      <family val="3"/>
      <charset val="136"/>
    </font>
    <font>
      <b/>
      <sz val="13"/>
      <color indexed="8"/>
      <name val="Arial"/>
      <family val="2"/>
    </font>
    <font>
      <b/>
      <sz val="16"/>
      <color indexed="10"/>
      <name val="Arial"/>
      <family val="2"/>
    </font>
    <font>
      <sz val="10"/>
      <name val="標楷體"/>
      <family val="4"/>
      <charset val="136"/>
    </font>
    <font>
      <sz val="12"/>
      <color theme="2" tint="-0.749992370372631"/>
      <name val="細明體"/>
      <family val="3"/>
      <charset val="136"/>
    </font>
    <font>
      <b/>
      <sz val="14"/>
      <color rgb="FFFF0000"/>
      <name val="Arial"/>
      <family val="2"/>
    </font>
    <font>
      <b/>
      <sz val="14"/>
      <color indexed="12"/>
      <name val="Arial"/>
      <family val="2"/>
    </font>
    <font>
      <sz val="12"/>
      <color indexed="20"/>
      <name val="Arial"/>
      <family val="2"/>
    </font>
    <font>
      <sz val="12"/>
      <color indexed="10"/>
      <name val="Arial"/>
      <family val="2"/>
    </font>
    <font>
      <sz val="13"/>
      <color theme="2" tint="-0.749992370372631"/>
      <name val="標楷體"/>
      <family val="4"/>
      <charset val="136"/>
    </font>
    <font>
      <sz val="12"/>
      <color theme="1" tint="0.249977111117893"/>
      <name val="Arial"/>
      <family val="2"/>
    </font>
    <font>
      <sz val="20"/>
      <name val="Arial"/>
      <family val="2"/>
    </font>
    <font>
      <b/>
      <sz val="13"/>
      <color indexed="10"/>
      <name val="Arial"/>
      <family val="2"/>
    </font>
    <font>
      <b/>
      <sz val="13"/>
      <color indexed="10"/>
      <name val="標楷體"/>
      <family val="4"/>
      <charset val="136"/>
    </font>
    <font>
      <sz val="12"/>
      <color theme="2" tint="-0.89999084444715716"/>
      <name val="Arial"/>
      <family val="2"/>
    </font>
    <font>
      <b/>
      <sz val="14"/>
      <color theme="2" tint="-0.89999084444715716"/>
      <name val="Arial"/>
      <family val="2"/>
    </font>
    <font>
      <b/>
      <sz val="14"/>
      <color indexed="59"/>
      <name val="標楷體"/>
      <family val="4"/>
      <charset val="136"/>
    </font>
    <font>
      <b/>
      <sz val="14"/>
      <color indexed="59"/>
      <name val="Arial"/>
      <family val="2"/>
    </font>
    <font>
      <sz val="16"/>
      <name val="Arial"/>
      <family val="2"/>
    </font>
    <font>
      <b/>
      <sz val="20"/>
      <name val="Arial"/>
      <family val="2"/>
    </font>
    <font>
      <b/>
      <sz val="20"/>
      <name val="標楷體"/>
      <family val="4"/>
      <charset val="136"/>
    </font>
    <font>
      <b/>
      <sz val="11"/>
      <color indexed="81"/>
      <name val="新細明體"/>
      <family val="1"/>
      <charset val="136"/>
    </font>
    <font>
      <b/>
      <sz val="14"/>
      <color indexed="81"/>
      <name val="新細明體"/>
      <family val="1"/>
      <charset val="136"/>
    </font>
    <font>
      <b/>
      <sz val="12"/>
      <color indexed="81"/>
      <name val="新細明體"/>
      <family val="1"/>
      <charset val="136"/>
    </font>
    <font>
      <b/>
      <sz val="12"/>
      <color indexed="81"/>
      <name val="細明體"/>
      <family val="3"/>
      <charset val="136"/>
    </font>
    <font>
      <b/>
      <sz val="12"/>
      <color indexed="81"/>
      <name val="Tahoma"/>
      <family val="2"/>
    </font>
    <font>
      <sz val="9"/>
      <color indexed="81"/>
      <name val="Tahoma"/>
      <family val="2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rgb="FFFFC7CE"/>
      </patternFill>
    </fill>
    <fill>
      <patternFill patternType="solid">
        <fgColor indexed="9"/>
        <bgColor indexed="64"/>
      </patternFill>
    </fill>
  </fills>
  <borders count="3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/>
      <top/>
      <bottom style="hair">
        <color indexed="64"/>
      </bottom>
      <diagonal/>
    </border>
  </borders>
  <cellStyleXfs count="49">
    <xf numFmtId="0" fontId="0" fillId="0" borderId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2" fillId="0" borderId="0">
      <alignment vertical="center"/>
    </xf>
    <xf numFmtId="0" fontId="3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8" fillId="22" borderId="2" applyNumberFormat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3" fillId="23" borderId="4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30" borderId="2" applyNumberFormat="0" applyAlignment="0" applyProtection="0">
      <alignment vertical="center"/>
    </xf>
    <xf numFmtId="0" fontId="16" fillId="22" borderId="8" applyNumberFormat="0" applyAlignment="0" applyProtection="0">
      <alignment vertical="center"/>
    </xf>
    <xf numFmtId="0" fontId="17" fillId="31" borderId="9" applyNumberFormat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230">
    <xf numFmtId="0" fontId="0" fillId="0" borderId="0" xfId="0">
      <alignment vertical="center"/>
    </xf>
    <xf numFmtId="0" fontId="21" fillId="33" borderId="0" xfId="46" applyFont="1" applyFill="1"/>
    <xf numFmtId="0" fontId="22" fillId="33" borderId="0" xfId="46" applyFont="1" applyFill="1" applyAlignment="1">
      <alignment vertical="center"/>
    </xf>
    <xf numFmtId="0" fontId="22" fillId="33" borderId="0" xfId="46" applyFont="1" applyFill="1"/>
    <xf numFmtId="0" fontId="21" fillId="33" borderId="0" xfId="46" applyFont="1" applyFill="1" applyAlignment="1">
      <alignment vertical="center"/>
    </xf>
    <xf numFmtId="0" fontId="22" fillId="33" borderId="0" xfId="46" applyFont="1" applyFill="1" applyBorder="1"/>
    <xf numFmtId="0" fontId="22" fillId="33" borderId="0" xfId="46" applyFont="1" applyFill="1" applyBorder="1" applyAlignment="1">
      <alignment vertical="center"/>
    </xf>
    <xf numFmtId="10" fontId="24" fillId="33" borderId="0" xfId="47" applyNumberFormat="1" applyFont="1" applyFill="1" applyBorder="1" applyAlignment="1">
      <alignment vertical="center"/>
    </xf>
    <xf numFmtId="0" fontId="2" fillId="0" borderId="0" xfId="46" applyFont="1"/>
    <xf numFmtId="0" fontId="2" fillId="0" borderId="0" xfId="46"/>
    <xf numFmtId="178" fontId="22" fillId="0" borderId="11" xfId="46" applyNumberFormat="1" applyFont="1" applyFill="1" applyBorder="1" applyAlignment="1">
      <alignment horizontal="right" indent="1"/>
    </xf>
    <xf numFmtId="179" fontId="22" fillId="0" borderId="11" xfId="47" applyNumberFormat="1" applyFont="1" applyFill="1" applyBorder="1" applyAlignment="1">
      <alignment horizontal="center" vertical="center"/>
    </xf>
    <xf numFmtId="0" fontId="22" fillId="0" borderId="13" xfId="46" applyNumberFormat="1" applyFont="1" applyFill="1" applyBorder="1" applyAlignment="1">
      <alignment horizontal="center" vertical="center"/>
    </xf>
    <xf numFmtId="180" fontId="22" fillId="0" borderId="11" xfId="46" applyNumberFormat="1" applyFont="1" applyFill="1" applyBorder="1" applyAlignment="1">
      <alignment horizontal="right" indent="1"/>
    </xf>
    <xf numFmtId="0" fontId="36" fillId="0" borderId="15" xfId="46" applyFont="1" applyFill="1" applyBorder="1" applyAlignment="1">
      <alignment vertical="center"/>
    </xf>
    <xf numFmtId="178" fontId="36" fillId="0" borderId="15" xfId="46" applyNumberFormat="1" applyFont="1" applyFill="1" applyBorder="1" applyAlignment="1">
      <alignment vertical="center"/>
    </xf>
    <xf numFmtId="178" fontId="36" fillId="0" borderId="21" xfId="46" applyNumberFormat="1" applyFont="1" applyFill="1" applyBorder="1" applyAlignment="1">
      <alignment vertical="center"/>
    </xf>
    <xf numFmtId="0" fontId="36" fillId="0" borderId="23" xfId="46" applyFont="1" applyFill="1" applyBorder="1" applyAlignment="1">
      <alignment vertical="center"/>
    </xf>
    <xf numFmtId="0" fontId="36" fillId="0" borderId="25" xfId="46" applyFont="1" applyFill="1" applyBorder="1" applyAlignment="1">
      <alignment vertical="center"/>
    </xf>
    <xf numFmtId="183" fontId="34" fillId="0" borderId="18" xfId="46" applyNumberFormat="1" applyFont="1" applyFill="1" applyBorder="1" applyAlignment="1">
      <alignment horizontal="right" vertical="center"/>
    </xf>
    <xf numFmtId="176" fontId="50" fillId="0" borderId="0" xfId="48" applyNumberFormat="1" applyFont="1" applyFill="1" applyAlignment="1">
      <alignment vertical="center"/>
    </xf>
    <xf numFmtId="176" fontId="53" fillId="0" borderId="11" xfId="48" applyNumberFormat="1" applyFont="1" applyFill="1" applyBorder="1"/>
    <xf numFmtId="176" fontId="34" fillId="0" borderId="11" xfId="48" applyNumberFormat="1" applyFont="1" applyFill="1" applyBorder="1"/>
    <xf numFmtId="176" fontId="57" fillId="0" borderId="0" xfId="48" applyNumberFormat="1" applyFont="1" applyFill="1"/>
    <xf numFmtId="176" fontId="65" fillId="0" borderId="11" xfId="48" applyNumberFormat="1" applyFont="1" applyFill="1" applyBorder="1" applyAlignment="1">
      <alignment vertical="center"/>
    </xf>
    <xf numFmtId="176" fontId="43" fillId="0" borderId="11" xfId="48" applyNumberFormat="1" applyFont="1" applyFill="1" applyBorder="1" applyAlignment="1">
      <alignment vertical="center"/>
    </xf>
    <xf numFmtId="176" fontId="32" fillId="0" borderId="11" xfId="48" applyNumberFormat="1" applyFont="1" applyFill="1" applyBorder="1" applyAlignment="1">
      <alignment vertical="center"/>
    </xf>
    <xf numFmtId="176" fontId="34" fillId="0" borderId="11" xfId="48" applyNumberFormat="1" applyFont="1" applyFill="1" applyBorder="1" applyAlignment="1">
      <alignment vertical="center"/>
    </xf>
    <xf numFmtId="186" fontId="34" fillId="0" borderId="11" xfId="48" applyNumberFormat="1" applyFont="1" applyFill="1" applyBorder="1" applyAlignment="1">
      <alignment vertical="center"/>
    </xf>
    <xf numFmtId="176" fontId="32" fillId="0" borderId="14" xfId="48" applyNumberFormat="1" applyFont="1" applyFill="1" applyBorder="1" applyAlignment="1">
      <alignment vertical="center"/>
    </xf>
    <xf numFmtId="0" fontId="70" fillId="33" borderId="0" xfId="46" applyFont="1" applyFill="1" applyAlignment="1">
      <alignment vertical="center"/>
    </xf>
    <xf numFmtId="0" fontId="77" fillId="33" borderId="0" xfId="46" applyFont="1" applyFill="1" applyAlignment="1">
      <alignment vertical="center"/>
    </xf>
    <xf numFmtId="176" fontId="69" fillId="33" borderId="0" xfId="48" applyNumberFormat="1" applyFont="1" applyFill="1" applyAlignment="1">
      <alignment vertical="center"/>
    </xf>
    <xf numFmtId="0" fontId="32" fillId="0" borderId="0" xfId="46" applyFont="1" applyFill="1" applyAlignment="1">
      <alignment horizontal="left" vertical="top"/>
    </xf>
    <xf numFmtId="0" fontId="23" fillId="0" borderId="38" xfId="46" applyFont="1" applyFill="1" applyBorder="1" applyAlignment="1">
      <alignment vertical="center"/>
    </xf>
    <xf numFmtId="0" fontId="30" fillId="0" borderId="38" xfId="46" applyFont="1" applyFill="1" applyBorder="1" applyAlignment="1">
      <alignment horizontal="right" vertical="center" indent="1"/>
    </xf>
    <xf numFmtId="0" fontId="28" fillId="0" borderId="11" xfId="46" applyFont="1" applyFill="1" applyBorder="1" applyAlignment="1">
      <alignment horizontal="center" vertical="center"/>
    </xf>
    <xf numFmtId="176" fontId="34" fillId="0" borderId="11" xfId="48" applyNumberFormat="1" applyFont="1" applyFill="1" applyBorder="1" applyAlignment="1">
      <alignment horizontal="center" vertical="center"/>
    </xf>
    <xf numFmtId="0" fontId="32" fillId="0" borderId="11" xfId="46" applyFont="1" applyFill="1" applyBorder="1" applyAlignment="1">
      <alignment horizontal="center" vertical="center"/>
    </xf>
    <xf numFmtId="0" fontId="21" fillId="0" borderId="0" xfId="46" applyFont="1" applyFill="1"/>
    <xf numFmtId="0" fontId="22" fillId="0" borderId="0" xfId="46" applyFont="1" applyFill="1"/>
    <xf numFmtId="182" fontId="34" fillId="0" borderId="14" xfId="47" applyNumberFormat="1" applyFont="1" applyFill="1" applyBorder="1" applyAlignment="1">
      <alignment horizontal="center" vertical="center"/>
    </xf>
    <xf numFmtId="182" fontId="34" fillId="0" borderId="37" xfId="47" applyNumberFormat="1" applyFont="1" applyFill="1" applyBorder="1" applyAlignment="1">
      <alignment horizontal="center" vertical="center"/>
    </xf>
    <xf numFmtId="0" fontId="38" fillId="0" borderId="27" xfId="46" applyFont="1" applyFill="1" applyBorder="1" applyAlignment="1">
      <alignment horizontal="center" vertical="center"/>
    </xf>
    <xf numFmtId="0" fontId="38" fillId="0" borderId="18" xfId="46" applyFont="1" applyFill="1" applyBorder="1" applyAlignment="1">
      <alignment horizontal="center" vertical="center"/>
    </xf>
    <xf numFmtId="0" fontId="38" fillId="0" borderId="14" xfId="46" applyFont="1" applyFill="1" applyBorder="1" applyAlignment="1">
      <alignment horizontal="center" vertical="center"/>
    </xf>
    <xf numFmtId="0" fontId="38" fillId="0" borderId="17" xfId="46" applyFont="1" applyFill="1" applyBorder="1" applyAlignment="1">
      <alignment horizontal="center" vertical="center"/>
    </xf>
    <xf numFmtId="0" fontId="34" fillId="0" borderId="11" xfId="46" applyFont="1" applyFill="1" applyBorder="1" applyAlignment="1">
      <alignment horizontal="center" vertical="center"/>
    </xf>
    <xf numFmtId="0" fontId="38" fillId="0" borderId="11" xfId="46" applyFont="1" applyFill="1" applyBorder="1" applyAlignment="1">
      <alignment horizontal="center" vertical="center"/>
    </xf>
    <xf numFmtId="0" fontId="32" fillId="0" borderId="0" xfId="46" applyFont="1" applyFill="1" applyAlignment="1">
      <alignment vertical="center"/>
    </xf>
    <xf numFmtId="182" fontId="22" fillId="0" borderId="0" xfId="47" applyNumberFormat="1" applyFont="1" applyFill="1" applyBorder="1" applyAlignment="1">
      <alignment horizontal="center" vertical="center"/>
    </xf>
    <xf numFmtId="0" fontId="43" fillId="0" borderId="14" xfId="46" applyFont="1" applyFill="1" applyBorder="1" applyAlignment="1">
      <alignment horizontal="center" vertical="center" wrapText="1"/>
    </xf>
    <xf numFmtId="0" fontId="44" fillId="0" borderId="17" xfId="46" applyFont="1" applyFill="1" applyBorder="1" applyAlignment="1"/>
    <xf numFmtId="0" fontId="28" fillId="0" borderId="27" xfId="46" applyFont="1" applyFill="1" applyBorder="1" applyAlignment="1">
      <alignment horizontal="left" vertical="center"/>
    </xf>
    <xf numFmtId="178" fontId="34" fillId="0" borderId="27" xfId="48" applyNumberFormat="1" applyFont="1" applyFill="1" applyBorder="1" applyAlignment="1">
      <alignment horizontal="right" vertical="center" indent="1"/>
    </xf>
    <xf numFmtId="0" fontId="38" fillId="0" borderId="24" xfId="46" applyFont="1" applyFill="1" applyBorder="1" applyAlignment="1">
      <alignment horizontal="right" vertical="center" indent="1"/>
    </xf>
    <xf numFmtId="178" fontId="34" fillId="0" borderId="13" xfId="48" applyNumberFormat="1" applyFont="1" applyFill="1" applyBorder="1" applyAlignment="1">
      <alignment horizontal="right" vertical="center" indent="1"/>
    </xf>
    <xf numFmtId="0" fontId="34" fillId="0" borderId="24" xfId="46" applyFont="1" applyFill="1" applyBorder="1" applyAlignment="1">
      <alignment horizontal="right" vertical="center" indent="1"/>
    </xf>
    <xf numFmtId="0" fontId="28" fillId="0" borderId="13" xfId="46" applyFont="1" applyFill="1" applyBorder="1" applyAlignment="1">
      <alignment horizontal="left" vertical="center"/>
    </xf>
    <xf numFmtId="0" fontId="29" fillId="0" borderId="13" xfId="46" applyFont="1" applyFill="1" applyBorder="1" applyAlignment="1">
      <alignment horizontal="left" vertical="center"/>
    </xf>
    <xf numFmtId="10" fontId="34" fillId="0" borderId="18" xfId="47" applyNumberFormat="1" applyFont="1" applyFill="1" applyBorder="1" applyAlignment="1">
      <alignment horizontal="right" vertical="center" indent="1"/>
    </xf>
    <xf numFmtId="0" fontId="31" fillId="0" borderId="0" xfId="46" applyFont="1" applyFill="1" applyBorder="1" applyAlignment="1">
      <alignment horizontal="right" vertical="center" indent="1"/>
    </xf>
    <xf numFmtId="0" fontId="28" fillId="0" borderId="13" xfId="46" applyFont="1" applyFill="1" applyBorder="1" applyAlignment="1">
      <alignment horizontal="center" vertical="center"/>
    </xf>
    <xf numFmtId="0" fontId="26" fillId="0" borderId="0" xfId="46" applyFont="1" applyFill="1" applyBorder="1" applyAlignment="1">
      <alignment horizontal="center" vertical="center"/>
    </xf>
    <xf numFmtId="179" fontId="27" fillId="0" borderId="10" xfId="47" applyNumberFormat="1" applyFont="1" applyFill="1" applyBorder="1" applyAlignment="1">
      <alignment horizontal="center"/>
    </xf>
    <xf numFmtId="178" fontId="27" fillId="0" borderId="10" xfId="46" applyNumberFormat="1" applyFont="1" applyFill="1" applyBorder="1" applyAlignment="1"/>
    <xf numFmtId="178" fontId="26" fillId="0" borderId="0" xfId="46" applyNumberFormat="1" applyFont="1" applyFill="1" applyBorder="1" applyAlignment="1">
      <alignment horizontal="center" vertical="center" wrapText="1"/>
    </xf>
    <xf numFmtId="179" fontId="25" fillId="0" borderId="0" xfId="47" applyNumberFormat="1" applyFont="1" applyFill="1" applyBorder="1" applyAlignment="1">
      <alignment horizontal="center" wrapText="1"/>
    </xf>
    <xf numFmtId="178" fontId="25" fillId="0" borderId="0" xfId="46" applyNumberFormat="1" applyFont="1" applyFill="1" applyBorder="1" applyAlignment="1">
      <alignment wrapText="1"/>
    </xf>
    <xf numFmtId="0" fontId="28" fillId="0" borderId="14" xfId="46" applyFont="1" applyFill="1" applyBorder="1" applyAlignment="1">
      <alignment horizontal="center" vertical="center"/>
    </xf>
    <xf numFmtId="0" fontId="29" fillId="0" borderId="11" xfId="46" applyFont="1" applyFill="1" applyBorder="1" applyAlignment="1">
      <alignment horizontal="center" vertical="center"/>
    </xf>
    <xf numFmtId="0" fontId="70" fillId="0" borderId="0" xfId="46" applyFont="1" applyFill="1" applyAlignment="1">
      <alignment vertical="center"/>
    </xf>
    <xf numFmtId="0" fontId="22" fillId="0" borderId="0" xfId="46" applyFont="1" applyFill="1" applyAlignment="1">
      <alignment vertical="center"/>
    </xf>
    <xf numFmtId="0" fontId="69" fillId="0" borderId="0" xfId="46" applyFont="1" applyFill="1" applyAlignment="1">
      <alignment vertical="center"/>
    </xf>
    <xf numFmtId="176" fontId="69" fillId="0" borderId="0" xfId="46" applyNumberFormat="1" applyFont="1" applyFill="1" applyAlignment="1">
      <alignment vertical="center"/>
    </xf>
    <xf numFmtId="176" fontId="22" fillId="0" borderId="0" xfId="46" applyNumberFormat="1" applyFont="1" applyFill="1" applyBorder="1"/>
    <xf numFmtId="43" fontId="51" fillId="0" borderId="0" xfId="48" applyFont="1" applyFill="1" applyBorder="1" applyAlignment="1">
      <alignment horizontal="left" vertical="center"/>
    </xf>
    <xf numFmtId="176" fontId="68" fillId="0" borderId="0" xfId="48" applyNumberFormat="1" applyFont="1" applyFill="1" applyAlignment="1">
      <alignment horizontal="right" vertical="center"/>
    </xf>
    <xf numFmtId="0" fontId="68" fillId="0" borderId="0" xfId="46" applyFont="1" applyFill="1" applyAlignment="1">
      <alignment vertical="center"/>
    </xf>
    <xf numFmtId="176" fontId="52" fillId="0" borderId="0" xfId="48" applyNumberFormat="1" applyFont="1" applyFill="1" applyAlignment="1">
      <alignment horizontal="right" vertical="center"/>
    </xf>
    <xf numFmtId="176" fontId="64" fillId="0" borderId="0" xfId="46" applyNumberFormat="1" applyFont="1" applyFill="1" applyAlignment="1">
      <alignment vertical="center"/>
    </xf>
    <xf numFmtId="178" fontId="52" fillId="0" borderId="0" xfId="47" applyNumberFormat="1" applyFont="1" applyFill="1" applyBorder="1" applyAlignment="1">
      <alignment horizontal="center" vertical="center"/>
    </xf>
    <xf numFmtId="41" fontId="51" fillId="0" borderId="0" xfId="48" applyNumberFormat="1" applyFont="1" applyFill="1" applyBorder="1" applyAlignment="1">
      <alignment horizontal="center" vertical="center"/>
    </xf>
    <xf numFmtId="185" fontId="66" fillId="0" borderId="0" xfId="47" applyNumberFormat="1" applyFont="1" applyFill="1" applyBorder="1" applyAlignment="1">
      <alignment horizontal="center" vertical="center"/>
    </xf>
    <xf numFmtId="43" fontId="67" fillId="0" borderId="0" xfId="48" applyFont="1" applyFill="1" applyBorder="1" applyAlignment="1">
      <alignment horizontal="center" vertical="center"/>
    </xf>
    <xf numFmtId="176" fontId="52" fillId="0" borderId="0" xfId="48" applyNumberFormat="1" applyFont="1" applyFill="1" applyAlignment="1">
      <alignment horizontal="left" vertical="center"/>
    </xf>
    <xf numFmtId="178" fontId="22" fillId="0" borderId="0" xfId="46" applyNumberFormat="1" applyFont="1" applyFill="1" applyAlignment="1">
      <alignment vertical="center"/>
    </xf>
    <xf numFmtId="176" fontId="52" fillId="0" borderId="0" xfId="48" applyNumberFormat="1" applyFont="1" applyFill="1" applyAlignment="1">
      <alignment vertical="center"/>
    </xf>
    <xf numFmtId="176" fontId="64" fillId="0" borderId="0" xfId="48" applyNumberFormat="1" applyFont="1" applyFill="1" applyBorder="1" applyAlignment="1">
      <alignment vertical="center"/>
    </xf>
    <xf numFmtId="10" fontId="52" fillId="0" borderId="0" xfId="47" applyNumberFormat="1" applyFont="1" applyFill="1"/>
    <xf numFmtId="0" fontId="63" fillId="0" borderId="0" xfId="46" applyFont="1" applyFill="1"/>
    <xf numFmtId="49" fontId="22" fillId="0" borderId="0" xfId="46" applyNumberFormat="1" applyFont="1" applyFill="1" applyAlignment="1">
      <alignment vertical="center"/>
    </xf>
    <xf numFmtId="0" fontId="55" fillId="0" borderId="0" xfId="46" applyFont="1" applyFill="1" applyAlignment="1">
      <alignment vertical="center"/>
    </xf>
    <xf numFmtId="176" fontId="22" fillId="0" borderId="0" xfId="48" applyNumberFormat="1" applyFont="1" applyFill="1"/>
    <xf numFmtId="176" fontId="52" fillId="0" borderId="0" xfId="46" applyNumberFormat="1" applyFont="1" applyFill="1" applyAlignment="1">
      <alignment vertical="center"/>
    </xf>
    <xf numFmtId="176" fontId="59" fillId="0" borderId="0" xfId="46" applyNumberFormat="1" applyFont="1" applyFill="1" applyAlignment="1">
      <alignment vertical="center"/>
    </xf>
    <xf numFmtId="178" fontId="52" fillId="0" borderId="0" xfId="47" applyNumberFormat="1" applyFont="1" applyFill="1" applyBorder="1" applyAlignment="1">
      <alignment vertical="center"/>
    </xf>
    <xf numFmtId="176" fontId="22" fillId="0" borderId="0" xfId="46" applyNumberFormat="1" applyFont="1" applyFill="1" applyAlignment="1">
      <alignment vertical="center"/>
    </xf>
    <xf numFmtId="176" fontId="56" fillId="0" borderId="0" xfId="48" applyNumberFormat="1" applyFont="1" applyFill="1" applyAlignment="1">
      <alignment horizontal="right"/>
    </xf>
    <xf numFmtId="178" fontId="55" fillId="0" borderId="0" xfId="47" applyNumberFormat="1" applyFont="1" applyFill="1" applyBorder="1" applyAlignment="1">
      <alignment vertical="center"/>
    </xf>
    <xf numFmtId="176" fontId="52" fillId="0" borderId="0" xfId="46" applyNumberFormat="1" applyFont="1" applyFill="1"/>
    <xf numFmtId="176" fontId="51" fillId="0" borderId="0" xfId="46" applyNumberFormat="1" applyFont="1" applyFill="1" applyAlignment="1">
      <alignment vertical="center"/>
    </xf>
    <xf numFmtId="0" fontId="48" fillId="0" borderId="0" xfId="46" applyFont="1" applyFill="1" applyAlignment="1">
      <alignment vertical="center"/>
    </xf>
    <xf numFmtId="0" fontId="47" fillId="0" borderId="0" xfId="46" applyFont="1" applyFill="1" applyAlignment="1">
      <alignment vertical="center"/>
    </xf>
    <xf numFmtId="0" fontId="2" fillId="0" borderId="14" xfId="46" applyFill="1" applyBorder="1" applyAlignment="1">
      <alignment horizontal="left" vertical="center"/>
    </xf>
    <xf numFmtId="0" fontId="43" fillId="0" borderId="12" xfId="46" applyFont="1" applyFill="1" applyBorder="1" applyAlignment="1">
      <alignment horizontal="center" vertical="center"/>
    </xf>
    <xf numFmtId="0" fontId="2" fillId="0" borderId="31" xfId="46" applyFill="1" applyBorder="1" applyAlignment="1"/>
    <xf numFmtId="0" fontId="43" fillId="0" borderId="0" xfId="46" applyFont="1" applyFill="1" applyBorder="1" applyAlignment="1">
      <alignment horizontal="center" vertical="center"/>
    </xf>
    <xf numFmtId="0" fontId="42" fillId="0" borderId="30" xfId="46" applyFont="1" applyFill="1" applyBorder="1" applyAlignment="1">
      <alignment horizontal="center" vertical="center"/>
    </xf>
    <xf numFmtId="0" fontId="22" fillId="0" borderId="28" xfId="46" applyFont="1" applyFill="1" applyBorder="1" applyAlignment="1">
      <alignment horizontal="center" vertical="center"/>
    </xf>
    <xf numFmtId="177" fontId="41" fillId="0" borderId="29" xfId="46" applyNumberFormat="1" applyFont="1" applyFill="1" applyBorder="1" applyAlignment="1">
      <alignment horizontal="center" vertical="center"/>
    </xf>
    <xf numFmtId="177" fontId="40" fillId="0" borderId="29" xfId="46" applyNumberFormat="1" applyFont="1" applyFill="1" applyBorder="1" applyAlignment="1">
      <alignment horizontal="center" vertical="center"/>
    </xf>
    <xf numFmtId="177" fontId="40" fillId="0" borderId="28" xfId="46" applyNumberFormat="1" applyFont="1" applyFill="1" applyBorder="1" applyAlignment="1">
      <alignment horizontal="center" vertical="center"/>
    </xf>
    <xf numFmtId="178" fontId="35" fillId="0" borderId="26" xfId="46" applyNumberFormat="1" applyFont="1" applyFill="1" applyBorder="1" applyAlignment="1">
      <alignment vertical="center"/>
    </xf>
    <xf numFmtId="180" fontId="34" fillId="0" borderId="25" xfId="48" applyNumberFormat="1" applyFont="1" applyFill="1" applyBorder="1" applyAlignment="1">
      <alignment vertical="center"/>
    </xf>
    <xf numFmtId="10" fontId="34" fillId="0" borderId="25" xfId="47" applyNumberFormat="1" applyFont="1" applyFill="1" applyBorder="1" applyAlignment="1">
      <alignment vertical="center"/>
    </xf>
    <xf numFmtId="178" fontId="35" fillId="0" borderId="20" xfId="46" applyNumberFormat="1" applyFont="1" applyFill="1" applyBorder="1" applyAlignment="1">
      <alignment vertical="center"/>
    </xf>
    <xf numFmtId="180" fontId="34" fillId="0" borderId="23" xfId="48" applyNumberFormat="1" applyFont="1" applyFill="1" applyBorder="1" applyAlignment="1">
      <alignment vertical="center"/>
    </xf>
    <xf numFmtId="10" fontId="34" fillId="0" borderId="23" xfId="47" applyNumberFormat="1" applyFont="1" applyFill="1" applyBorder="1" applyAlignment="1">
      <alignment vertical="center"/>
    </xf>
    <xf numFmtId="180" fontId="34" fillId="0" borderId="23" xfId="46" applyNumberFormat="1" applyFont="1" applyFill="1" applyBorder="1" applyAlignment="1">
      <alignment vertical="center"/>
    </xf>
    <xf numFmtId="180" fontId="34" fillId="0" borderId="21" xfId="48" applyNumberFormat="1" applyFont="1" applyFill="1" applyBorder="1" applyAlignment="1">
      <alignment vertical="center"/>
    </xf>
    <xf numFmtId="10" fontId="34" fillId="0" borderId="21" xfId="47" applyNumberFormat="1" applyFont="1" applyFill="1" applyBorder="1" applyAlignment="1">
      <alignment vertical="center"/>
    </xf>
    <xf numFmtId="180" fontId="34" fillId="0" borderId="21" xfId="46" applyNumberFormat="1" applyFont="1" applyFill="1" applyBorder="1" applyAlignment="1">
      <alignment vertical="center"/>
    </xf>
    <xf numFmtId="180" fontId="34" fillId="0" borderId="25" xfId="46" applyNumberFormat="1" applyFont="1" applyFill="1" applyBorder="1" applyAlignment="1">
      <alignment vertical="center"/>
    </xf>
    <xf numFmtId="178" fontId="35" fillId="0" borderId="20" xfId="46" quotePrefix="1" applyNumberFormat="1" applyFont="1" applyFill="1" applyBorder="1" applyAlignment="1">
      <alignment vertical="center"/>
    </xf>
    <xf numFmtId="180" fontId="39" fillId="0" borderId="23" xfId="48" applyNumberFormat="1" applyFont="1" applyFill="1" applyBorder="1" applyAlignment="1">
      <alignment vertical="center"/>
    </xf>
    <xf numFmtId="178" fontId="35" fillId="0" borderId="22" xfId="46" applyNumberFormat="1" applyFont="1" applyFill="1" applyBorder="1" applyAlignment="1">
      <alignment vertical="center"/>
    </xf>
    <xf numFmtId="180" fontId="34" fillId="0" borderId="15" xfId="46" applyNumberFormat="1" applyFont="1" applyFill="1" applyBorder="1" applyAlignment="1">
      <alignment vertical="center"/>
    </xf>
    <xf numFmtId="10" fontId="34" fillId="0" borderId="15" xfId="47" applyNumberFormat="1" applyFont="1" applyFill="1" applyBorder="1" applyAlignment="1">
      <alignment vertical="center"/>
    </xf>
    <xf numFmtId="178" fontId="35" fillId="0" borderId="19" xfId="46" applyNumberFormat="1" applyFont="1" applyFill="1" applyBorder="1" applyAlignment="1">
      <alignment vertical="center"/>
    </xf>
    <xf numFmtId="179" fontId="35" fillId="0" borderId="16" xfId="46" applyNumberFormat="1" applyFont="1" applyFill="1" applyBorder="1" applyAlignment="1">
      <alignment horizontal="center" vertical="center"/>
    </xf>
    <xf numFmtId="179" fontId="34" fillId="0" borderId="15" xfId="47" applyNumberFormat="1" applyFont="1" applyFill="1" applyBorder="1" applyAlignment="1">
      <alignment vertical="center"/>
    </xf>
    <xf numFmtId="181" fontId="34" fillId="0" borderId="15" xfId="47" applyNumberFormat="1" applyFont="1" applyFill="1" applyBorder="1"/>
    <xf numFmtId="0" fontId="2" fillId="0" borderId="0" xfId="46" applyFill="1"/>
    <xf numFmtId="0" fontId="34" fillId="0" borderId="17" xfId="47" applyNumberFormat="1" applyFont="1" applyFill="1" applyBorder="1" applyAlignment="1">
      <alignment horizontal="left" vertical="center" indent="3"/>
    </xf>
    <xf numFmtId="0" fontId="9" fillId="0" borderId="0" xfId="46" applyFont="1" applyFill="1" applyAlignment="1">
      <alignment wrapText="1"/>
    </xf>
    <xf numFmtId="178" fontId="22" fillId="0" borderId="13" xfId="46" applyNumberFormat="1" applyFont="1" applyFill="1" applyBorder="1" applyAlignment="1">
      <alignment horizontal="right" vertical="center" indent="3"/>
    </xf>
    <xf numFmtId="178" fontId="22" fillId="0" borderId="12" xfId="46" applyNumberFormat="1" applyFont="1" applyFill="1" applyBorder="1" applyAlignment="1">
      <alignment horizontal="right" vertical="center" indent="3"/>
    </xf>
    <xf numFmtId="181" fontId="22" fillId="0" borderId="13" xfId="46" applyNumberFormat="1" applyFont="1" applyFill="1" applyBorder="1" applyAlignment="1">
      <alignment horizontal="right" vertical="center" indent="3"/>
    </xf>
    <xf numFmtId="181" fontId="22" fillId="0" borderId="12" xfId="46" applyNumberFormat="1" applyFont="1" applyFill="1" applyBorder="1" applyAlignment="1">
      <alignment horizontal="right" vertical="center" indent="3"/>
    </xf>
    <xf numFmtId="184" fontId="61" fillId="0" borderId="27" xfId="46" applyNumberFormat="1" applyFont="1" applyFill="1" applyBorder="1" applyAlignment="1">
      <alignment horizontal="center" vertical="center"/>
    </xf>
    <xf numFmtId="184" fontId="61" fillId="0" borderId="35" xfId="46" applyNumberFormat="1" applyFont="1" applyFill="1" applyBorder="1" applyAlignment="1">
      <alignment horizontal="center" vertical="center"/>
    </xf>
    <xf numFmtId="184" fontId="61" fillId="0" borderId="18" xfId="46" applyNumberFormat="1" applyFont="1" applyFill="1" applyBorder="1" applyAlignment="1">
      <alignment horizontal="center" vertical="center"/>
    </xf>
    <xf numFmtId="184" fontId="61" fillId="0" borderId="32" xfId="46" applyNumberFormat="1" applyFont="1" applyFill="1" applyBorder="1" applyAlignment="1">
      <alignment horizontal="center" vertical="center"/>
    </xf>
    <xf numFmtId="184" fontId="34" fillId="0" borderId="18" xfId="47" applyNumberFormat="1" applyFont="1" applyFill="1" applyBorder="1" applyAlignment="1">
      <alignment horizontal="center" vertical="center"/>
    </xf>
    <xf numFmtId="184" fontId="34" fillId="0" borderId="32" xfId="47" applyNumberFormat="1" applyFont="1" applyFill="1" applyBorder="1" applyAlignment="1">
      <alignment horizontal="center" vertical="center"/>
    </xf>
    <xf numFmtId="184" fontId="34" fillId="0" borderId="27" xfId="47" applyNumberFormat="1" applyFont="1" applyFill="1" applyBorder="1" applyAlignment="1">
      <alignment horizontal="center" vertical="center"/>
    </xf>
    <xf numFmtId="184" fontId="34" fillId="0" borderId="35" xfId="47" applyNumberFormat="1" applyFont="1" applyFill="1" applyBorder="1" applyAlignment="1">
      <alignment horizontal="center" vertical="center"/>
    </xf>
    <xf numFmtId="0" fontId="28" fillId="0" borderId="14" xfId="46" applyFont="1" applyFill="1" applyBorder="1" applyAlignment="1">
      <alignment horizontal="center" vertical="center"/>
    </xf>
    <xf numFmtId="0" fontId="28" fillId="0" borderId="17" xfId="46" applyFont="1" applyFill="1" applyBorder="1" applyAlignment="1">
      <alignment horizontal="center" vertical="center"/>
    </xf>
    <xf numFmtId="0" fontId="44" fillId="0" borderId="18" xfId="46" applyFont="1" applyFill="1" applyBorder="1" applyAlignment="1"/>
    <xf numFmtId="0" fontId="44" fillId="0" borderId="32" xfId="46" applyFont="1" applyFill="1" applyBorder="1" applyAlignment="1"/>
    <xf numFmtId="178" fontId="34" fillId="0" borderId="13" xfId="46" applyNumberFormat="1" applyFont="1" applyFill="1" applyBorder="1" applyAlignment="1">
      <alignment horizontal="right" vertical="center" indent="1"/>
    </xf>
    <xf numFmtId="178" fontId="34" fillId="0" borderId="12" xfId="46" applyNumberFormat="1" applyFont="1" applyFill="1" applyBorder="1" applyAlignment="1">
      <alignment horizontal="right" vertical="center" indent="1"/>
    </xf>
    <xf numFmtId="183" fontId="34" fillId="0" borderId="13" xfId="46" applyNumberFormat="1" applyFont="1" applyFill="1" applyBorder="1" applyAlignment="1">
      <alignment horizontal="right" vertical="center"/>
    </xf>
    <xf numFmtId="183" fontId="34" fillId="0" borderId="12" xfId="46" applyNumberFormat="1" applyFont="1" applyFill="1" applyBorder="1" applyAlignment="1">
      <alignment horizontal="right" vertical="center"/>
    </xf>
    <xf numFmtId="10" fontId="40" fillId="0" borderId="36" xfId="47" applyNumberFormat="1" applyFont="1" applyFill="1" applyBorder="1" applyAlignment="1">
      <alignment horizontal="center" vertical="center"/>
    </xf>
    <xf numFmtId="180" fontId="27" fillId="0" borderId="10" xfId="48" applyNumberFormat="1" applyFont="1" applyFill="1" applyBorder="1" applyAlignment="1">
      <alignment horizontal="center" wrapText="1"/>
    </xf>
    <xf numFmtId="0" fontId="23" fillId="33" borderId="0" xfId="46" applyFont="1" applyFill="1" applyBorder="1" applyAlignment="1">
      <alignment horizontal="left" vertical="center" indent="1"/>
    </xf>
    <xf numFmtId="181" fontId="45" fillId="0" borderId="27" xfId="46" applyNumberFormat="1" applyFont="1" applyFill="1" applyBorder="1" applyAlignment="1">
      <alignment horizontal="center" vertical="center"/>
    </xf>
    <xf numFmtId="181" fontId="45" fillId="0" borderId="18" xfId="46" applyNumberFormat="1" applyFont="1" applyFill="1" applyBorder="1" applyAlignment="1">
      <alignment horizontal="center" vertical="center"/>
    </xf>
    <xf numFmtId="182" fontId="34" fillId="0" borderId="13" xfId="46" applyNumberFormat="1" applyFont="1" applyFill="1" applyBorder="1" applyAlignment="1">
      <alignment horizontal="right" vertical="center" indent="1"/>
    </xf>
    <xf numFmtId="182" fontId="34" fillId="0" borderId="12" xfId="46" applyNumberFormat="1" applyFont="1" applyFill="1" applyBorder="1" applyAlignment="1">
      <alignment horizontal="right" vertical="center" indent="1"/>
    </xf>
    <xf numFmtId="0" fontId="43" fillId="0" borderId="27" xfId="46" applyFont="1" applyFill="1" applyBorder="1" applyAlignment="1">
      <alignment horizontal="center" vertical="center" wrapText="1"/>
    </xf>
    <xf numFmtId="0" fontId="2" fillId="0" borderId="35" xfId="46" applyFill="1" applyBorder="1" applyAlignment="1">
      <alignment horizontal="center"/>
    </xf>
    <xf numFmtId="0" fontId="23" fillId="33" borderId="0" xfId="46" applyFont="1" applyFill="1" applyBorder="1" applyAlignment="1">
      <alignment horizontal="right" vertical="center"/>
    </xf>
    <xf numFmtId="180" fontId="25" fillId="0" borderId="0" xfId="48" applyNumberFormat="1" applyFont="1" applyFill="1" applyBorder="1" applyAlignment="1">
      <alignment horizontal="center" wrapText="1"/>
    </xf>
    <xf numFmtId="0" fontId="29" fillId="0" borderId="13" xfId="46" applyFont="1" applyFill="1" applyBorder="1" applyAlignment="1">
      <alignment horizontal="center" vertical="center"/>
    </xf>
    <xf numFmtId="0" fontId="28" fillId="0" borderId="12" xfId="46" applyFont="1" applyFill="1" applyBorder="1" applyAlignment="1">
      <alignment horizontal="center" vertical="center"/>
    </xf>
    <xf numFmtId="0" fontId="22" fillId="33" borderId="0" xfId="46" applyFont="1" applyFill="1" applyBorder="1" applyAlignment="1">
      <alignment horizontal="center"/>
    </xf>
    <xf numFmtId="0" fontId="23" fillId="33" borderId="0" xfId="46" applyFont="1" applyFill="1" applyBorder="1" applyAlignment="1">
      <alignment horizontal="left" vertical="center" indent="2"/>
    </xf>
    <xf numFmtId="0" fontId="22" fillId="0" borderId="10" xfId="46" applyFont="1" applyFill="1" applyBorder="1" applyAlignment="1">
      <alignment horizontal="center"/>
    </xf>
    <xf numFmtId="0" fontId="22" fillId="0" borderId="38" xfId="46" applyFont="1" applyFill="1" applyBorder="1" applyAlignment="1">
      <alignment horizontal="center"/>
    </xf>
    <xf numFmtId="178" fontId="34" fillId="0" borderId="10" xfId="48" applyNumberFormat="1" applyFont="1" applyFill="1" applyBorder="1" applyAlignment="1">
      <alignment horizontal="center" vertical="center"/>
    </xf>
    <xf numFmtId="178" fontId="34" fillId="0" borderId="35" xfId="48" applyNumberFormat="1" applyFont="1" applyFill="1" applyBorder="1" applyAlignment="1">
      <alignment horizontal="center" vertical="center"/>
    </xf>
    <xf numFmtId="178" fontId="34" fillId="0" borderId="38" xfId="48" applyNumberFormat="1" applyFont="1" applyFill="1" applyBorder="1" applyAlignment="1">
      <alignment horizontal="center" vertical="center"/>
    </xf>
    <xf numFmtId="178" fontId="34" fillId="0" borderId="32" xfId="48" applyNumberFormat="1" applyFont="1" applyFill="1" applyBorder="1" applyAlignment="1">
      <alignment horizontal="center" vertical="center"/>
    </xf>
    <xf numFmtId="0" fontId="23" fillId="33" borderId="0" xfId="46" applyFont="1" applyFill="1" applyBorder="1" applyAlignment="1">
      <alignment horizontal="center" vertical="center"/>
    </xf>
    <xf numFmtId="0" fontId="23" fillId="33" borderId="0" xfId="46" applyFont="1" applyFill="1" applyBorder="1" applyAlignment="1">
      <alignment horizontal="left" vertical="center"/>
    </xf>
    <xf numFmtId="0" fontId="34" fillId="0" borderId="13" xfId="46" applyNumberFormat="1" applyFont="1" applyFill="1" applyBorder="1" applyAlignment="1">
      <alignment horizontal="left" vertical="center" indent="3"/>
    </xf>
    <xf numFmtId="179" fontId="34" fillId="0" borderId="12" xfId="46" applyNumberFormat="1" applyFont="1" applyFill="1" applyBorder="1" applyAlignment="1">
      <alignment horizontal="left" vertical="center" indent="3"/>
    </xf>
    <xf numFmtId="182" fontId="60" fillId="0" borderId="14" xfId="47" applyNumberFormat="1" applyFont="1" applyFill="1" applyBorder="1" applyAlignment="1">
      <alignment horizontal="center" vertical="center"/>
    </xf>
    <xf numFmtId="182" fontId="60" fillId="0" borderId="17" xfId="47" applyNumberFormat="1" applyFont="1" applyFill="1" applyBorder="1" applyAlignment="1">
      <alignment horizontal="center" vertical="center"/>
    </xf>
    <xf numFmtId="0" fontId="78" fillId="0" borderId="0" xfId="46" applyFont="1" applyFill="1" applyAlignment="1">
      <alignment horizontal="center" vertical="center"/>
    </xf>
    <xf numFmtId="0" fontId="29" fillId="0" borderId="14" xfId="46" applyFont="1" applyFill="1" applyBorder="1" applyAlignment="1">
      <alignment horizontal="center" vertical="center"/>
    </xf>
    <xf numFmtId="49" fontId="74" fillId="0" borderId="13" xfId="46" applyNumberFormat="1" applyFont="1" applyFill="1" applyBorder="1" applyAlignment="1">
      <alignment horizontal="center" vertical="center" wrapText="1"/>
    </xf>
    <xf numFmtId="49" fontId="73" fillId="0" borderId="12" xfId="46" applyNumberFormat="1" applyFont="1" applyFill="1" applyBorder="1"/>
    <xf numFmtId="0" fontId="32" fillId="0" borderId="13" xfId="46" applyFont="1" applyFill="1" applyBorder="1" applyAlignment="1">
      <alignment horizontal="center" vertical="center"/>
    </xf>
    <xf numFmtId="0" fontId="32" fillId="0" borderId="12" xfId="46" applyFont="1" applyFill="1" applyBorder="1" applyAlignment="1">
      <alignment horizontal="center" vertical="center"/>
    </xf>
    <xf numFmtId="0" fontId="32" fillId="0" borderId="14" xfId="46" applyFont="1" applyFill="1" applyBorder="1" applyAlignment="1">
      <alignment horizontal="center" vertical="center"/>
    </xf>
    <xf numFmtId="0" fontId="32" fillId="0" borderId="17" xfId="46" applyFont="1" applyFill="1" applyBorder="1" applyAlignment="1">
      <alignment horizontal="center" vertical="center"/>
    </xf>
    <xf numFmtId="0" fontId="2" fillId="0" borderId="17" xfId="46" applyFill="1" applyBorder="1" applyAlignment="1">
      <alignment horizontal="center" vertical="center"/>
    </xf>
    <xf numFmtId="181" fontId="45" fillId="0" borderId="35" xfId="46" applyNumberFormat="1" applyFont="1" applyFill="1" applyBorder="1" applyAlignment="1">
      <alignment horizontal="center" vertical="center"/>
    </xf>
    <xf numFmtId="181" fontId="45" fillId="0" borderId="32" xfId="46" applyNumberFormat="1" applyFont="1" applyFill="1" applyBorder="1" applyAlignment="1">
      <alignment horizontal="center" vertical="center"/>
    </xf>
    <xf numFmtId="182" fontId="54" fillId="0" borderId="27" xfId="47" applyNumberFormat="1" applyFont="1" applyFill="1" applyBorder="1" applyAlignment="1">
      <alignment horizontal="center" vertical="center"/>
    </xf>
    <xf numFmtId="182" fontId="54" fillId="0" borderId="35" xfId="47" applyNumberFormat="1" applyFont="1" applyFill="1" applyBorder="1" applyAlignment="1">
      <alignment horizontal="center" vertical="center"/>
    </xf>
    <xf numFmtId="182" fontId="54" fillId="0" borderId="18" xfId="47" applyNumberFormat="1" applyFont="1" applyFill="1" applyBorder="1" applyAlignment="1">
      <alignment horizontal="center" vertical="center"/>
    </xf>
    <xf numFmtId="182" fontId="54" fillId="0" borderId="32" xfId="47" applyNumberFormat="1" applyFont="1" applyFill="1" applyBorder="1" applyAlignment="1">
      <alignment horizontal="center" vertical="center"/>
    </xf>
    <xf numFmtId="0" fontId="28" fillId="0" borderId="27" xfId="46" applyFont="1" applyFill="1" applyBorder="1" applyAlignment="1">
      <alignment horizontal="center" vertical="center"/>
    </xf>
    <xf numFmtId="0" fontId="28" fillId="0" borderId="18" xfId="46" applyFont="1" applyFill="1" applyBorder="1" applyAlignment="1">
      <alignment horizontal="center" vertical="center"/>
    </xf>
    <xf numFmtId="182" fontId="32" fillId="0" borderId="0" xfId="47" applyNumberFormat="1" applyFont="1" applyFill="1" applyBorder="1" applyAlignment="1">
      <alignment horizontal="left" vertical="center"/>
    </xf>
    <xf numFmtId="0" fontId="22" fillId="0" borderId="0" xfId="46" applyFont="1" applyFill="1" applyAlignment="1"/>
    <xf numFmtId="182" fontId="32" fillId="0" borderId="38" xfId="47" applyNumberFormat="1" applyFont="1" applyFill="1" applyBorder="1" applyAlignment="1">
      <alignment horizontal="left" vertical="center"/>
    </xf>
    <xf numFmtId="0" fontId="22" fillId="0" borderId="38" xfId="46" applyFont="1" applyFill="1" applyBorder="1" applyAlignment="1"/>
    <xf numFmtId="178" fontId="51" fillId="0" borderId="13" xfId="46" applyNumberFormat="1" applyFont="1" applyFill="1" applyBorder="1" applyAlignment="1">
      <alignment horizontal="center" vertical="center"/>
    </xf>
    <xf numFmtId="178" fontId="51" fillId="0" borderId="12" xfId="46" applyNumberFormat="1" applyFont="1" applyFill="1" applyBorder="1" applyAlignment="1">
      <alignment horizontal="center" vertical="center"/>
    </xf>
    <xf numFmtId="0" fontId="28" fillId="0" borderId="11" xfId="46" applyFont="1" applyFill="1" applyBorder="1" applyAlignment="1">
      <alignment horizontal="center" vertical="center" wrapText="1"/>
    </xf>
    <xf numFmtId="0" fontId="29" fillId="0" borderId="11" xfId="46" applyFont="1" applyFill="1" applyBorder="1" applyAlignment="1">
      <alignment horizontal="center" vertical="center"/>
    </xf>
    <xf numFmtId="182" fontId="58" fillId="0" borderId="11" xfId="47" applyNumberFormat="1" applyFont="1" applyFill="1" applyBorder="1" applyAlignment="1">
      <alignment horizontal="center" vertical="center"/>
    </xf>
    <xf numFmtId="182" fontId="54" fillId="0" borderId="13" xfId="47" applyNumberFormat="1" applyFont="1" applyFill="1" applyBorder="1" applyAlignment="1">
      <alignment horizontal="center" vertical="center"/>
    </xf>
    <xf numFmtId="182" fontId="54" fillId="0" borderId="12" xfId="47" applyNumberFormat="1" applyFont="1" applyFill="1" applyBorder="1" applyAlignment="1">
      <alignment horizontal="center" vertical="center"/>
    </xf>
    <xf numFmtId="181" fontId="54" fillId="0" borderId="13" xfId="46" applyNumberFormat="1" applyFont="1" applyFill="1" applyBorder="1" applyAlignment="1">
      <alignment horizontal="center" vertical="center"/>
    </xf>
    <xf numFmtId="181" fontId="54" fillId="0" borderId="12" xfId="46" applyNumberFormat="1" applyFont="1" applyFill="1" applyBorder="1" applyAlignment="1">
      <alignment horizontal="center" vertical="center"/>
    </xf>
    <xf numFmtId="177" fontId="41" fillId="0" borderId="34" xfId="46" applyNumberFormat="1" applyFont="1" applyFill="1" applyBorder="1" applyAlignment="1">
      <alignment horizontal="center" vertical="center"/>
    </xf>
    <xf numFmtId="177" fontId="41" fillId="0" borderId="33" xfId="46" applyNumberFormat="1" applyFont="1" applyFill="1" applyBorder="1" applyAlignment="1">
      <alignment horizontal="center" vertical="center"/>
    </xf>
    <xf numFmtId="177" fontId="41" fillId="0" borderId="16" xfId="46" applyNumberFormat="1" applyFont="1" applyFill="1" applyBorder="1" applyAlignment="1">
      <alignment horizontal="center" vertical="center"/>
    </xf>
    <xf numFmtId="0" fontId="42" fillId="0" borderId="34" xfId="46" applyFont="1" applyFill="1" applyBorder="1" applyAlignment="1">
      <alignment horizontal="center" vertical="center"/>
    </xf>
    <xf numFmtId="0" fontId="42" fillId="0" borderId="16" xfId="46" applyFont="1" applyFill="1" applyBorder="1" applyAlignment="1">
      <alignment horizontal="center" vertical="center"/>
    </xf>
    <xf numFmtId="0" fontId="32" fillId="0" borderId="10" xfId="46" applyFont="1" applyFill="1" applyBorder="1" applyAlignment="1">
      <alignment horizontal="center" vertical="center"/>
    </xf>
    <xf numFmtId="0" fontId="32" fillId="0" borderId="38" xfId="46" applyFont="1" applyFill="1" applyBorder="1" applyAlignment="1">
      <alignment horizontal="center" vertical="center"/>
    </xf>
    <xf numFmtId="0" fontId="23" fillId="0" borderId="0" xfId="46" applyFont="1" applyFill="1" applyAlignment="1">
      <alignment horizontal="center" vertical="center"/>
    </xf>
    <xf numFmtId="0" fontId="28" fillId="0" borderId="14" xfId="46" applyFont="1" applyFill="1" applyBorder="1" applyAlignment="1">
      <alignment horizontal="center" vertical="center" wrapText="1"/>
    </xf>
    <xf numFmtId="0" fontId="28" fillId="0" borderId="17" xfId="46" applyFont="1" applyFill="1" applyBorder="1" applyAlignment="1">
      <alignment horizontal="center" vertical="center" wrapText="1"/>
    </xf>
    <xf numFmtId="0" fontId="22" fillId="0" borderId="0" xfId="46" applyFont="1" applyFill="1" applyBorder="1" applyAlignment="1">
      <alignment horizontal="center"/>
    </xf>
    <xf numFmtId="0" fontId="34" fillId="0" borderId="18" xfId="46" applyFont="1" applyFill="1" applyBorder="1" applyAlignment="1">
      <alignment horizontal="center" vertical="center"/>
    </xf>
    <xf numFmtId="0" fontId="34" fillId="0" borderId="32" xfId="46" applyFont="1" applyFill="1" applyBorder="1" applyAlignment="1">
      <alignment horizontal="center" vertical="center"/>
    </xf>
    <xf numFmtId="176" fontId="52" fillId="33" borderId="0" xfId="46" applyNumberFormat="1" applyFont="1" applyFill="1" applyAlignment="1">
      <alignment horizontal="center" vertical="center"/>
    </xf>
    <xf numFmtId="176" fontId="52" fillId="0" borderId="0" xfId="48" applyNumberFormat="1" applyFont="1" applyFill="1" applyBorder="1" applyAlignment="1">
      <alignment vertical="center"/>
    </xf>
    <xf numFmtId="0" fontId="34" fillId="0" borderId="27" xfId="46" applyFont="1" applyFill="1" applyBorder="1" applyAlignment="1">
      <alignment horizontal="center" vertical="center"/>
    </xf>
    <xf numFmtId="0" fontId="34" fillId="0" borderId="35" xfId="46" applyFont="1" applyFill="1" applyBorder="1" applyAlignment="1">
      <alignment horizontal="center" vertical="center"/>
    </xf>
  </cellXfs>
  <cellStyles count="49">
    <cellStyle name="20% - 輔色1" xfId="1" builtinId="30" customBuiltin="1"/>
    <cellStyle name="20% - 輔色2" xfId="2" builtinId="34" customBuiltin="1"/>
    <cellStyle name="20% - 輔色3" xfId="3" builtinId="38" customBuiltin="1"/>
    <cellStyle name="20% - 輔色4" xfId="4" builtinId="42" customBuiltin="1"/>
    <cellStyle name="20% - 輔色5" xfId="5" builtinId="46" customBuiltin="1"/>
    <cellStyle name="20% - 輔色6" xfId="6" builtinId="50" customBuiltin="1"/>
    <cellStyle name="40% - 輔色1" xfId="7" builtinId="31" customBuiltin="1"/>
    <cellStyle name="40% - 輔色2" xfId="8" builtinId="35" customBuiltin="1"/>
    <cellStyle name="40% - 輔色3" xfId="9" builtinId="39" customBuiltin="1"/>
    <cellStyle name="40% - 輔色4" xfId="10" builtinId="43" customBuiltin="1"/>
    <cellStyle name="40% - 輔色5" xfId="11" builtinId="47" customBuiltin="1"/>
    <cellStyle name="40% - 輔色6" xfId="12" builtinId="51" customBuiltin="1"/>
    <cellStyle name="60% - 輔色1" xfId="13" builtinId="32" customBuiltin="1"/>
    <cellStyle name="60% - 輔色2" xfId="14" builtinId="36" customBuiltin="1"/>
    <cellStyle name="60% - 輔色3" xfId="15" builtinId="40" customBuiltin="1"/>
    <cellStyle name="60% - 輔色4" xfId="16" builtinId="44" customBuiltin="1"/>
    <cellStyle name="60% - 輔色5" xfId="17" builtinId="48" customBuiltin="1"/>
    <cellStyle name="60% - 輔色6" xfId="18" builtinId="52" customBuiltin="1"/>
    <cellStyle name="一般" xfId="0" builtinId="0"/>
    <cellStyle name="一般 2" xfId="19"/>
    <cellStyle name="一般 3" xfId="46"/>
    <cellStyle name="一般 3 2" xfId="20"/>
    <cellStyle name="千分位 2" xfId="21"/>
    <cellStyle name="千分位 3" xfId="22"/>
    <cellStyle name="千分位 4" xfId="48"/>
    <cellStyle name="中等" xfId="23" builtinId="28" customBuiltin="1"/>
    <cellStyle name="合計" xfId="24" builtinId="25" customBuiltin="1"/>
    <cellStyle name="好" xfId="25" builtinId="26" customBuiltin="1"/>
    <cellStyle name="百分比 2" xfId="47"/>
    <cellStyle name="計算方式" xfId="26" builtinId="22" customBuiltin="1"/>
    <cellStyle name="連結的儲存格" xfId="27" builtinId="24" customBuiltin="1"/>
    <cellStyle name="備註" xfId="28" builtinId="10" customBuiltin="1"/>
    <cellStyle name="說明文字" xfId="29" builtinId="53" customBuiltin="1"/>
    <cellStyle name="輔色1" xfId="30" builtinId="29" customBuiltin="1"/>
    <cellStyle name="輔色2" xfId="31" builtinId="33" customBuiltin="1"/>
    <cellStyle name="輔色3" xfId="32" builtinId="37" customBuiltin="1"/>
    <cellStyle name="輔色4" xfId="33" builtinId="41" customBuiltin="1"/>
    <cellStyle name="輔色5" xfId="34" builtinId="45" customBuiltin="1"/>
    <cellStyle name="輔色6" xfId="35" builtinId="49" customBuiltin="1"/>
    <cellStyle name="標題" xfId="36" builtinId="15" customBuiltin="1"/>
    <cellStyle name="標題 1" xfId="37" builtinId="16" customBuiltin="1"/>
    <cellStyle name="標題 2" xfId="38" builtinId="17" customBuiltin="1"/>
    <cellStyle name="標題 3" xfId="39" builtinId="18" customBuiltin="1"/>
    <cellStyle name="標題 4" xfId="40" builtinId="19" customBuiltin="1"/>
    <cellStyle name="輸入" xfId="41" builtinId="20" customBuiltin="1"/>
    <cellStyle name="輸出" xfId="42" builtinId="21" customBuiltin="1"/>
    <cellStyle name="檢查儲存格" xfId="43" builtinId="23" customBuiltin="1"/>
    <cellStyle name="壞" xfId="44" builtinId="27" customBuiltin="1"/>
    <cellStyle name="警告文字" xfId="4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11</xdr:row>
      <xdr:rowOff>0</xdr:rowOff>
    </xdr:from>
    <xdr:to>
      <xdr:col>1</xdr:col>
      <xdr:colOff>0</xdr:colOff>
      <xdr:row>11</xdr:row>
      <xdr:rowOff>0</xdr:rowOff>
    </xdr:to>
    <xdr:sp macro="" textlink="">
      <xdr:nvSpPr>
        <xdr:cNvPr id="2" name="Line 1"/>
        <xdr:cNvSpPr>
          <a:spLocks noChangeShapeType="1"/>
        </xdr:cNvSpPr>
      </xdr:nvSpPr>
      <xdr:spPr bwMode="auto">
        <a:xfrm>
          <a:off x="628650" y="2374900"/>
          <a:ext cx="0" cy="0"/>
        </a:xfrm>
        <a:prstGeom prst="line">
          <a:avLst/>
        </a:prstGeom>
        <a:noFill/>
        <a:ln w="31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13</xdr:row>
      <xdr:rowOff>19050</xdr:rowOff>
    </xdr:from>
    <xdr:to>
      <xdr:col>5</xdr:col>
      <xdr:colOff>0</xdr:colOff>
      <xdr:row>13</xdr:row>
      <xdr:rowOff>19050</xdr:rowOff>
    </xdr:to>
    <xdr:sp macro="" textlink="">
      <xdr:nvSpPr>
        <xdr:cNvPr id="3" name="Line 4"/>
        <xdr:cNvSpPr>
          <a:spLocks noChangeShapeType="1"/>
        </xdr:cNvSpPr>
      </xdr:nvSpPr>
      <xdr:spPr bwMode="auto">
        <a:xfrm>
          <a:off x="3143250" y="2825750"/>
          <a:ext cx="0" cy="0"/>
        </a:xfrm>
        <a:prstGeom prst="line">
          <a:avLst/>
        </a:prstGeom>
        <a:noFill/>
        <a:ln w="31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6</xdr:row>
      <xdr:rowOff>19050</xdr:rowOff>
    </xdr:from>
    <xdr:to>
      <xdr:col>7</xdr:col>
      <xdr:colOff>0</xdr:colOff>
      <xdr:row>6</xdr:row>
      <xdr:rowOff>19050</xdr:rowOff>
    </xdr:to>
    <xdr:sp macro="" textlink="">
      <xdr:nvSpPr>
        <xdr:cNvPr id="4" name="Line 6"/>
        <xdr:cNvSpPr>
          <a:spLocks noChangeShapeType="1"/>
        </xdr:cNvSpPr>
      </xdr:nvSpPr>
      <xdr:spPr bwMode="auto">
        <a:xfrm>
          <a:off x="4400550" y="1314450"/>
          <a:ext cx="0" cy="0"/>
        </a:xfrm>
        <a:prstGeom prst="line">
          <a:avLst/>
        </a:prstGeom>
        <a:noFill/>
        <a:ln w="31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11</xdr:row>
      <xdr:rowOff>0</xdr:rowOff>
    </xdr:from>
    <xdr:to>
      <xdr:col>1</xdr:col>
      <xdr:colOff>0</xdr:colOff>
      <xdr:row>11</xdr:row>
      <xdr:rowOff>0</xdr:rowOff>
    </xdr:to>
    <xdr:sp macro="" textlink="">
      <xdr:nvSpPr>
        <xdr:cNvPr id="5" name="Line 9"/>
        <xdr:cNvSpPr>
          <a:spLocks noChangeShapeType="1"/>
        </xdr:cNvSpPr>
      </xdr:nvSpPr>
      <xdr:spPr bwMode="auto">
        <a:xfrm>
          <a:off x="628650" y="2374900"/>
          <a:ext cx="0" cy="0"/>
        </a:xfrm>
        <a:prstGeom prst="line">
          <a:avLst/>
        </a:prstGeom>
        <a:noFill/>
        <a:ln w="31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13</xdr:row>
      <xdr:rowOff>19050</xdr:rowOff>
    </xdr:from>
    <xdr:to>
      <xdr:col>5</xdr:col>
      <xdr:colOff>0</xdr:colOff>
      <xdr:row>13</xdr:row>
      <xdr:rowOff>19050</xdr:rowOff>
    </xdr:to>
    <xdr:sp macro="" textlink="">
      <xdr:nvSpPr>
        <xdr:cNvPr id="6" name="Line 12"/>
        <xdr:cNvSpPr>
          <a:spLocks noChangeShapeType="1"/>
        </xdr:cNvSpPr>
      </xdr:nvSpPr>
      <xdr:spPr bwMode="auto">
        <a:xfrm>
          <a:off x="3143250" y="2825750"/>
          <a:ext cx="0" cy="0"/>
        </a:xfrm>
        <a:prstGeom prst="line">
          <a:avLst/>
        </a:prstGeom>
        <a:noFill/>
        <a:ln w="31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6</xdr:row>
      <xdr:rowOff>19050</xdr:rowOff>
    </xdr:from>
    <xdr:to>
      <xdr:col>8</xdr:col>
      <xdr:colOff>0</xdr:colOff>
      <xdr:row>6</xdr:row>
      <xdr:rowOff>19050</xdr:rowOff>
    </xdr:to>
    <xdr:sp macro="" textlink="">
      <xdr:nvSpPr>
        <xdr:cNvPr id="7" name="Line 14"/>
        <xdr:cNvSpPr>
          <a:spLocks noChangeShapeType="1"/>
        </xdr:cNvSpPr>
      </xdr:nvSpPr>
      <xdr:spPr bwMode="auto">
        <a:xfrm>
          <a:off x="5029200" y="1314450"/>
          <a:ext cx="0" cy="0"/>
        </a:xfrm>
        <a:prstGeom prst="line">
          <a:avLst/>
        </a:prstGeom>
        <a:noFill/>
        <a:ln w="31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0.8\itxDoc\&#25105;&#30340;&#25991;&#20214;\&#25105;&#30340;&#25991;&#20214;\&#25918;&#27454;&#26381;&#21209;&#35506;\&#24037;&#20316;&#24213;&#31295;\111.03\111.03.31%20V2%20TRAIL%20BALANCE(SKL000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請求訊息"/>
      <sheetName val="匯率記錄"/>
      <sheetName val="SKL_TOL"/>
      <sheetName val="SKL000_ALL"/>
      <sheetName val="SKL000_AUD"/>
      <sheetName val="SKL000_CNY"/>
      <sheetName val="SKL000_EUD"/>
      <sheetName val="SKL000_NTD"/>
      <sheetName val="SKL000_USD"/>
      <sheetName val="SKL000_00A_ALL"/>
      <sheetName val="SKL000_00A_AUD"/>
      <sheetName val="SKL000_00A_CNY"/>
      <sheetName val="SKL000_00A_EUD"/>
      <sheetName val="SKL000_00A_NTD"/>
      <sheetName val="SKL000_00A_USD"/>
      <sheetName val="XDO_METADATA"/>
    </sheetNames>
    <sheetDataSet>
      <sheetData sheetId="0" refreshError="1"/>
      <sheetData sheetId="1" refreshError="1"/>
      <sheetData sheetId="2">
        <row r="870">
          <cell r="K870">
            <v>107253510700</v>
          </cell>
        </row>
        <row r="882">
          <cell r="H882">
            <v>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indexed="44"/>
    <pageSetUpPr fitToPage="1"/>
  </sheetPr>
  <dimension ref="A1:O64"/>
  <sheetViews>
    <sheetView tabSelected="1" view="pageBreakPreview" zoomScale="85" zoomScaleNormal="85" zoomScaleSheetLayoutView="85" workbookViewId="0">
      <selection activeCell="D4" sqref="D3:E4"/>
    </sheetView>
  </sheetViews>
  <sheetFormatPr defaultColWidth="9" defaultRowHeight="17" x14ac:dyDescent="0.4"/>
  <cols>
    <col min="1" max="1" width="26" style="3" customWidth="1"/>
    <col min="2" max="2" width="7.08984375" style="3" customWidth="1"/>
    <col min="3" max="3" width="18.36328125" style="3" customWidth="1"/>
    <col min="4" max="4" width="7.26953125" style="3" customWidth="1"/>
    <col min="5" max="5" width="18.36328125" style="3" customWidth="1"/>
    <col min="6" max="6" width="22" style="3" customWidth="1"/>
    <col min="7" max="7" width="28.453125" style="3" customWidth="1"/>
    <col min="8" max="8" width="20.6328125" style="2" customWidth="1"/>
    <col min="9" max="9" width="19.26953125" style="2" customWidth="1"/>
    <col min="10" max="10" width="19" style="2" customWidth="1"/>
    <col min="11" max="11" width="11.7265625" style="2" customWidth="1"/>
    <col min="12" max="12" width="19.6328125" style="2" customWidth="1"/>
    <col min="13" max="13" width="16" style="2" customWidth="1"/>
    <col min="14" max="14" width="14.36328125" style="2" customWidth="1"/>
    <col min="15" max="16384" width="9" style="1"/>
  </cols>
  <sheetData>
    <row r="1" spans="1:15" s="2" customFormat="1" ht="30" customHeight="1" x14ac:dyDescent="0.4">
      <c r="A1" s="183" t="s">
        <v>67</v>
      </c>
      <c r="B1" s="183"/>
      <c r="C1" s="183"/>
      <c r="D1" s="183"/>
      <c r="E1" s="183"/>
      <c r="F1" s="183"/>
      <c r="G1" s="183"/>
      <c r="H1" s="30"/>
      <c r="O1" s="30"/>
    </row>
    <row r="2" spans="1:15" s="2" customFormat="1" ht="30" customHeight="1" x14ac:dyDescent="0.4">
      <c r="A2" s="220"/>
      <c r="B2" s="220"/>
      <c r="C2" s="220"/>
      <c r="D2" s="220"/>
      <c r="E2" s="220"/>
      <c r="F2" s="220"/>
      <c r="G2" s="220"/>
      <c r="H2" s="30"/>
      <c r="J2" s="32"/>
      <c r="K2" s="226"/>
      <c r="L2" s="226"/>
      <c r="O2" s="30"/>
    </row>
    <row r="3" spans="1:15" s="2" customFormat="1" ht="24.75" customHeight="1" x14ac:dyDescent="0.4">
      <c r="A3" s="33" t="s">
        <v>66</v>
      </c>
      <c r="B3" s="34"/>
      <c r="C3" s="34"/>
      <c r="D3" s="34"/>
      <c r="E3" s="34"/>
      <c r="F3" s="34"/>
      <c r="G3" s="35" t="s">
        <v>65</v>
      </c>
      <c r="H3" s="71"/>
      <c r="I3" s="72"/>
      <c r="J3" s="73"/>
      <c r="K3" s="72"/>
      <c r="L3" s="72"/>
      <c r="M3" s="72"/>
      <c r="N3" s="72"/>
      <c r="O3" s="31"/>
    </row>
    <row r="4" spans="1:15" ht="54.75" customHeight="1" x14ac:dyDescent="0.4">
      <c r="A4" s="184" t="s">
        <v>64</v>
      </c>
      <c r="B4" s="185" t="s">
        <v>63</v>
      </c>
      <c r="C4" s="186"/>
      <c r="D4" s="187" t="s">
        <v>62</v>
      </c>
      <c r="E4" s="188"/>
      <c r="F4" s="189" t="s">
        <v>61</v>
      </c>
      <c r="G4" s="221" t="s">
        <v>60</v>
      </c>
      <c r="H4" s="71"/>
      <c r="I4" s="72"/>
      <c r="J4" s="74"/>
      <c r="K4" s="72"/>
      <c r="L4" s="72"/>
      <c r="M4" s="72"/>
      <c r="N4" s="72"/>
    </row>
    <row r="5" spans="1:15" ht="20.25" customHeight="1" x14ac:dyDescent="0.4">
      <c r="A5" s="149"/>
      <c r="B5" s="36" t="s">
        <v>35</v>
      </c>
      <c r="C5" s="36" t="s">
        <v>34</v>
      </c>
      <c r="D5" s="36" t="s">
        <v>35</v>
      </c>
      <c r="E5" s="36" t="s">
        <v>34</v>
      </c>
      <c r="F5" s="190"/>
      <c r="G5" s="222"/>
      <c r="H5" s="72"/>
      <c r="I5" s="72"/>
      <c r="J5" s="72"/>
      <c r="K5" s="72"/>
      <c r="L5" s="72"/>
      <c r="M5" s="72"/>
      <c r="N5" s="72"/>
    </row>
    <row r="6" spans="1:15" ht="22" customHeight="1" x14ac:dyDescent="0.4">
      <c r="A6" s="70" t="s">
        <v>59</v>
      </c>
      <c r="B6" s="37"/>
      <c r="C6" s="27"/>
      <c r="D6" s="27"/>
      <c r="E6" s="27"/>
      <c r="F6" s="27">
        <f>C6+E6</f>
        <v>0</v>
      </c>
      <c r="G6" s="29"/>
      <c r="H6" s="75"/>
      <c r="I6" s="72"/>
      <c r="J6" s="227"/>
      <c r="K6" s="227"/>
      <c r="L6" s="76">
        <f>J6-G6</f>
        <v>0</v>
      </c>
      <c r="M6" s="72"/>
      <c r="N6" s="72"/>
    </row>
    <row r="7" spans="1:15" ht="22" customHeight="1" x14ac:dyDescent="0.4">
      <c r="A7" s="70" t="s">
        <v>58</v>
      </c>
      <c r="B7" s="28"/>
      <c r="C7" s="27"/>
      <c r="D7" s="28"/>
      <c r="E7" s="27"/>
      <c r="F7" s="27">
        <f t="shared" ref="F7:F10" si="0">C7+E7</f>
        <v>0</v>
      </c>
      <c r="G7" s="26"/>
      <c r="H7" s="77" t="s">
        <v>57</v>
      </c>
      <c r="I7" s="78" t="s">
        <v>56</v>
      </c>
      <c r="J7" s="227"/>
      <c r="K7" s="227"/>
      <c r="L7" s="76">
        <f>J7-G7</f>
        <v>0</v>
      </c>
      <c r="M7" s="72"/>
      <c r="N7" s="72"/>
    </row>
    <row r="8" spans="1:15" ht="22" customHeight="1" x14ac:dyDescent="0.4">
      <c r="A8" s="36" t="s">
        <v>55</v>
      </c>
      <c r="B8" s="27"/>
      <c r="C8" s="27"/>
      <c r="D8" s="27"/>
      <c r="E8" s="27"/>
      <c r="F8" s="27">
        <f t="shared" si="0"/>
        <v>0</v>
      </c>
      <c r="G8" s="26"/>
      <c r="H8" s="79"/>
      <c r="I8" s="80">
        <f>H8-G8</f>
        <v>0</v>
      </c>
      <c r="J8" s="81">
        <f>[1]SKL_TOL!$H$882</f>
        <v>0</v>
      </c>
      <c r="K8" s="82">
        <f>J8-E8</f>
        <v>0</v>
      </c>
      <c r="L8" s="83"/>
      <c r="M8" s="72"/>
      <c r="N8" s="72"/>
    </row>
    <row r="9" spans="1:15" ht="22" customHeight="1" x14ac:dyDescent="0.4">
      <c r="A9" s="70" t="s">
        <v>54</v>
      </c>
      <c r="B9" s="27"/>
      <c r="C9" s="27"/>
      <c r="D9" s="27"/>
      <c r="E9" s="27"/>
      <c r="F9" s="27">
        <f t="shared" si="0"/>
        <v>0</v>
      </c>
      <c r="G9" s="26">
        <f>F9</f>
        <v>0</v>
      </c>
      <c r="H9" s="79"/>
      <c r="I9" s="80">
        <f>H9-F9</f>
        <v>0</v>
      </c>
      <c r="J9" s="84"/>
      <c r="K9" s="83"/>
      <c r="L9" s="83"/>
      <c r="M9" s="72"/>
      <c r="N9" s="72"/>
    </row>
    <row r="10" spans="1:15" ht="34.5" customHeight="1" x14ac:dyDescent="0.4">
      <c r="A10" s="38" t="s">
        <v>53</v>
      </c>
      <c r="B10" s="25">
        <f>SUM(B6:B9)</f>
        <v>0</v>
      </c>
      <c r="C10" s="25">
        <f>SUM(C6:C9)</f>
        <v>0</v>
      </c>
      <c r="D10" s="25">
        <f>SUM(D6:D9)</f>
        <v>0</v>
      </c>
      <c r="E10" s="25">
        <f>SUM(E6:E9)</f>
        <v>0</v>
      </c>
      <c r="F10" s="27">
        <f t="shared" si="0"/>
        <v>0</v>
      </c>
      <c r="G10" s="24">
        <f>SUM(G6:G9)</f>
        <v>0</v>
      </c>
      <c r="H10" s="85"/>
      <c r="I10" s="80">
        <f>H10-G10</f>
        <v>0</v>
      </c>
      <c r="J10" s="86"/>
      <c r="K10" s="86"/>
      <c r="L10" s="86"/>
      <c r="M10" s="72"/>
      <c r="N10" s="72"/>
    </row>
    <row r="11" spans="1:15" ht="16.5" customHeight="1" x14ac:dyDescent="0.4">
      <c r="A11" s="39" t="s">
        <v>52</v>
      </c>
      <c r="B11" s="40"/>
      <c r="C11" s="40"/>
      <c r="D11" s="171"/>
      <c r="E11" s="218" t="s">
        <v>51</v>
      </c>
      <c r="F11" s="171"/>
      <c r="G11" s="171"/>
      <c r="H11" s="87"/>
      <c r="I11" s="88">
        <f>H11-E10</f>
        <v>0</v>
      </c>
      <c r="J11" s="86"/>
      <c r="K11" s="86"/>
      <c r="L11" s="86"/>
      <c r="M11" s="72"/>
      <c r="N11" s="72"/>
    </row>
    <row r="12" spans="1:15" ht="15.75" customHeight="1" x14ac:dyDescent="0.4">
      <c r="A12" s="200" t="s">
        <v>50</v>
      </c>
      <c r="B12" s="201"/>
      <c r="C12" s="201"/>
      <c r="D12" s="223"/>
      <c r="E12" s="219"/>
      <c r="F12" s="172"/>
      <c r="G12" s="172"/>
      <c r="H12" s="40"/>
      <c r="I12" s="40"/>
      <c r="J12" s="86"/>
      <c r="K12" s="86"/>
      <c r="L12" s="86"/>
      <c r="M12" s="72"/>
      <c r="N12" s="72"/>
    </row>
    <row r="13" spans="1:15" ht="17.25" customHeight="1" x14ac:dyDescent="0.4">
      <c r="A13" s="202"/>
      <c r="B13" s="203"/>
      <c r="C13" s="203"/>
      <c r="D13" s="40"/>
      <c r="E13" s="198" t="s">
        <v>49</v>
      </c>
      <c r="F13" s="173" t="s">
        <v>48</v>
      </c>
      <c r="G13" s="174"/>
      <c r="H13" s="89" t="e">
        <f>-B20/G10</f>
        <v>#DIV/0!</v>
      </c>
      <c r="I13" s="90" t="s">
        <v>47</v>
      </c>
      <c r="J13" s="86"/>
      <c r="K13" s="86"/>
      <c r="L13" s="86"/>
      <c r="M13" s="72"/>
      <c r="N13" s="72"/>
    </row>
    <row r="14" spans="1:15" ht="18" x14ac:dyDescent="0.4">
      <c r="A14" s="41" t="s">
        <v>46</v>
      </c>
      <c r="B14" s="228" t="s">
        <v>45</v>
      </c>
      <c r="C14" s="229"/>
      <c r="D14" s="40"/>
      <c r="E14" s="199"/>
      <c r="F14" s="175" t="s">
        <v>44</v>
      </c>
      <c r="G14" s="176"/>
      <c r="H14" s="40"/>
      <c r="I14" s="40"/>
      <c r="J14" s="86"/>
      <c r="K14" s="86"/>
      <c r="L14" s="86"/>
      <c r="M14" s="91"/>
      <c r="N14" s="72"/>
    </row>
    <row r="15" spans="1:15" ht="19.5" customHeight="1" x14ac:dyDescent="0.4">
      <c r="A15" s="42" t="s">
        <v>43</v>
      </c>
      <c r="B15" s="224" t="s">
        <v>42</v>
      </c>
      <c r="C15" s="225"/>
      <c r="D15" s="40"/>
      <c r="E15" s="181" t="s">
        <v>41</v>
      </c>
      <c r="F15" s="140" t="e">
        <f>F10/G10</f>
        <v>#DIV/0!</v>
      </c>
      <c r="G15" s="141"/>
      <c r="H15" s="40"/>
      <c r="I15" s="40"/>
      <c r="J15" s="86"/>
      <c r="K15" s="86"/>
      <c r="L15" s="86"/>
      <c r="M15" s="91"/>
      <c r="N15" s="72"/>
    </row>
    <row r="16" spans="1:15" ht="20.25" customHeight="1" x14ac:dyDescent="0.4">
      <c r="A16" s="181" t="s">
        <v>41</v>
      </c>
      <c r="B16" s="194" t="e">
        <f>F10/B23</f>
        <v>#DIV/0!</v>
      </c>
      <c r="C16" s="195"/>
      <c r="D16" s="40"/>
      <c r="E16" s="182"/>
      <c r="F16" s="142"/>
      <c r="G16" s="143"/>
      <c r="H16" s="40"/>
      <c r="I16" s="92"/>
      <c r="J16" s="72"/>
      <c r="K16" s="72"/>
      <c r="L16" s="72"/>
      <c r="M16" s="72"/>
      <c r="N16" s="72"/>
    </row>
    <row r="17" spans="1:14" ht="17.25" customHeight="1" x14ac:dyDescent="0.4">
      <c r="A17" s="182"/>
      <c r="B17" s="196"/>
      <c r="C17" s="197"/>
      <c r="D17" s="40"/>
      <c r="E17" s="43" t="s">
        <v>17</v>
      </c>
      <c r="F17" s="146"/>
      <c r="G17" s="147"/>
      <c r="H17" s="93">
        <f>G10-H18</f>
        <v>0</v>
      </c>
      <c r="I17" s="94">
        <f>F10-F7</f>
        <v>0</v>
      </c>
      <c r="J17" s="95" t="s">
        <v>40</v>
      </c>
      <c r="K17" s="72"/>
      <c r="L17" s="72"/>
      <c r="M17" s="72"/>
      <c r="N17" s="72"/>
    </row>
    <row r="18" spans="1:14" ht="17.25" customHeight="1" x14ac:dyDescent="0.4">
      <c r="A18" s="208" t="s">
        <v>39</v>
      </c>
      <c r="B18" s="209" t="e">
        <f>-B20/F10</f>
        <v>#DIV/0!</v>
      </c>
      <c r="C18" s="210"/>
      <c r="D18" s="40"/>
      <c r="E18" s="44" t="s">
        <v>15</v>
      </c>
      <c r="F18" s="144"/>
      <c r="G18" s="145"/>
      <c r="H18" s="93">
        <f>G7</f>
        <v>0</v>
      </c>
      <c r="I18" s="96">
        <f>F7</f>
        <v>0</v>
      </c>
      <c r="J18" s="97">
        <f>SUM(H17:H18)</f>
        <v>0</v>
      </c>
      <c r="K18" s="72"/>
      <c r="L18" s="72"/>
      <c r="M18" s="72"/>
      <c r="N18" s="72"/>
    </row>
    <row r="19" spans="1:14" ht="17.25" customHeight="1" x14ac:dyDescent="0.4">
      <c r="A19" s="208"/>
      <c r="B19" s="209"/>
      <c r="C19" s="210"/>
      <c r="D19" s="40"/>
      <c r="E19" s="45" t="s">
        <v>38</v>
      </c>
      <c r="F19" s="146"/>
      <c r="G19" s="147"/>
      <c r="H19" s="93">
        <f>G10-H20</f>
        <v>0</v>
      </c>
      <c r="I19" s="96">
        <f>F10-F7</f>
        <v>0</v>
      </c>
      <c r="J19" s="97"/>
      <c r="K19" s="72"/>
      <c r="L19" s="72"/>
      <c r="M19" s="72"/>
      <c r="N19" s="72"/>
    </row>
    <row r="20" spans="1:14" ht="17.25" customHeight="1" x14ac:dyDescent="0.4">
      <c r="A20" s="207" t="s">
        <v>37</v>
      </c>
      <c r="B20" s="204"/>
      <c r="C20" s="205"/>
      <c r="D20" s="40"/>
      <c r="E20" s="46" t="s">
        <v>36</v>
      </c>
      <c r="F20" s="144"/>
      <c r="G20" s="145"/>
      <c r="H20" s="23"/>
      <c r="I20" s="96">
        <f>F7</f>
        <v>0</v>
      </c>
      <c r="J20" s="97">
        <f>SUM(H19:H20)</f>
        <v>0</v>
      </c>
      <c r="K20" s="72"/>
      <c r="L20" s="72"/>
      <c r="M20" s="72"/>
      <c r="N20" s="72"/>
    </row>
    <row r="21" spans="1:14" ht="16.5" customHeight="1" x14ac:dyDescent="0.4">
      <c r="A21" s="207"/>
      <c r="B21" s="204"/>
      <c r="C21" s="205"/>
      <c r="D21" s="40"/>
      <c r="E21" s="40"/>
      <c r="F21" s="40"/>
      <c r="G21" s="40"/>
      <c r="H21" s="98"/>
      <c r="I21" s="99"/>
      <c r="J21" s="72"/>
      <c r="K21" s="72"/>
      <c r="L21" s="72"/>
      <c r="M21" s="72"/>
      <c r="N21" s="72"/>
    </row>
    <row r="22" spans="1:14" ht="16.5" customHeight="1" x14ac:dyDescent="0.4">
      <c r="A22" s="207"/>
      <c r="B22" s="204"/>
      <c r="C22" s="205"/>
      <c r="D22" s="40"/>
      <c r="E22" s="148" t="s">
        <v>28</v>
      </c>
      <c r="F22" s="148" t="s">
        <v>35</v>
      </c>
      <c r="G22" s="148" t="s">
        <v>34</v>
      </c>
      <c r="H22" s="93"/>
      <c r="I22" s="99"/>
      <c r="J22" s="72"/>
      <c r="K22" s="72"/>
      <c r="L22" s="72"/>
      <c r="M22" s="72"/>
      <c r="N22" s="72"/>
    </row>
    <row r="23" spans="1:14" ht="16.5" customHeight="1" x14ac:dyDescent="0.4">
      <c r="A23" s="206" t="s">
        <v>33</v>
      </c>
      <c r="B23" s="211">
        <f>G10+H26</f>
        <v>0</v>
      </c>
      <c r="C23" s="212"/>
      <c r="D23" s="40"/>
      <c r="E23" s="149"/>
      <c r="F23" s="149"/>
      <c r="G23" s="149"/>
      <c r="H23" s="93"/>
      <c r="I23" s="99"/>
      <c r="J23" s="72"/>
      <c r="K23" s="72"/>
      <c r="L23" s="72"/>
      <c r="M23" s="72"/>
      <c r="N23" s="72"/>
    </row>
    <row r="24" spans="1:14" ht="20.149999999999999" customHeight="1" x14ac:dyDescent="0.4">
      <c r="A24" s="206"/>
      <c r="B24" s="211"/>
      <c r="C24" s="212"/>
      <c r="D24" s="40"/>
      <c r="E24" s="47" t="s">
        <v>32</v>
      </c>
      <c r="F24" s="22"/>
      <c r="G24" s="22"/>
      <c r="H24" s="93"/>
      <c r="I24" s="99"/>
      <c r="J24" s="72"/>
      <c r="K24" s="72"/>
      <c r="L24" s="72"/>
      <c r="M24" s="72"/>
      <c r="N24" s="72"/>
    </row>
    <row r="25" spans="1:14" ht="20.149999999999999" customHeight="1" x14ac:dyDescent="0.4">
      <c r="A25" s="206"/>
      <c r="B25" s="211"/>
      <c r="C25" s="212"/>
      <c r="D25" s="40"/>
      <c r="E25" s="48" t="s">
        <v>31</v>
      </c>
      <c r="F25" s="21"/>
      <c r="G25" s="21"/>
      <c r="H25" s="100"/>
      <c r="I25" s="101">
        <f>H25-B23</f>
        <v>0</v>
      </c>
      <c r="J25" s="72"/>
      <c r="K25" s="72"/>
      <c r="L25" s="72"/>
      <c r="M25" s="72"/>
      <c r="N25" s="72"/>
    </row>
    <row r="26" spans="1:14" ht="27" customHeight="1" x14ac:dyDescent="0.4">
      <c r="A26" s="49" t="s">
        <v>30</v>
      </c>
      <c r="B26" s="156"/>
      <c r="C26" s="156"/>
      <c r="D26" s="50"/>
      <c r="E26" s="40"/>
      <c r="F26" s="40"/>
      <c r="G26" s="35" t="s">
        <v>65</v>
      </c>
      <c r="H26" s="20"/>
      <c r="I26" s="102" t="s">
        <v>29</v>
      </c>
      <c r="J26" s="103"/>
      <c r="K26" s="103"/>
      <c r="L26" s="103"/>
      <c r="M26" s="72"/>
      <c r="N26" s="40"/>
    </row>
    <row r="27" spans="1:14" ht="19.149999999999999" customHeight="1" x14ac:dyDescent="0.4">
      <c r="A27" s="148" t="s">
        <v>28</v>
      </c>
      <c r="B27" s="159"/>
      <c r="C27" s="192"/>
      <c r="D27" s="163" t="s">
        <v>27</v>
      </c>
      <c r="E27" s="164"/>
      <c r="F27" s="159"/>
      <c r="G27" s="51" t="s">
        <v>26</v>
      </c>
      <c r="H27" s="104"/>
      <c r="I27" s="105"/>
      <c r="J27" s="216" t="s">
        <v>25</v>
      </c>
      <c r="K27" s="217"/>
      <c r="L27" s="213" t="s">
        <v>24</v>
      </c>
      <c r="M27" s="214"/>
      <c r="N27" s="215"/>
    </row>
    <row r="28" spans="1:14" ht="19.149999999999999" customHeight="1" x14ac:dyDescent="0.4">
      <c r="A28" s="191"/>
      <c r="B28" s="160"/>
      <c r="C28" s="193"/>
      <c r="D28" s="150" t="s">
        <v>23</v>
      </c>
      <c r="E28" s="151"/>
      <c r="F28" s="160"/>
      <c r="G28" s="52" t="s">
        <v>22</v>
      </c>
      <c r="H28" s="106"/>
      <c r="I28" s="107"/>
      <c r="J28" s="108"/>
      <c r="K28" s="109"/>
      <c r="L28" s="110"/>
      <c r="M28" s="111"/>
      <c r="N28" s="112"/>
    </row>
    <row r="29" spans="1:14" ht="20.149999999999999" customHeight="1" x14ac:dyDescent="0.4">
      <c r="A29" s="53" t="s">
        <v>21</v>
      </c>
      <c r="B29" s="152">
        <f>SUM(B30:C32)</f>
        <v>0</v>
      </c>
      <c r="C29" s="153"/>
      <c r="D29" s="154" t="e">
        <f>CONCATENATE(TEXT($G$10-B29,"0,000"),"       ",TEXT(($G$10-B29)/B29,"0.00%"))</f>
        <v>#DIV/0!</v>
      </c>
      <c r="E29" s="155" t="str">
        <f t="shared" ref="E29:E33" si="1">CONCATENATE("108年度現階段累積達成率",TEXT(J25,"0.00%"),"     ",TEXT(J21,"0.00"))</f>
        <v>108年度現階段累積達成率0.00%     0.00</v>
      </c>
      <c r="F29" s="54">
        <f>SUM(F30:F32)</f>
        <v>0</v>
      </c>
      <c r="G29" s="19" t="e">
        <f>CONCATENATE(TEXT($G$10-F29,"0,000"),"       ",TEXT(($G$10-F29)/F29,"0.00%"))</f>
        <v>#DIV/0!</v>
      </c>
      <c r="H29" s="113"/>
      <c r="I29" s="18" t="s">
        <v>20</v>
      </c>
      <c r="J29" s="114">
        <f>(G10-H29)</f>
        <v>0</v>
      </c>
      <c r="K29" s="115" t="e">
        <f t="shared" ref="K29:K35" si="2">J29/B29</f>
        <v>#DIV/0!</v>
      </c>
      <c r="L29" s="113"/>
      <c r="M29" s="114">
        <f>(G10-L29)</f>
        <v>0</v>
      </c>
      <c r="N29" s="115" t="e">
        <f t="shared" ref="N29:N35" si="3">M29/F29</f>
        <v>#DIV/0!</v>
      </c>
    </row>
    <row r="30" spans="1:14" ht="20.149999999999999" customHeight="1" x14ac:dyDescent="0.4">
      <c r="A30" s="55" t="s">
        <v>17</v>
      </c>
      <c r="B30" s="152"/>
      <c r="C30" s="153"/>
      <c r="D30" s="154" t="e">
        <f>CONCATENATE(TEXT(G6-B30,"0,000"),"       ",TEXT((G6-B30)/B30,"0.00%"))</f>
        <v>#DIV/0!</v>
      </c>
      <c r="E30" s="155" t="str">
        <f t="shared" ref="E30" si="4">CONCATENATE("108年度現階段累積達成率",TEXT(J26,"0.00%"),"     ",TEXT(J22,"0.00"))</f>
        <v>108年度現階段累積達成率0.00%     0.00</v>
      </c>
      <c r="F30" s="56"/>
      <c r="G30" s="19" t="e">
        <f>CONCATENATE(TEXT(G6-F30,"0,000"),"       ",TEXT((G6-F30)/F30,"0.00%"))</f>
        <v>#DIV/0!</v>
      </c>
      <c r="H30" s="116"/>
      <c r="I30" s="17" t="s">
        <v>16</v>
      </c>
      <c r="J30" s="117">
        <f>(G6-H30)</f>
        <v>0</v>
      </c>
      <c r="K30" s="118" t="e">
        <f t="shared" si="2"/>
        <v>#DIV/0!</v>
      </c>
      <c r="L30" s="116"/>
      <c r="M30" s="119">
        <f>(G6-L30)</f>
        <v>0</v>
      </c>
      <c r="N30" s="118" t="e">
        <f t="shared" si="3"/>
        <v>#DIV/0!</v>
      </c>
    </row>
    <row r="31" spans="1:14" ht="20.149999999999999" customHeight="1" x14ac:dyDescent="0.4">
      <c r="A31" s="55" t="s">
        <v>15</v>
      </c>
      <c r="B31" s="152"/>
      <c r="C31" s="153"/>
      <c r="D31" s="154" t="e">
        <f t="shared" ref="D31" si="5">CONCATENATE(TEXT(G7-B31,"0,000"),"       ",TEXT((G7-B31)/B31,"0.00%"))</f>
        <v>#DIV/0!</v>
      </c>
      <c r="E31" s="155" t="str">
        <f t="shared" ref="E31:E32" si="6">CONCATENATE("108年度現階段累積達成率",TEXT(J27,"0.00%"),"     ",TEXT(J23,"0.00"))</f>
        <v>108年度現階段累積達成率上月增減     0.00</v>
      </c>
      <c r="F31" s="56"/>
      <c r="G31" s="19" t="e">
        <f>CONCATENATE(TEXT(G7-F31,"0,000"),"       ",TEXT((G7-F31)/F31,"0.00%"))</f>
        <v>#DIV/0!</v>
      </c>
      <c r="H31" s="116"/>
      <c r="I31" s="17" t="s">
        <v>14</v>
      </c>
      <c r="J31" s="117">
        <f>(G7-H31)</f>
        <v>0</v>
      </c>
      <c r="K31" s="118" t="e">
        <f t="shared" si="2"/>
        <v>#DIV/0!</v>
      </c>
      <c r="L31" s="116"/>
      <c r="M31" s="119">
        <f>(G7-L31)</f>
        <v>0</v>
      </c>
      <c r="N31" s="118" t="e">
        <f t="shared" si="3"/>
        <v>#DIV/0!</v>
      </c>
    </row>
    <row r="32" spans="1:14" ht="20.149999999999999" customHeight="1" x14ac:dyDescent="0.4">
      <c r="A32" s="57" t="s">
        <v>13</v>
      </c>
      <c r="B32" s="152"/>
      <c r="C32" s="153"/>
      <c r="D32" s="154" t="e">
        <f>CONCATENATE(TEXT(G8-B32+G9,"0,000"),"       ",TEXT((G8-B32+G9)/B32,"0.00%"))</f>
        <v>#DIV/0!</v>
      </c>
      <c r="E32" s="155" t="str">
        <f t="shared" si="6"/>
        <v>108年度現階段累積達成率0.00%     0.00</v>
      </c>
      <c r="F32" s="56"/>
      <c r="G32" s="19" t="e">
        <f>CONCATENATE(TEXT(G8-F32+G9,"0,000"),"       ",TEXT((G8-F32+G9)/F32,"0.00%"))</f>
        <v>#DIV/0!</v>
      </c>
      <c r="H32" s="116"/>
      <c r="I32" s="16" t="s">
        <v>12</v>
      </c>
      <c r="J32" s="120">
        <f>(G8-H32+G9)</f>
        <v>0</v>
      </c>
      <c r="K32" s="121" t="e">
        <f t="shared" si="2"/>
        <v>#DIV/0!</v>
      </c>
      <c r="L32" s="116"/>
      <c r="M32" s="122">
        <f>(G8-L32+G9)</f>
        <v>0</v>
      </c>
      <c r="N32" s="121" t="e">
        <f t="shared" si="3"/>
        <v>#DIV/0!</v>
      </c>
    </row>
    <row r="33" spans="1:14" ht="20.149999999999999" customHeight="1" x14ac:dyDescent="0.4">
      <c r="A33" s="53" t="s">
        <v>19</v>
      </c>
      <c r="B33" s="152">
        <f>SUM(B34:C36)</f>
        <v>0</v>
      </c>
      <c r="C33" s="153"/>
      <c r="D33" s="154" t="e">
        <f>CONCATENATE(TEXT(E10-B33,"0,000"),"       ",TEXT((E10-B33)/B33,"0.00%"))</f>
        <v>#DIV/0!</v>
      </c>
      <c r="E33" s="155" t="str">
        <f t="shared" si="1"/>
        <v>108年度現階段累積達成率0.00%     0.00</v>
      </c>
      <c r="F33" s="56">
        <f>SUM(F34:F36)</f>
        <v>0</v>
      </c>
      <c r="G33" s="19" t="e">
        <f>CONCATENATE(TEXT(E10-F33,"0,000"),"       ",TEXT((E10-F33)/F33,"0.00%"))</f>
        <v>#DIV/0!</v>
      </c>
      <c r="H33" s="113"/>
      <c r="I33" s="18" t="s">
        <v>18</v>
      </c>
      <c r="J33" s="114">
        <f>(E10-H33)</f>
        <v>0</v>
      </c>
      <c r="K33" s="115" t="e">
        <f t="shared" si="2"/>
        <v>#DIV/0!</v>
      </c>
      <c r="L33" s="113"/>
      <c r="M33" s="123">
        <f>(E10-L33)</f>
        <v>0</v>
      </c>
      <c r="N33" s="115" t="e">
        <f t="shared" si="3"/>
        <v>#DIV/0!</v>
      </c>
    </row>
    <row r="34" spans="1:14" ht="20.149999999999999" customHeight="1" x14ac:dyDescent="0.4">
      <c r="A34" s="55" t="s">
        <v>17</v>
      </c>
      <c r="B34" s="152"/>
      <c r="C34" s="153"/>
      <c r="D34" s="154" t="e">
        <f>CONCATENATE(TEXT(E6-B34,"0,000"),"       ",TEXT((E6-B34)/B34,"0.00%"))</f>
        <v>#DIV/0!</v>
      </c>
      <c r="E34" s="155" t="str">
        <f t="shared" ref="E34" si="7">CONCATENATE("108年度現階段累積達成率",TEXT(J30,"0.00%"),"     ",TEXT(J26,"0.00"))</f>
        <v>108年度現階段累積達成率0.00%     0.00</v>
      </c>
      <c r="F34" s="56"/>
      <c r="G34" s="19" t="e">
        <f>CONCATENATE(TEXT(E6-F34,"0,000"),"       ",TEXT((E6-F34)/F34,"0.00%"))</f>
        <v>#DIV/0!</v>
      </c>
      <c r="H34" s="124"/>
      <c r="I34" s="17" t="s">
        <v>16</v>
      </c>
      <c r="J34" s="117">
        <f>(E6-H34)</f>
        <v>0</v>
      </c>
      <c r="K34" s="118" t="e">
        <f t="shared" si="2"/>
        <v>#DIV/0!</v>
      </c>
      <c r="L34" s="116"/>
      <c r="M34" s="119">
        <f>(E6-L34)</f>
        <v>0</v>
      </c>
      <c r="N34" s="118" t="e">
        <f t="shared" si="3"/>
        <v>#DIV/0!</v>
      </c>
    </row>
    <row r="35" spans="1:14" ht="20.149999999999999" customHeight="1" x14ac:dyDescent="0.4">
      <c r="A35" s="55" t="s">
        <v>15</v>
      </c>
      <c r="B35" s="152"/>
      <c r="C35" s="153"/>
      <c r="D35" s="154" t="e">
        <f t="shared" ref="D35" si="8">CONCATENATE(TEXT(E7-B35,"0,000"),"       ",TEXT((E7-B35)/B35,"0.00%"))</f>
        <v>#DIV/0!</v>
      </c>
      <c r="E35" s="155" t="str">
        <f t="shared" ref="E35:E37" si="9">CONCATENATE("108年度現階段累積達成率",TEXT(J31,"0.00%"),"     ",TEXT(J27,"0.00"))</f>
        <v>108年度現階段累積達成率0.00%     上月增減</v>
      </c>
      <c r="F35" s="56"/>
      <c r="G35" s="19" t="e">
        <f>CONCATENATE(TEXT(E7-F35,"0,000"),"       ",TEXT((E7-F35)/F35,"0.00%"))</f>
        <v>#DIV/0!</v>
      </c>
      <c r="H35" s="124"/>
      <c r="I35" s="17" t="s">
        <v>14</v>
      </c>
      <c r="J35" s="125">
        <f>(E7-H35)</f>
        <v>0</v>
      </c>
      <c r="K35" s="118" t="e">
        <f t="shared" si="2"/>
        <v>#DIV/0!</v>
      </c>
      <c r="L35" s="116"/>
      <c r="M35" s="119">
        <f>(E7-L35)</f>
        <v>0</v>
      </c>
      <c r="N35" s="118" t="e">
        <f t="shared" si="3"/>
        <v>#DIV/0!</v>
      </c>
    </row>
    <row r="36" spans="1:14" ht="20.149999999999999" customHeight="1" x14ac:dyDescent="0.4">
      <c r="A36" s="57" t="s">
        <v>13</v>
      </c>
      <c r="B36" s="152"/>
      <c r="C36" s="153"/>
      <c r="D36" s="154" t="e">
        <f>CONCATENATE(TEXT(E8-B36+E9,"0,000"),"       ",TEXT((E8-B36+E9)/B36,"0.00%"))</f>
        <v>#DIV/0!</v>
      </c>
      <c r="E36" s="155" t="str">
        <f t="shared" si="9"/>
        <v>108年度現階段累積達成率0.00%     0.00</v>
      </c>
      <c r="F36" s="56"/>
      <c r="G36" s="19" t="e">
        <f>CONCATENATE(TEXT(E8-F36,"0,000"),"       ",TEXT((E8-F36)/F36,"0.00%"))</f>
        <v>#DIV/0!</v>
      </c>
      <c r="H36" s="124"/>
      <c r="I36" s="16" t="s">
        <v>12</v>
      </c>
      <c r="J36" s="120">
        <f>(E8-H36+E9)</f>
        <v>0</v>
      </c>
      <c r="K36" s="118" t="e">
        <f>J36/B36</f>
        <v>#DIV/0!</v>
      </c>
      <c r="L36" s="126"/>
      <c r="M36" s="122">
        <f>(E8-L36)</f>
        <v>0</v>
      </c>
      <c r="N36" s="121" t="e">
        <f>M36/F36</f>
        <v>#DIV/0!</v>
      </c>
    </row>
    <row r="37" spans="1:14" ht="20.149999999999999" customHeight="1" x14ac:dyDescent="0.4">
      <c r="A37" s="58" t="s">
        <v>11</v>
      </c>
      <c r="B37" s="152"/>
      <c r="C37" s="153"/>
      <c r="D37" s="154" t="e">
        <f>CONCATENATE(TEXT(C10-B37,"0,000"),"       ",TEXT((C10-B37)/B37,"0.00%"))</f>
        <v>#DIV/0!</v>
      </c>
      <c r="E37" s="155" t="str">
        <f t="shared" si="9"/>
        <v>108年度現階段累積達成率0.00%     0.00</v>
      </c>
      <c r="F37" s="56"/>
      <c r="G37" s="19" t="e">
        <f>CONCATENATE(TEXT(C10-F37,"0,000"),"       ",TEXT((C10-F37)/F37,"0.00%"))</f>
        <v>#DIV/0!</v>
      </c>
      <c r="H37" s="124"/>
      <c r="I37" s="15" t="s">
        <v>10</v>
      </c>
      <c r="J37" s="127">
        <f>(C10-H37)</f>
        <v>0</v>
      </c>
      <c r="K37" s="128" t="e">
        <f>J37/B37</f>
        <v>#DIV/0!</v>
      </c>
      <c r="L37" s="129"/>
      <c r="M37" s="127">
        <f>(C10-L37)</f>
        <v>0</v>
      </c>
      <c r="N37" s="128" t="e">
        <f>M37/F37</f>
        <v>#DIV/0!</v>
      </c>
    </row>
    <row r="38" spans="1:14" ht="20.149999999999999" customHeight="1" x14ac:dyDescent="0.4">
      <c r="A38" s="59" t="s">
        <v>9</v>
      </c>
      <c r="B38" s="161" t="e">
        <f>(B37+B33)/B29</f>
        <v>#DIV/0!</v>
      </c>
      <c r="C38" s="162"/>
      <c r="D38" s="179" t="e">
        <f>F15-B38</f>
        <v>#DIV/0!</v>
      </c>
      <c r="E38" s="180"/>
      <c r="F38" s="60" t="e">
        <f>(F37+F33)/F29</f>
        <v>#DIV/0!</v>
      </c>
      <c r="G38" s="134" t="e">
        <f>F15-F38</f>
        <v>#DIV/0!</v>
      </c>
      <c r="H38" s="130" t="e">
        <f>(H33+H37)/H29</f>
        <v>#DIV/0!</v>
      </c>
      <c r="I38" s="14" t="s">
        <v>8</v>
      </c>
      <c r="J38" s="131" t="e">
        <f>F15-H38</f>
        <v>#DIV/0!</v>
      </c>
      <c r="K38" s="127"/>
      <c r="L38" s="130" t="e">
        <f>(L33+L37)/L29</f>
        <v>#DIV/0!</v>
      </c>
      <c r="M38" s="131" t="e">
        <f>F15-L38</f>
        <v>#DIV/0!</v>
      </c>
      <c r="N38" s="132"/>
    </row>
    <row r="39" spans="1:14" ht="20.149999999999999" customHeight="1" x14ac:dyDescent="0.4">
      <c r="A39" s="49" t="s">
        <v>7</v>
      </c>
      <c r="B39" s="40"/>
      <c r="C39" s="40"/>
      <c r="D39" s="40"/>
      <c r="E39" s="40"/>
      <c r="F39" s="61"/>
      <c r="G39" s="35" t="s">
        <v>65</v>
      </c>
      <c r="H39" s="133"/>
      <c r="I39" s="135" t="s">
        <v>68</v>
      </c>
      <c r="J39" s="133"/>
      <c r="K39" s="133"/>
      <c r="L39" s="133"/>
      <c r="M39" s="133"/>
      <c r="N39" s="133"/>
    </row>
    <row r="40" spans="1:14" ht="20.149999999999999" customHeight="1" x14ac:dyDescent="0.4">
      <c r="A40" s="62" t="s">
        <v>6</v>
      </c>
      <c r="B40" s="167" t="s">
        <v>5</v>
      </c>
      <c r="C40" s="168"/>
      <c r="D40" s="167" t="s">
        <v>4</v>
      </c>
      <c r="E40" s="168"/>
      <c r="F40" s="69" t="s">
        <v>3</v>
      </c>
      <c r="G40" s="36" t="s">
        <v>2</v>
      </c>
      <c r="H40" s="72"/>
      <c r="I40" s="133"/>
      <c r="J40" s="133"/>
      <c r="K40" s="133"/>
      <c r="L40" s="133"/>
      <c r="M40" s="133"/>
      <c r="N40" s="133"/>
    </row>
    <row r="41" spans="1:14" s="9" customFormat="1" ht="21" customHeight="1" x14ac:dyDescent="0.4">
      <c r="A41" s="12"/>
      <c r="B41" s="136"/>
      <c r="C41" s="137"/>
      <c r="D41" s="138"/>
      <c r="E41" s="139"/>
      <c r="F41" s="11"/>
      <c r="G41" s="10"/>
    </row>
    <row r="42" spans="1:14" s="9" customFormat="1" ht="21" customHeight="1" x14ac:dyDescent="0.4">
      <c r="A42" s="12"/>
      <c r="B42" s="136"/>
      <c r="C42" s="137"/>
      <c r="D42" s="138"/>
      <c r="E42" s="139"/>
      <c r="F42" s="11"/>
      <c r="G42" s="10"/>
    </row>
    <row r="43" spans="1:14" s="9" customFormat="1" ht="21" customHeight="1" x14ac:dyDescent="0.4">
      <c r="A43" s="12"/>
      <c r="B43" s="136"/>
      <c r="C43" s="137"/>
      <c r="D43" s="138"/>
      <c r="E43" s="139"/>
      <c r="F43" s="11"/>
      <c r="G43" s="10"/>
    </row>
    <row r="44" spans="1:14" s="9" customFormat="1" ht="21" customHeight="1" x14ac:dyDescent="0.4">
      <c r="A44" s="12"/>
      <c r="B44" s="136"/>
      <c r="C44" s="137"/>
      <c r="D44" s="138"/>
      <c r="E44" s="139"/>
      <c r="F44" s="11"/>
      <c r="G44" s="10"/>
    </row>
    <row r="45" spans="1:14" s="9" customFormat="1" ht="21" customHeight="1" x14ac:dyDescent="0.4">
      <c r="A45" s="12"/>
      <c r="B45" s="136"/>
      <c r="C45" s="137"/>
      <c r="D45" s="138"/>
      <c r="E45" s="139"/>
      <c r="F45" s="11"/>
      <c r="G45" s="13"/>
    </row>
    <row r="46" spans="1:14" s="9" customFormat="1" ht="21" customHeight="1" x14ac:dyDescent="0.4">
      <c r="A46" s="12"/>
      <c r="B46" s="136"/>
      <c r="C46" s="137"/>
      <c r="D46" s="138"/>
      <c r="E46" s="139"/>
      <c r="F46" s="11"/>
      <c r="G46" s="10"/>
    </row>
    <row r="47" spans="1:14" s="9" customFormat="1" ht="21" customHeight="1" x14ac:dyDescent="0.4">
      <c r="A47" s="12"/>
      <c r="B47" s="136"/>
      <c r="C47" s="137"/>
      <c r="D47" s="136"/>
      <c r="E47" s="137"/>
      <c r="F47" s="11"/>
      <c r="G47" s="10"/>
    </row>
    <row r="48" spans="1:14" s="9" customFormat="1" ht="21" customHeight="1" x14ac:dyDescent="0.4">
      <c r="A48" s="12"/>
      <c r="B48" s="136"/>
      <c r="C48" s="137"/>
      <c r="D48" s="136"/>
      <c r="E48" s="137"/>
      <c r="F48" s="11"/>
      <c r="G48" s="10"/>
    </row>
    <row r="49" spans="1:14" s="9" customFormat="1" ht="21" customHeight="1" x14ac:dyDescent="0.4">
      <c r="A49" s="12"/>
      <c r="B49" s="136"/>
      <c r="C49" s="137"/>
      <c r="D49" s="136"/>
      <c r="E49" s="137"/>
      <c r="F49" s="11"/>
      <c r="G49" s="10"/>
    </row>
    <row r="50" spans="1:14" s="9" customFormat="1" ht="21" customHeight="1" x14ac:dyDescent="0.4">
      <c r="A50" s="12"/>
      <c r="B50" s="136"/>
      <c r="C50" s="137"/>
      <c r="D50" s="136"/>
      <c r="E50" s="137"/>
      <c r="F50" s="11"/>
      <c r="G50" s="10"/>
    </row>
    <row r="51" spans="1:14" s="9" customFormat="1" ht="21" customHeight="1" x14ac:dyDescent="0.4">
      <c r="A51" s="12"/>
      <c r="B51" s="136"/>
      <c r="C51" s="137"/>
      <c r="D51" s="136"/>
      <c r="E51" s="137"/>
      <c r="F51" s="11"/>
      <c r="G51" s="10"/>
    </row>
    <row r="52" spans="1:14" ht="21.75" customHeight="1" x14ac:dyDescent="0.4">
      <c r="A52" s="63" t="s">
        <v>1</v>
      </c>
      <c r="B52" s="157">
        <f>B51-B29</f>
        <v>0</v>
      </c>
      <c r="C52" s="157"/>
      <c r="D52" s="157">
        <f>D51-B33-B37</f>
        <v>0</v>
      </c>
      <c r="E52" s="157"/>
      <c r="F52" s="64" t="e">
        <f>F51-B38</f>
        <v>#DIV/0!</v>
      </c>
      <c r="G52" s="65"/>
      <c r="H52" s="9"/>
      <c r="I52" s="9"/>
      <c r="J52" s="9"/>
      <c r="K52" s="9"/>
      <c r="L52" s="9"/>
      <c r="M52" s="9"/>
      <c r="N52" s="9"/>
    </row>
    <row r="53" spans="1:14" ht="18" x14ac:dyDescent="0.4">
      <c r="A53" s="66" t="s">
        <v>0</v>
      </c>
      <c r="B53" s="166">
        <f>B51-B49</f>
        <v>0</v>
      </c>
      <c r="C53" s="166"/>
      <c r="D53" s="166">
        <f>D51-D49</f>
        <v>0</v>
      </c>
      <c r="E53" s="166"/>
      <c r="F53" s="67">
        <f>F51-F49</f>
        <v>0</v>
      </c>
      <c r="G53" s="68"/>
      <c r="H53" s="8"/>
      <c r="I53" s="8"/>
      <c r="J53" s="8"/>
      <c r="K53" s="8"/>
      <c r="L53" s="8"/>
      <c r="M53" s="8"/>
      <c r="N53" s="8"/>
    </row>
    <row r="54" spans="1:14" ht="25.5" customHeight="1" x14ac:dyDescent="0.4">
      <c r="A54" s="158"/>
      <c r="B54" s="165"/>
      <c r="C54" s="165"/>
      <c r="D54" s="178"/>
      <c r="E54" s="178"/>
      <c r="F54" s="170"/>
      <c r="G54" s="177"/>
      <c r="H54" s="7"/>
    </row>
    <row r="55" spans="1:14" ht="27" customHeight="1" x14ac:dyDescent="0.4">
      <c r="A55" s="158"/>
      <c r="B55" s="165"/>
      <c r="C55" s="165"/>
      <c r="D55" s="178"/>
      <c r="E55" s="178"/>
      <c r="F55" s="170"/>
      <c r="G55" s="177"/>
      <c r="I55" s="6"/>
    </row>
    <row r="56" spans="1:14" ht="27" customHeight="1" x14ac:dyDescent="0.4">
      <c r="A56" s="5"/>
      <c r="B56" s="169"/>
      <c r="C56" s="169"/>
      <c r="D56" s="169"/>
      <c r="E56" s="169"/>
      <c r="F56" s="169"/>
      <c r="G56" s="169"/>
    </row>
    <row r="57" spans="1:14" x14ac:dyDescent="0.4">
      <c r="A57" s="5"/>
      <c r="B57" s="169"/>
      <c r="C57" s="169"/>
      <c r="D57" s="169"/>
      <c r="E57" s="169"/>
      <c r="F57" s="169"/>
      <c r="G57" s="169"/>
    </row>
    <row r="58" spans="1:14" x14ac:dyDescent="0.4">
      <c r="A58" s="5"/>
      <c r="B58" s="169"/>
      <c r="C58" s="169"/>
      <c r="D58" s="169"/>
      <c r="E58" s="169"/>
      <c r="F58" s="169"/>
      <c r="G58" s="169"/>
    </row>
    <row r="59" spans="1:14" x14ac:dyDescent="0.4">
      <c r="A59" s="5"/>
      <c r="B59" s="169"/>
      <c r="C59" s="169"/>
      <c r="D59" s="169"/>
      <c r="E59" s="169"/>
      <c r="F59" s="169"/>
      <c r="G59" s="169"/>
    </row>
    <row r="60" spans="1:14" x14ac:dyDescent="0.4">
      <c r="A60" s="5"/>
      <c r="B60" s="169"/>
      <c r="C60" s="169"/>
      <c r="D60" s="169"/>
      <c r="E60" s="169"/>
      <c r="F60" s="169"/>
      <c r="G60" s="169"/>
    </row>
    <row r="62" spans="1:14" x14ac:dyDescent="0.4">
      <c r="J62" s="4"/>
      <c r="K62" s="4"/>
      <c r="L62" s="4"/>
      <c r="M62" s="4"/>
      <c r="N62" s="4"/>
    </row>
    <row r="64" spans="1:14" x14ac:dyDescent="0.4">
      <c r="I64" s="4"/>
    </row>
  </sheetData>
  <mergeCells count="102">
    <mergeCell ref="L27:N27"/>
    <mergeCell ref="J27:K27"/>
    <mergeCell ref="E11:E12"/>
    <mergeCell ref="A2:G2"/>
    <mergeCell ref="G4:G5"/>
    <mergeCell ref="G11:G12"/>
    <mergeCell ref="D11:D12"/>
    <mergeCell ref="A16:A17"/>
    <mergeCell ref="B15:C15"/>
    <mergeCell ref="K2:L2"/>
    <mergeCell ref="J6:K6"/>
    <mergeCell ref="J7:K7"/>
    <mergeCell ref="B14:C14"/>
    <mergeCell ref="A1:G1"/>
    <mergeCell ref="A4:A5"/>
    <mergeCell ref="B4:C4"/>
    <mergeCell ref="D4:E4"/>
    <mergeCell ref="F4:F5"/>
    <mergeCell ref="A27:A28"/>
    <mergeCell ref="B30:C30"/>
    <mergeCell ref="B27:C28"/>
    <mergeCell ref="B35:C35"/>
    <mergeCell ref="D34:E34"/>
    <mergeCell ref="D35:E35"/>
    <mergeCell ref="F17:G17"/>
    <mergeCell ref="B31:C31"/>
    <mergeCell ref="D32:E32"/>
    <mergeCell ref="B16:C17"/>
    <mergeCell ref="E13:E14"/>
    <mergeCell ref="A12:C13"/>
    <mergeCell ref="D30:E30"/>
    <mergeCell ref="B20:C22"/>
    <mergeCell ref="A23:A25"/>
    <mergeCell ref="A20:A22"/>
    <mergeCell ref="A18:A19"/>
    <mergeCell ref="B18:C19"/>
    <mergeCell ref="B23:C25"/>
    <mergeCell ref="G56:G60"/>
    <mergeCell ref="F54:F55"/>
    <mergeCell ref="F56:F60"/>
    <mergeCell ref="F11:F12"/>
    <mergeCell ref="F13:G13"/>
    <mergeCell ref="F14:G14"/>
    <mergeCell ref="G54:G55"/>
    <mergeCell ref="D49:E49"/>
    <mergeCell ref="B36:C36"/>
    <mergeCell ref="D40:E40"/>
    <mergeCell ref="B56:C60"/>
    <mergeCell ref="D54:E55"/>
    <mergeCell ref="D56:E60"/>
    <mergeCell ref="B42:C42"/>
    <mergeCell ref="B51:C51"/>
    <mergeCell ref="B47:C47"/>
    <mergeCell ref="B48:C48"/>
    <mergeCell ref="D48:E48"/>
    <mergeCell ref="B53:C53"/>
    <mergeCell ref="B49:C49"/>
    <mergeCell ref="B50:C50"/>
    <mergeCell ref="D50:E50"/>
    <mergeCell ref="D38:E38"/>
    <mergeCell ref="E15:E16"/>
    <mergeCell ref="B52:C52"/>
    <mergeCell ref="D51:E51"/>
    <mergeCell ref="A54:A55"/>
    <mergeCell ref="D42:E42"/>
    <mergeCell ref="F27:F28"/>
    <mergeCell ref="D41:E41"/>
    <mergeCell ref="B37:C37"/>
    <mergeCell ref="D52:E52"/>
    <mergeCell ref="D47:E47"/>
    <mergeCell ref="B38:C38"/>
    <mergeCell ref="D27:E27"/>
    <mergeCell ref="D29:E29"/>
    <mergeCell ref="B41:C41"/>
    <mergeCell ref="B29:C29"/>
    <mergeCell ref="D36:E36"/>
    <mergeCell ref="B34:C34"/>
    <mergeCell ref="D37:E37"/>
    <mergeCell ref="B43:C43"/>
    <mergeCell ref="D44:E44"/>
    <mergeCell ref="D43:E43"/>
    <mergeCell ref="B54:C55"/>
    <mergeCell ref="D53:E53"/>
    <mergeCell ref="B40:C40"/>
    <mergeCell ref="B44:C44"/>
    <mergeCell ref="B46:C46"/>
    <mergeCell ref="D46:E46"/>
    <mergeCell ref="B45:C45"/>
    <mergeCell ref="D45:E45"/>
    <mergeCell ref="F15:G16"/>
    <mergeCell ref="F18:G18"/>
    <mergeCell ref="F20:G20"/>
    <mergeCell ref="F19:G19"/>
    <mergeCell ref="F22:F23"/>
    <mergeCell ref="G22:G23"/>
    <mergeCell ref="D28:E28"/>
    <mergeCell ref="B32:C32"/>
    <mergeCell ref="D33:E33"/>
    <mergeCell ref="B33:C33"/>
    <mergeCell ref="B26:C26"/>
    <mergeCell ref="D31:E31"/>
    <mergeCell ref="E22:E23"/>
  </mergeCells>
  <phoneticPr fontId="20" type="noConversion"/>
  <printOptions horizontalCentered="1"/>
  <pageMargins left="0" right="0" top="0.31496062992125984" bottom="0" header="0.19685039370078741" footer="0"/>
  <pageSetup paperSize="9" scale="82" orientation="portrait" horizontalDpi="4294967294" r:id="rId1"/>
  <headerFooter alignWithMargins="0">
    <oddHeader>&amp;R機密等級：密等</oddHeader>
    <oddFooter>&amp;L&amp;"標楷體,標準"&amp;10放款部 放款管理課製表 &amp;D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已命名的範圍</vt:lpstr>
      </vt:variant>
      <vt:variant>
        <vt:i4>2</vt:i4>
      </vt:variant>
    </vt:vector>
  </HeadingPairs>
  <TitlesOfParts>
    <vt:vector size="3" baseType="lpstr">
      <vt:lpstr>X月</vt:lpstr>
      <vt:lpstr>X月!OLE_LINK1</vt:lpstr>
      <vt:lpstr>X月!Print_Area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張舜雯</dc:creator>
  <cp:lastModifiedBy>楷杰-Ted</cp:lastModifiedBy>
  <cp:lastPrinted>2019-05-09T02:39:08Z</cp:lastPrinted>
  <dcterms:created xsi:type="dcterms:W3CDTF">2019-05-06T02:04:32Z</dcterms:created>
  <dcterms:modified xsi:type="dcterms:W3CDTF">2022-05-20T07:04:47Z</dcterms:modified>
</cp:coreProperties>
</file>