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KL\URS審查會議紀錄\"/>
    </mc:Choice>
  </mc:AlternateContent>
  <xr:revisionPtr revIDLastSave="0" documentId="13_ncr:1_{19892947-96F4-436E-9A3A-4EEDB3FF3995}" xr6:coauthVersionLast="47" xr6:coauthVersionMax="47" xr10:uidLastSave="{00000000-0000-0000-0000-000000000000}"/>
  <bookViews>
    <workbookView xWindow="-108" yWindow="-108" windowWidth="23256" windowHeight="12576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81029"/>
  <pivotCaches>
    <pivotCache cacheId="4" r:id="rId33"/>
    <pivotCache cacheId="5" r:id="rId34"/>
    <pivotCache cacheId="6" r:id="rId35"/>
    <pivotCache cacheId="7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7" i="43" l="1"/>
  <c r="AA47" i="43"/>
  <c r="Z47" i="43"/>
  <c r="Y47" i="43"/>
  <c r="X47" i="43"/>
  <c r="AF46" i="43"/>
  <c r="AF45" i="43"/>
  <c r="AF44" i="43"/>
  <c r="F47" i="43"/>
  <c r="E47" i="43"/>
  <c r="D47" i="43"/>
  <c r="J46" i="43"/>
  <c r="J45" i="43"/>
  <c r="J44" i="43"/>
  <c r="B13" i="33"/>
  <c r="AF37" i="43"/>
  <c r="AD37" i="43"/>
  <c r="AB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Y534" i="5"/>
  <c r="AY535" i="5"/>
  <c r="AY536" i="5"/>
  <c r="AY422" i="5"/>
  <c r="AJ36" i="43"/>
  <c r="AJ35" i="43"/>
  <c r="AJ34" i="43"/>
  <c r="AJ33" i="43"/>
  <c r="AJ32" i="43"/>
  <c r="AJ31" i="43"/>
  <c r="AJ30" i="43"/>
  <c r="AJ29" i="43"/>
  <c r="AJ28" i="43"/>
  <c r="AJ27" i="43"/>
  <c r="AJ26" i="43"/>
  <c r="AI36" i="43"/>
  <c r="AH36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J11" i="43" l="1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<sst xmlns="http://schemas.openxmlformats.org/spreadsheetml/2006/main" count="14457" uniqueCount="3242">
  <si>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</si>
  <si>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</si>
  <si>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</si>
  <si>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</si>
  <si>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</si>
  <si>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</si>
  <si>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</si>
  <si>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</si>
  <si>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</si>
  <si>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</si>
  <si>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</si>
  <si>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</si>
  <si>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</si>
  <si>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</si>
  <si>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</si>
  <si>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</si>
  <si>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</si>
  <si>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</si>
  <si>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</si>
  <si>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</si>
  <si>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</si>
  <si>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</si>
  <si>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</si>
  <si>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</si>
  <si>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</si>
  <si>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</si>
  <si>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</si>
  <si>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</si>
  <si>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</si>
  <si>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</si>
  <si>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</si>
  <si>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</si>
  <si>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</si>
  <si>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</si>
  <si>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</si>
  <si>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</si>
  <si>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</si>
  <si>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</si>
  <si>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</si>
  <si>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</si>
  <si>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</si>
  <si>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</si>
  <si>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</si>
  <si>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</si>
  <si>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</si>
  <si>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</si>
  <si>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</si>
  <si>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</si>
  <si>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</si>
  <si>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</si>
  <si>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</si>
  <si>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</si>
  <si>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</si>
  <si>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</si>
  <si>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</si>
  <si>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</si>
  <si>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</si>
  <si>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</si>
  <si>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</si>
  <si>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</si>
  <si>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</si>
  <si>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</si>
  <si>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</si>
  <si>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</si>
  <si>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</si>
  <si>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</si>
  <si>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</si>
  <si>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</si>
  <si>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</si>
  <si>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</si>
  <si>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</si>
  <si>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</si>
  <si>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</si>
  <si>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</si>
  <si>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</si>
  <si>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</si>
  <si>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</si>
  <si>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</si>
  <si>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</si>
  <si>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</si>
  <si>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</si>
  <si>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</si>
  <si>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</si>
  <si>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</si>
  <si>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</si>
  <si>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</si>
  <si>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</si>
  <si>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</si>
  <si>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</si>
  <si>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</si>
  <si>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</si>
  <si>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</si>
  <si>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</si>
  <si>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</si>
  <si>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</si>
  <si>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</si>
  <si>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</si>
  <si>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</si>
  <si>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</si>
  <si>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</si>
  <si>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</si>
  <si>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</si>
  <si>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</si>
  <si>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</si>
  <si>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</si>
  <si>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</si>
  <si>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</si>
  <si>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</si>
  <si>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</si>
  <si>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</si>
  <si>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</si>
  <si>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</si>
  <si>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</si>
  <si>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</si>
  <si>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</si>
  <si>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</si>
  <si>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</si>
  <si>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</si>
  <si>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</si>
  <si>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</si>
  <si>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</si>
  <si>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</si>
  <si>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</si>
  <si>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</si>
  <si>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</si>
  <si>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</si>
  <si>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</si>
  <si>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</si>
  <si>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</si>
  <si>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</si>
  <si>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</si>
  <si>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</si>
  <si>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</si>
  <si>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</si>
  <si>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</si>
  <si>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</si>
  <si>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</si>
  <si>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</si>
  <si>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</si>
  <si>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</si>
  <si>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</si>
  <si>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</si>
  <si>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</si>
  <si>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</si>
  <si>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</si>
  <si>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</si>
  <si>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</si>
  <si>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</si>
  <si>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</si>
  <si>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</si>
  <si>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</si>
  <si>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</si>
  <si>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</si>
  <si>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</si>
  <si>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</si>
  <si>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</si>
  <si>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</si>
  <si>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</si>
  <si>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</si>
  <si>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</si>
  <si>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</si>
  <si>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</si>
  <si>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</si>
  <si>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</si>
  <si>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</si>
  <si>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</si>
  <si>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</si>
  <si>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</si>
  <si>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</si>
  <si>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</si>
  <si>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</si>
  <si>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</si>
  <si>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</si>
  <si>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</si>
  <si>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</si>
  <si>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</si>
  <si>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</si>
  <si>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</si>
  <si>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</si>
  <si>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</si>
  <si>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</si>
  <si>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</si>
  <si>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</si>
  <si>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</si>
  <si>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</si>
  <si>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</si>
  <si>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</si>
  <si>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</si>
  <si>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</si>
  <si>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</si>
  <si>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</si>
  <si>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</si>
  <si>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</si>
  <si>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</si>
  <si>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</si>
  <si>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</si>
  <si>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</si>
  <si>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</si>
  <si>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</si>
  <si>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</si>
  <si>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</si>
  <si>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</si>
  <si>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</si>
  <si>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</si>
  <si>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</si>
  <si>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</si>
  <si>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</si>
  <si>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</si>
  <si>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</si>
  <si>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</si>
  <si>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</si>
  <si>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</si>
  <si>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</si>
  <si>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</si>
  <si>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</si>
  <si>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</si>
  <si>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</si>
  <si>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</si>
  <si>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</si>
  <si>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</si>
  <si>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</si>
  <si>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</si>
  <si>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</si>
  <si>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</si>
  <si>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</si>
  <si>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</si>
  <si>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</si>
  <si>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</si>
  <si>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</si>
  <si>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</si>
  <si>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</si>
  <si>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</si>
  <si>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</si>
  <si>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</si>
  <si>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</si>
  <si>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</si>
  <si>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</si>
  <si>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</si>
  <si>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</si>
  <si>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</si>
  <si>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</si>
  <si>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</si>
  <si>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</si>
  <si>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</si>
  <si>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</si>
  <si>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</si>
  <si>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</si>
  <si>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</si>
  <si>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</si>
  <si>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</si>
  <si>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</si>
  <si>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</si>
  <si>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</si>
  <si>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</si>
  <si>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</si>
  <si>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</si>
  <si>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</si>
  <si>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</si>
  <si>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</si>
  <si>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</si>
  <si>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</si>
  <si>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</si>
  <si>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</si>
  <si>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</si>
  <si>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</si>
  <si>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</si>
  <si>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</si>
  <si>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</si>
  <si>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</si>
  <si>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</si>
  <si>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</si>
  <si>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</si>
  <si>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</si>
  <si>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</si>
  <si>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</si>
  <si>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</si>
  <si>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</si>
  <si>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</si>
  <si>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</si>
  <si>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</si>
  <si>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</si>
  <si>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</si>
  <si>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</si>
  <si>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</si>
  <si>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</si>
  <si>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</si>
  <si>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</si>
  <si>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</si>
  <si>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</si>
  <si>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</si>
  <si>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</si>
  <si>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</si>
  <si>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</si>
  <si>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</si>
  <si>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</si>
  <si>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</si>
  <si>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</si>
  <si>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</si>
  <si>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</si>
  <si>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</si>
  <si>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</si>
  <si>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</si>
  <si>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</si>
  <si>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</si>
  <si>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</si>
  <si>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</si>
  <si>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</si>
  <si>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</si>
  <si>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</si>
  <si>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</si>
  <si>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</si>
  <si>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</si>
  <si>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</si>
  <si>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</si>
  <si>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</si>
  <si>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</si>
  <si>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</si>
  <si>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</si>
  <si>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</si>
  <si>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</si>
  <si>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</si>
  <si>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</si>
  <si>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</si>
  <si>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</si>
  <si>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</si>
  <si>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</si>
  <si>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</si>
  <si>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</si>
  <si>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</si>
  <si>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</si>
  <si>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</si>
  <si>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</si>
  <si>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</si>
  <si>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</si>
  <si>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</si>
  <si>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</si>
  <si>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</si>
  <si>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</si>
  <si>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</si>
  <si>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</si>
  <si>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</si>
  <si>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</si>
  <si>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</si>
  <si>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</si>
  <si>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</si>
  <si>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</si>
  <si>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</si>
  <si>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</si>
  <si>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</si>
  <si>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</si>
  <si>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</si>
  <si>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</si>
  <si>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</si>
  <si>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</si>
  <si>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</si>
  <si>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</si>
  <si>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</si>
  <si>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</si>
  <si>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</si>
  <si>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</si>
  <si>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</si>
  <si>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</si>
  <si>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</si>
  <si>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</si>
  <si>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</si>
  <si>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</si>
  <si>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</si>
  <si>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</si>
  <si>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</si>
  <si>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</si>
  <si>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</si>
  <si>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</si>
  <si>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</si>
  <si>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</si>
  <si>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</si>
  <si>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</si>
  <si>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</si>
  <si>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</si>
  <si>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</si>
  <si>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</si>
  <si>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</si>
  <si>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</si>
  <si>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</si>
  <si>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</si>
  <si>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</si>
  <si>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</si>
  <si>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</si>
  <si>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</si>
  <si>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</si>
  <si>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</si>
  <si>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</si>
  <si>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</si>
  <si>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</si>
  <si>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</si>
  <si>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</si>
  <si>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</si>
  <si>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</si>
  <si>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</si>
  <si>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</si>
  <si>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</si>
  <si>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</si>
  <si>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</si>
  <si>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</si>
  <si>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</si>
  <si>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</si>
  <si>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</si>
  <si>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</si>
  <si>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</si>
  <si>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</si>
  <si>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</si>
  <si>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</si>
  <si>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</si>
  <si>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</si>
  <si>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</si>
  <si>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</si>
  <si>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</si>
  <si>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</si>
  <si>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</si>
  <si>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</si>
  <si>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</si>
  <si>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</si>
  <si>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</si>
  <si>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</si>
  <si>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</si>
  <si>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</si>
  <si>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</si>
  <si>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</si>
  <si>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</si>
  <si>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</si>
  <si>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</si>
  <si>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</si>
  <si>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</si>
  <si>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</si>
  <si>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</si>
  <si>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</si>
  <si>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</si>
  <si>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</si>
  <si>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</si>
  <si>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</si>
  <si>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</si>
  <si>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</si>
  <si>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</si>
  <si>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</si>
  <si>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</si>
  <si>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</si>
  <si>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</si>
  <si>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</si>
  <si>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</si>
  <si>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</si>
  <si>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</si>
  <si>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</si>
  <si>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</si>
  <si>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</si>
  <si>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</si>
  <si>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</si>
  <si>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</si>
  <si>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</si>
  <si>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</si>
  <si>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</si>
  <si>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</si>
  <si>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</si>
  <si>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</si>
  <si>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</si>
  <si>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</si>
  <si>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</si>
  <si>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</si>
  <si>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</si>
  <si>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</si>
  <si>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</si>
  <si>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</si>
  <si>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</si>
  <si>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</si>
  <si>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</si>
  <si>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</si>
  <si>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</si>
  <si>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</si>
  <si>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</si>
  <si>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</si>
  <si>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</si>
  <si>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</si>
  <si>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</si>
  <si>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</si>
  <si>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</si>
  <si>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</si>
  <si>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</si>
  <si>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</si>
  <si>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</si>
  <si>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</si>
  <si>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</si>
  <si>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</si>
  <si>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</si>
  <si>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</si>
  <si>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</si>
  <si>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</si>
  <si>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</si>
  <si>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</si>
  <si>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</si>
  <si>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</si>
  <si>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</si>
  <si>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</si>
  <si>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</si>
  <si>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</si>
  <si>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</si>
  <si>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</si>
  <si>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</si>
  <si>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</si>
  <si>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</si>
  <si>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</si>
  <si>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</si>
  <si>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</si>
  <si>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</si>
  <si>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</si>
  <si>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</si>
  <si>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</si>
  <si>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</si>
  <si>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</si>
  <si>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</si>
  <si>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</si>
  <si>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</si>
  <si>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</si>
  <si>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</si>
  <si>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</si>
  <si>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</si>
  <si>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</si>
  <si>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</si>
  <si>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</si>
  <si>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</si>
  <si>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</si>
  <si>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</si>
  <si>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</si>
  <si>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</si>
  <si>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</si>
  <si>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</si>
  <si>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</si>
  <si>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</si>
  <si>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</si>
  <si>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</si>
  <si>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</si>
  <si>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</si>
  <si>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</si>
  <si>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</si>
  <si>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</si>
  <si>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</si>
  <si>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</si>
  <si>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</si>
  <si>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</si>
  <si>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</si>
  <si>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</si>
  <si>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</si>
  <si>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</si>
  <si>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</si>
  <si>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</si>
  <si>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</si>
  <si>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</si>
  <si>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</si>
  <si>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</si>
  <si>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</si>
  <si>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</si>
  <si>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</si>
  <si>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</si>
  <si>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</si>
  <si>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</si>
  <si>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</si>
  <si>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</si>
  <si>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</si>
  <si>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</si>
  <si>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</si>
  <si>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</si>
  <si>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</si>
  <si>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</si>
  <si>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</si>
  <si>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</si>
  <si>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</si>
  <si>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</si>
  <si>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</si>
  <si>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</si>
  <si>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</si>
  <si>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</si>
  <si>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</si>
  <si>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</si>
  <si>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</si>
  <si>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</si>
  <si>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</si>
  <si>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</si>
  <si>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</si>
  <si>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</si>
  <si>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</si>
  <si>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</si>
  <si>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</si>
  <si>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</si>
  <si>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</si>
  <si>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</si>
  <si>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</si>
  <si>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</si>
  <si>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</si>
  <si>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</si>
  <si>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</si>
  <si>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</si>
  <si>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</si>
  <si>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</si>
  <si>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</si>
  <si>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</si>
  <si>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</si>
  <si>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</si>
  <si>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</si>
  <si>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</si>
  <si>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</si>
  <si>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</si>
  <si>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</si>
  <si>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</si>
  <si>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</si>
  <si>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</si>
  <si>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</si>
  <si>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</si>
  <si>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</si>
  <si>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</si>
  <si>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</si>
  <si>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</si>
  <si>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</si>
  <si>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</si>
  <si>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</si>
  <si>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</si>
  <si>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</si>
  <si>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</si>
  <si>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</si>
  <si>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</si>
  <si>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</si>
  <si>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</si>
  <si>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</si>
  <si>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</si>
  <si>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</si>
  <si>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</si>
  <si>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</si>
  <si>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</si>
  <si>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</si>
  <si>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</si>
  <si>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</si>
  <si>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</si>
  <si>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</si>
  <si>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</si>
  <si>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</si>
  <si>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</si>
  <si>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</si>
  <si>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</si>
  <si>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</si>
  <si>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</si>
  <si>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</si>
  <si>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</si>
  <si>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</si>
  <si>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</si>
  <si>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</si>
  <si>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</si>
  <si>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</si>
  <si>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</si>
  <si>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</si>
  <si>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</si>
  <si>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</si>
  <si>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</si>
  <si>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</si>
  <si>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</si>
  <si>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</si>
  <si>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</si>
  <si>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</si>
  <si>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</si>
  <si>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</si>
  <si>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</si>
  <si>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</si>
  <si>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</si>
  <si>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</si>
  <si>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</si>
  <si>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</si>
  <si>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</si>
  <si>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</si>
  <si>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</si>
  <si>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</si>
  <si>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</si>
  <si>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</si>
  <si>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</si>
  <si>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</si>
  <si>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</si>
  <si>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</si>
  <si>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</si>
  <si>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</si>
  <si>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</si>
  <si>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</si>
  <si>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</si>
  <si>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</si>
  <si>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</si>
  <si>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</si>
  <si>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</si>
  <si>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</si>
  <si>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</si>
  <si>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</si>
  <si>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</si>
  <si>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</si>
  <si>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</si>
  <si>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</si>
  <si>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</si>
  <si>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</si>
  <si>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</si>
  <si>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</si>
  <si>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</si>
  <si>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</si>
  <si>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</si>
  <si>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</si>
  <si>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</si>
  <si>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</si>
  <si>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</si>
  <si>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</si>
  <si>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</si>
  <si>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</si>
  <si>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</si>
  <si>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</si>
  <si>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</si>
  <si>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</si>
  <si>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</si>
  <si>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</si>
  <si>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</si>
  <si>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</si>
  <si>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</si>
  <si>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</si>
  <si>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</si>
  <si>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</si>
  <si>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</si>
  <si>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</si>
  <si>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</si>
  <si>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</si>
  <si>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</si>
  <si>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</si>
  <si>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</si>
  <si>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</si>
  <si>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</si>
  <si>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</si>
  <si>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</si>
  <si>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</si>
  <si>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</si>
  <si>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</si>
  <si>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</si>
  <si>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</si>
  <si>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</si>
  <si>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</si>
  <si>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</si>
  <si>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</si>
  <si>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</si>
  <si>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</si>
  <si>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</si>
  <si>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</si>
  <si>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</si>
  <si>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</si>
  <si>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</si>
  <si>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</si>
  <si>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</si>
  <si>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</si>
  <si>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</si>
  <si>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</si>
  <si>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</si>
  <si>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</si>
  <si>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</si>
  <si>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</si>
  <si>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</si>
  <si>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</si>
  <si>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</si>
  <si>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</si>
  <si>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</si>
  <si>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</si>
  <si>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</si>
  <si>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</si>
  <si>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</si>
  <si>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</si>
  <si>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</si>
  <si>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</si>
  <si>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</si>
  <si>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</si>
  <si>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</si>
  <si>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</si>
  <si>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</si>
  <si>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</si>
  <si>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</si>
  <si>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</si>
  <si>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</si>
  <si>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</si>
  <si>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</si>
  <si>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</si>
  <si>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</si>
  <si>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</si>
  <si>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</si>
  <si>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</si>
  <si>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</si>
  <si>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</si>
  <si>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</si>
  <si>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</si>
  <si>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</si>
  <si>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</si>
  <si>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</si>
  <si>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</si>
  <si>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</si>
  <si>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</si>
  <si>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</si>
  <si>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</si>
  <si>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</si>
  <si>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</si>
  <si>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</si>
  <si>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</si>
  <si>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</si>
  <si>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</si>
  <si>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</si>
  <si>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</si>
  <si>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</si>
  <si>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</si>
  <si>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</si>
  <si>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</si>
  <si>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</si>
  <si>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</si>
  <si>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</si>
  <si>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</si>
  <si>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</si>
  <si>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</si>
  <si>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</si>
  <si>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</si>
  <si>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</si>
  <si>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</si>
  <si>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</si>
  <si>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</si>
  <si>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</si>
  <si>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</si>
  <si>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</si>
  <si>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</si>
  <si>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</si>
  <si>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</si>
  <si>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</si>
  <si>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</si>
  <si>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</si>
  <si>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</si>
  <si>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</si>
  <si>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</si>
  <si>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</si>
  <si>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</si>
  <si>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</si>
  <si>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</si>
  <si>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</si>
  <si>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</si>
  <si>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</si>
  <si>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</si>
  <si>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</si>
  <si>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</si>
  <si>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</si>
  <si>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</si>
  <si>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</si>
  <si>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</si>
  <si>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</si>
  <si>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</si>
  <si>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</si>
  <si>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</si>
  <si>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</si>
  <si>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</si>
  <si>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</si>
  <si>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</si>
  <si>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</si>
  <si>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</si>
  <si>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</si>
  <si>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</si>
  <si>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</si>
  <si>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</si>
  <si>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</si>
  <si>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</si>
  <si>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</si>
  <si>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</si>
  <si>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</si>
  <si>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</si>
  <si>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</si>
  <si>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</si>
  <si>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</si>
  <si>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</si>
  <si>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</si>
  <si>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</si>
  <si>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</si>
  <si>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</si>
  <si>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</si>
  <si>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</si>
  <si>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</si>
  <si>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</si>
  <si>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</si>
  <si>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</si>
  <si>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</si>
  <si>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</si>
  <si>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</si>
  <si>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</si>
  <si>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</si>
  <si>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</si>
  <si>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</si>
  <si>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</si>
  <si>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</si>
  <si>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</si>
  <si>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</si>
  <si>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</si>
  <si>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</si>
  <si>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</si>
  <si>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</si>
  <si>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</si>
  <si>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</si>
  <si>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</si>
  <si>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</si>
  <si>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</si>
  <si>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</si>
  <si>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</si>
  <si>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</si>
  <si>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</si>
  <si>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</si>
  <si>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</si>
  <si>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</si>
  <si>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</si>
  <si>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</si>
  <si>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</si>
  <si>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</si>
  <si>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</si>
  <si>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</si>
  <si>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</si>
  <si>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</si>
  <si>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</si>
  <si>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</si>
  <si>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</si>
  <si>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</si>
  <si>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</si>
  <si>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</si>
  <si>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</si>
  <si>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</si>
  <si>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</si>
  <si>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</si>
  <si>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</si>
  <si>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</si>
  <si>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</si>
  <si>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</si>
  <si>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</si>
  <si>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</si>
  <si>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</si>
  <si>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</si>
  <si>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</si>
  <si>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</si>
  <si>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</si>
  <si>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</si>
  <si>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</si>
  <si>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</si>
  <si>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</si>
  <si>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</si>
  <si>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</si>
  <si>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</si>
  <si>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</si>
  <si>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</si>
  <si>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</si>
  <si>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</si>
  <si>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</si>
  <si>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</si>
  <si>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</si>
  <si>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</si>
  <si>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</si>
  <si>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</si>
  <si>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</si>
  <si>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</si>
  <si>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</si>
  <si>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</si>
  <si>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</si>
  <si>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</si>
  <si>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</si>
  <si>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</si>
  <si>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</si>
  <si>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</si>
  <si>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</si>
  <si>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</si>
  <si>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</si>
  <si>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</si>
  <si>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</si>
  <si>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</si>
  <si>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</si>
  <si>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</si>
  <si>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</si>
  <si>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</si>
  <si>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</si>
  <si>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</si>
  <si>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</si>
  <si>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</si>
  <si>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</si>
  <si>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</si>
  <si>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</si>
  <si>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</si>
  <si>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</si>
  <si>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</si>
  <si>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</si>
  <si>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</si>
  <si>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</si>
  <si>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</si>
  <si>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</si>
  <si>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</si>
  <si>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</si>
  <si>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</si>
  <si>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</si>
  <si>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</si>
  <si>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</si>
  <si>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</si>
  <si>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</si>
  <si>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</si>
  <si>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</si>
  <si>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</si>
  <si>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</si>
  <si>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</si>
  <si>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</si>
  <si>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</si>
  <si>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</si>
  <si>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</si>
  <si>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</si>
  <si>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</si>
  <si>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</si>
  <si>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</si>
  <si>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</si>
  <si>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</si>
  <si>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</si>
  <si>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</si>
  <si>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</si>
  <si>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</si>
  <si>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</si>
  <si>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</si>
  <si>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</si>
  <si>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</si>
  <si>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</si>
  <si>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</si>
  <si>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</si>
  <si>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</si>
  <si>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</si>
  <si>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</si>
  <si>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</si>
  <si>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</si>
  <si>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</si>
  <si>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</si>
  <si>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</si>
  <si>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</si>
  <si>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</si>
  <si>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</si>
  <si>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</si>
  <si>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</si>
  <si>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</si>
  <si>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</si>
  <si>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</si>
  <si>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</si>
  <si>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</si>
  <si>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</si>
  <si>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</si>
  <si>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</si>
  <si>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</si>
  <si>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</si>
  <si>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</si>
  <si>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</si>
  <si>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</si>
  <si>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</si>
  <si>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</si>
  <si>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</si>
  <si>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</si>
  <si>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</si>
  <si>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</si>
  <si>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</si>
  <si>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</si>
  <si>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</si>
  <si>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</si>
  <si>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</si>
  <si>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</si>
  <si>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</si>
  <si>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</si>
  <si>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</si>
  <si>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</si>
  <si>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</si>
  <si>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</si>
  <si>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</si>
  <si>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</si>
  <si>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</si>
  <si>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</si>
  <si>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</si>
  <si>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</si>
  <si>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</si>
  <si>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</si>
  <si>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</si>
  <si>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</si>
  <si>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</si>
  <si>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</si>
  <si>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</si>
  <si>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</si>
  <si>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</si>
  <si>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</si>
  <si>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</si>
  <si>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</si>
  <si>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</si>
  <si>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</si>
  <si>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</si>
  <si>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</si>
  <si>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</si>
  <si>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</si>
  <si>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</si>
  <si>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</si>
  <si>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</si>
  <si>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</si>
  <si>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</si>
  <si>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</si>
  <si>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</si>
  <si>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</si>
  <si>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</si>
  <si>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</si>
  <si>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</si>
  <si>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</si>
  <si>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</si>
  <si>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</si>
  <si>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</si>
  <si>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</si>
  <si>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</si>
  <si>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</si>
  <si>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</si>
  <si>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</si>
  <si>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</si>
  <si>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</si>
  <si>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</si>
  <si>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</si>
  <si>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</si>
  <si>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</si>
  <si>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</si>
  <si>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</si>
  <si>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</si>
  <si>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</si>
  <si>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</si>
  <si>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</si>
  <si>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</si>
  <si>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</si>
  <si>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</si>
  <si>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</si>
  <si>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</si>
  <si>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</si>
  <si>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</si>
  <si>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</si>
  <si>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</si>
  <si>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</si>
  <si>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</si>
  <si>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</si>
  <si>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</si>
  <si>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</si>
  <si>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</si>
  <si>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</si>
  <si>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</si>
  <si>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</si>
  <si>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</si>
  <si>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</si>
  <si>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</si>
  <si>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</si>
  <si>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</si>
  <si>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</si>
  <si>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</si>
  <si>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</si>
  <si>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</si>
  <si>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</si>
  <si>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</si>
  <si>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</si>
  <si>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</si>
  <si>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</si>
  <si>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</si>
  <si>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</si>
  <si>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</si>
  <si>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</si>
  <si>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</si>
  <si>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</si>
  <si>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</si>
  <si>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</si>
  <si>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</si>
  <si>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</si>
  <si>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</si>
  <si>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</si>
  <si>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</si>
  <si>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</si>
  <si>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</si>
  <si>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</si>
  <si>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</si>
  <si>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</si>
  <si>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</si>
  <si>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</si>
  <si>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</si>
  <si>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</si>
  <si>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</si>
  <si>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</si>
  <si>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</si>
  <si>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</si>
  <si>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</si>
  <si>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</si>
  <si>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</si>
  <si>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</si>
  <si>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</si>
  <si>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</si>
  <si>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</si>
  <si>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</si>
  <si>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</si>
  <si>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</si>
  <si>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</si>
  <si>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</si>
  <si>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</si>
  <si>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</si>
  <si>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</si>
  <si>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</si>
  <si>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</si>
  <si>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</si>
  <si>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</si>
  <si>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</si>
  <si>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</si>
  <si>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</si>
  <si>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</si>
  <si>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</si>
  <si>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</si>
  <si>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</si>
  <si>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</si>
  <si>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</si>
  <si>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</si>
  <si>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</si>
  <si>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</si>
  <si>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</si>
  <si>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</si>
  <si>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</si>
  <si>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</si>
  <si>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</si>
  <si>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</si>
  <si>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</si>
  <si>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</si>
  <si>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</si>
  <si>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</si>
  <si>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</si>
  <si>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</si>
  <si>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</si>
  <si>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</si>
  <si>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</si>
  <si>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</si>
  <si>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</si>
  <si>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</si>
  <si>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</si>
  <si>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</si>
  <si>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</si>
  <si>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</si>
  <si>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</si>
  <si>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</si>
  <si>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</si>
  <si>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</si>
  <si>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</si>
  <si>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</si>
  <si>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</si>
  <si>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</si>
  <si>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</si>
  <si>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</si>
  <si>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</si>
  <si>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</si>
  <si>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</si>
  <si>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</si>
  <si>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</si>
  <si>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</si>
  <si>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</si>
  <si>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</si>
  <si>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</si>
  <si>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</si>
  <si>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</si>
  <si>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</si>
  <si>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</si>
  <si>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</si>
  <si>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</si>
  <si>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</si>
  <si>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</si>
  <si>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</si>
  <si>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</si>
  <si>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</si>
  <si>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</si>
  <si>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</si>
  <si>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</si>
  <si>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</si>
  <si>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</si>
  <si>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</si>
  <si>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</si>
  <si>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</si>
  <si>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</si>
  <si>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</si>
  <si>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</si>
  <si>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</si>
  <si>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</si>
  <si>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</si>
  <si>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</si>
  <si>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</si>
  <si>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</si>
  <si>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</si>
  <si>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</si>
  <si>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</si>
  <si>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</si>
  <si>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</si>
  <si>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</si>
  <si>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</si>
  <si>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</si>
  <si>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</si>
  <si>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</si>
  <si>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</si>
  <si>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</si>
  <si>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</si>
  <si>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</si>
  <si>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</si>
  <si>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</si>
  <si>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</si>
  <si>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</si>
  <si>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</si>
  <si>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</si>
  <si>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</si>
  <si>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</si>
  <si>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</si>
  <si>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</si>
  <si>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</si>
  <si>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</si>
  <si>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</si>
  <si>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</si>
  <si>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</si>
  <si>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</si>
  <si>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</si>
  <si>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</si>
  <si>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</si>
  <si>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</si>
  <si>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</si>
  <si>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</si>
  <si>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</si>
  <si>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</si>
  <si>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</si>
  <si>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</si>
  <si>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</si>
  <si>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</si>
  <si>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</si>
  <si>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</si>
  <si>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</si>
  <si>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</si>
  <si>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</si>
  <si>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</si>
  <si>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</si>
  <si>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</si>
  <si>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</si>
  <si>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</si>
  <si>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</si>
  <si>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</si>
  <si>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</si>
  <si>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</si>
  <si>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</si>
  <si>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</si>
  <si>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</si>
  <si>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</si>
  <si>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</si>
  <si>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</si>
  <si>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</si>
  <si>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</si>
  <si>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</si>
  <si>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</si>
  <si>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</si>
  <si>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</si>
  <si>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</si>
  <si>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</si>
  <si>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</si>
  <si>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</si>
  <si>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</si>
  <si>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</si>
  <si>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</si>
  <si>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</si>
  <si>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</si>
  <si>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</si>
  <si>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</si>
  <si>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</si>
  <si>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</si>
  <si>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</si>
  <si>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</si>
  <si>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</si>
  <si>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</si>
  <si>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</si>
  <si>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</si>
  <si>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</si>
  <si>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</si>
  <si>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</si>
  <si>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</si>
  <si>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</si>
  <si>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</si>
  <si>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</si>
  <si>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</si>
  <si>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</si>
  <si>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</si>
  <si>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</si>
  <si>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</si>
  <si>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</si>
  <si>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</si>
  <si>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</si>
  <si>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</si>
  <si>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</si>
  <si>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</si>
  <si>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</si>
  <si>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</si>
  <si>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</si>
  <si>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</si>
  <si>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</si>
  <si>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</si>
  <si>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</si>
  <si>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</si>
  <si>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</si>
  <si>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</si>
  <si>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</si>
  <si>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</si>
  <si>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</si>
  <si>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</si>
  <si>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</si>
  <si>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</si>
  <si>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</si>
  <si>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</si>
  <si>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</si>
  <si>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</si>
  <si>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</si>
  <si>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</si>
  <si>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</si>
  <si>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</si>
  <si>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</si>
  <si>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</si>
  <si>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</si>
  <si>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</si>
  <si>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</si>
  <si>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</si>
  <si>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</si>
  <si>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</si>
  <si>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</si>
  <si>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</si>
  <si>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</si>
  <si>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</si>
  <si>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</si>
  <si>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</si>
  <si>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</si>
  <si>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</si>
  <si>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</si>
  <si>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</si>
  <si>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</si>
  <si>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</si>
  <si>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</si>
  <si>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</si>
  <si>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</si>
  <si>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</si>
  <si>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</si>
  <si>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</si>
  <si>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</si>
  <si>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</si>
  <si>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</si>
  <si>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</si>
  <si>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</si>
  <si>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</si>
  <si>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</si>
  <si>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</si>
  <si>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</si>
  <si>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</si>
  <si>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</si>
  <si>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</si>
  <si>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</si>
  <si>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</si>
  <si>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</si>
  <si>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</si>
  <si>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</si>
  <si>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</si>
  <si>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</si>
  <si>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</si>
  <si>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</si>
  <si>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</si>
  <si>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</si>
  <si>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</si>
  <si>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</si>
  <si>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</si>
  <si>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</si>
  <si>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</si>
  <si>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</si>
  <si>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</si>
  <si>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</si>
  <si>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</si>
  <si>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</si>
  <si>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</si>
  <si>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</si>
  <si>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</si>
  <si>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</si>
  <si>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</si>
  <si>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</si>
  <si>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</si>
  <si>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</si>
  <si>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</si>
  <si>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</si>
  <si>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</si>
  <si>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</si>
  <si>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</si>
  <si>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</si>
  <si>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</si>
  <si>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</si>
  <si>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</si>
  <si>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</si>
  <si>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</si>
  <si>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</si>
  <si>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</si>
  <si>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</si>
  <si>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</si>
  <si>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</si>
  <si>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</si>
  <si>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</si>
  <si>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</si>
  <si>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</si>
  <si>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</si>
  <si>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</si>
  <si>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</si>
  <si>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</si>
  <si>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</si>
  <si>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</si>
  <si>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</si>
  <si>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</si>
  <si>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</si>
  <si>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</si>
  <si>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</si>
  <si>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</si>
  <si>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</si>
  <si>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</si>
  <si>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</si>
  <si>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</si>
  <si>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</si>
  <si>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</si>
  <si>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</si>
  <si>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</si>
  <si>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</si>
  <si>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</si>
  <si>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</si>
  <si>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</si>
  <si>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</si>
  <si>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</si>
  <si>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</si>
  <si>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</si>
  <si>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</si>
  <si>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</si>
  <si>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</si>
  <si>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</si>
  <si>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</si>
  <si>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</si>
  <si>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</si>
  <si>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</si>
  <si>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</si>
  <si>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</si>
  <si>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</si>
  <si>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</si>
  <si>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</si>
  <si>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</si>
  <si>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</si>
  <si>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</si>
  <si>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</si>
  <si>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</si>
  <si>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</si>
  <si>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</si>
  <si>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</si>
  <si>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</si>
  <si>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</si>
  <si>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</si>
  <si>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</si>
  <si>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</si>
  <si>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</si>
  <si>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</si>
  <si>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</si>
  <si>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</si>
  <si>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</si>
  <si>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</si>
  <si>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</si>
  <si>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</si>
  <si>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</si>
  <si>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</si>
  <si>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</si>
  <si>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</si>
  <si>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</si>
  <si>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</si>
  <si>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</si>
  <si>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</si>
  <si>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</si>
  <si>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</si>
  <si>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</si>
  <si>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</si>
  <si>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</si>
  <si>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</si>
  <si>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</si>
  <si>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</si>
  <si>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</si>
  <si>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</si>
  <si>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</si>
  <si>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</si>
  <si>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</si>
  <si>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</si>
  <si>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</si>
  <si>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</si>
  <si>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</si>
  <si>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</si>
  <si>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</si>
  <si>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</si>
  <si>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</si>
  <si>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</si>
  <si>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</si>
  <si>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</si>
  <si>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</si>
  <si>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</si>
  <si>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</si>
  <si>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</si>
  <si>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</si>
  <si>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</si>
  <si>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</si>
  <si>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</si>
  <si>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</si>
  <si>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</si>
  <si>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</si>
  <si>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</si>
  <si>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</si>
  <si>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</si>
  <si>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</si>
  <si>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</si>
  <si>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</si>
  <si>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</si>
  <si>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</si>
  <si>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</si>
  <si>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</si>
  <si>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</si>
  <si>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</si>
  <si>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</si>
  <si>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</si>
  <si>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</si>
  <si>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</si>
  <si>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</si>
  <si>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</si>
  <si>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</si>
  <si>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</si>
  <si>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</si>
  <si>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</si>
  <si>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</si>
  <si>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</si>
  <si>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</si>
  <si>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</si>
  <si>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</si>
  <si>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</si>
  <si>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</si>
  <si>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</si>
  <si>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</si>
  <si>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</si>
  <si>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</si>
  <si>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</si>
  <si>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</si>
  <si>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</si>
  <si>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</si>
  <si>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</si>
  <si>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</si>
  <si>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</si>
  <si>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</si>
  <si>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</si>
  <si>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</si>
  <si>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</si>
  <si>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</si>
  <si>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</si>
  <si>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</si>
  <si>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</si>
  <si>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</si>
  <si>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</si>
  <si>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</si>
  <si>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</si>
  <si>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</si>
  <si>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</si>
  <si>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</si>
  <si>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</si>
  <si>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</si>
  <si>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</si>
  <si>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</si>
  <si>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</si>
  <si>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</si>
  <si>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</si>
  <si>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</si>
  <si>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</si>
  <si>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</si>
  <si>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</si>
  <si>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</si>
  <si>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</si>
  <si>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</si>
  <si>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</si>
  <si>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</si>
  <si>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</si>
  <si>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</si>
  <si>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</si>
  <si>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</si>
  <si>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</si>
  <si>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</si>
  <si>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</si>
  <si>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</si>
  <si>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</si>
  <si>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</si>
  <si>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</si>
  <si>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</si>
  <si>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</si>
  <si>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</si>
  <si>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</si>
  <si>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</si>
  <si>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</si>
  <si>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</si>
  <si>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</si>
  <si>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</si>
  <si>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</si>
  <si>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</si>
  <si>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</si>
  <si>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</si>
  <si>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</si>
  <si>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</si>
  <si>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</si>
  <si>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</si>
  <si>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</si>
  <si>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</si>
  <si>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</si>
  <si>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</si>
  <si>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</si>
  <si>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</si>
  <si>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</si>
  <si>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</si>
  <si>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</si>
  <si>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</si>
  <si>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</si>
  <si>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</si>
  <si>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</si>
  <si>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</si>
  <si>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</si>
  <si>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</si>
  <si>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</si>
  <si>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</si>
  <si>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</si>
  <si>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</si>
  <si>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</si>
  <si>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</si>
  <si>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</si>
  <si>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</si>
  <si>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</si>
  <si>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</si>
  <si>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</si>
  <si>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</si>
  <si>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</si>
  <si>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</si>
  <si>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</si>
  <si>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</si>
  <si>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</si>
  <si>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</si>
  <si>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</si>
  <si>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</si>
  <si>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</si>
  <si>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</si>
  <si>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</si>
  <si>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</si>
  <si>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</si>
  <si>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</si>
  <si>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</si>
  <si>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</si>
  <si>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</si>
  <si>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</si>
  <si>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</si>
  <si>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</si>
  <si>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</si>
  <si>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</si>
  <si>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</si>
  <si>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</si>
  <si>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</si>
  <si>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</si>
  <si>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</si>
  <si>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</si>
  <si>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</si>
  <si>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</si>
  <si>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</si>
  <si>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</si>
  <si>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</si>
  <si>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</si>
  <si>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</si>
  <si>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</si>
  <si>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</si>
  <si>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</si>
  <si>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</si>
  <si>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</si>
  <si>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</si>
  <si>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</si>
  <si>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</si>
  <si>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</si>
  <si>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</si>
  <si>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</si>
  <si>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</si>
  <si>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</si>
  <si>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</si>
  <si>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</si>
  <si>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</si>
  <si>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</si>
  <si>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</si>
  <si>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</si>
  <si>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</si>
  <si>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</si>
  <si>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</si>
  <si>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</si>
  <si>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</si>
  <si>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</si>
  <si>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</si>
  <si>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</si>
  <si>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</si>
  <si>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</si>
  <si>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</si>
  <si>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</si>
  <si>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</si>
  <si>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</si>
  <si>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</si>
  <si>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</si>
  <si>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</si>
  <si>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</si>
  <si>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</si>
  <si>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</si>
  <si>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</si>
  <si>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</si>
  <si>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</si>
  <si>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</si>
  <si>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</si>
  <si>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</si>
  <si>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</si>
  <si>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</si>
  <si>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</si>
  <si>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</si>
  <si>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</si>
  <si>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</si>
  <si>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</si>
  <si>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</si>
  <si>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</si>
  <si>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</si>
  <si>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</si>
  <si>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</si>
  <si>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</si>
  <si>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</si>
  <si>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</si>
  <si>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</si>
  <si>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</si>
  <si>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</si>
  <si>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</si>
  <si>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</si>
  <si>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</si>
  <si>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</si>
  <si>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</si>
  <si>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</si>
  <si>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</si>
  <si>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</si>
  <si>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</si>
  <si>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</si>
  <si>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</si>
  <si>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</si>
  <si>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</si>
  <si>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</si>
  <si>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</si>
  <si>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</si>
  <si>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</si>
  <si>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</si>
  <si>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</si>
  <si>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</si>
  <si>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</si>
  <si>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</si>
  <si>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</si>
  <si>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</si>
  <si>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</si>
  <si>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</si>
  <si>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</si>
  <si>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</si>
  <si>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</si>
  <si>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</si>
  <si>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</si>
  <si>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</si>
  <si>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</si>
  <si>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</si>
  <si>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</si>
  <si>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</si>
  <si>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</si>
  <si>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</si>
  <si>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</si>
  <si>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</si>
  <si>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</si>
  <si>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</si>
  <si>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</si>
  <si>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</si>
  <si>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</si>
  <si>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</si>
  <si>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</si>
  <si>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</si>
  <si>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</si>
  <si>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</si>
  <si>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</si>
  <si>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</si>
  <si>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</si>
  <si>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</si>
  <si>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</si>
  <si>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</si>
  <si>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</si>
  <si>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</si>
  <si>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</si>
  <si>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</si>
  <si>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</si>
  <si>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</si>
  <si>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</si>
  <si>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</si>
  <si>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</si>
  <si>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</si>
  <si>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</si>
  <si>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</si>
  <si>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</si>
  <si>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</si>
  <si>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</si>
  <si>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</si>
  <si>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</si>
  <si>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</si>
  <si>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</si>
  <si>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</si>
  <si>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</si>
  <si>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</si>
  <si>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</si>
  <si>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</si>
  <si>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</si>
  <si>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</si>
  <si>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</si>
  <si>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</si>
  <si>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</si>
  <si>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</si>
  <si>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</si>
  <si>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</si>
  <si>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</si>
  <si>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</si>
  <si>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</si>
  <si>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</si>
  <si>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</si>
  <si>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</si>
  <si>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</si>
  <si>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</si>
  <si>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</si>
  <si>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</si>
  <si>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</si>
  <si>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</si>
  <si>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</si>
  <si>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</si>
  <si>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</si>
  <si>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</si>
  <si>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</si>
  <si>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</si>
  <si>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</si>
  <si>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</si>
  <si>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</si>
  <si>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</si>
  <si>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</si>
  <si>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</si>
  <si>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</si>
  <si>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</si>
  <si>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</si>
  <si>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</si>
  <si>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</si>
  <si>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</si>
  <si>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</si>
  <si>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</si>
  <si>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</si>
  <si>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</si>
  <si>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</si>
  <si>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</si>
  <si>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</si>
  <si>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</si>
  <si>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</si>
  <si>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</si>
  <si>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</si>
  <si>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</si>
  <si>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</si>
  <si>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</si>
  <si>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</si>
  <si>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</si>
  <si>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</si>
  <si>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</si>
  <si>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</si>
  <si>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</si>
  <si>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</si>
  <si>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</si>
  <si>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</si>
  <si>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</si>
  <si>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</si>
  <si>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</si>
  <si>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</si>
  <si>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</si>
  <si>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</si>
  <si>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</si>
  <si>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</si>
  <si>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</si>
  <si>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</si>
  <si>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</si>
  <si>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</si>
  <si>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</si>
  <si>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</si>
  <si>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</si>
  <si>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</si>
  <si>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</si>
  <si>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</si>
  <si>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</si>
  <si>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</si>
  <si>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</si>
  <si>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</si>
  <si>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</si>
  <si>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</si>
  <si>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</si>
  <si>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</si>
  <si>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</si>
  <si>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</si>
  <si>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</si>
  <si>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</si>
  <si>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</si>
  <si>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</si>
  <si>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</si>
  <si>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</si>
  <si>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</si>
  <si>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</si>
  <si>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</si>
  <si>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</si>
  <si>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</si>
  <si>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</si>
  <si>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</si>
  <si>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</si>
  <si>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</si>
  <si>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</si>
  <si>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</si>
  <si>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</si>
  <si>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</si>
  <si>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</si>
  <si>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</si>
  <si>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</si>
  <si>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</si>
  <si>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</si>
  <si>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</si>
  <si>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</si>
  <si>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</si>
  <si>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</si>
  <si>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</si>
  <si>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</si>
  <si>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</si>
  <si>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</si>
  <si>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</si>
  <si>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</si>
  <si>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</si>
  <si>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</si>
  <si>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</si>
  <si>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</si>
  <si>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</si>
  <si>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</si>
  <si>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</si>
  <si>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</si>
  <si>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</si>
  <si>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</si>
  <si>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</si>
  <si>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</si>
  <si>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</si>
  <si>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</si>
  <si>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</si>
  <si>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</si>
  <si>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</si>
  <si>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</si>
  <si>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</si>
  <si>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</si>
  <si>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</si>
  <si>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</si>
  <si>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</si>
  <si>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</si>
  <si>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</si>
  <si>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</si>
  <si>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</si>
  <si>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</si>
  <si>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</si>
  <si>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</si>
  <si>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</si>
  <si>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</si>
  <si>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</si>
  <si>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</si>
  <si>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</si>
  <si>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</si>
  <si>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</si>
  <si>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</si>
  <si>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</si>
  <si>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</si>
  <si>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</si>
  <si>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</si>
  <si>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</si>
  <si>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</si>
  <si>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</si>
  <si>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</si>
  <si>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</si>
  <si>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</si>
  <si>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</si>
  <si>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</si>
  <si>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</si>
  <si>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</si>
  <si>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</si>
  <si>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</si>
  <si>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</si>
  <si>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</si>
  <si>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</si>
  <si>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</si>
  <si>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</si>
  <si>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</si>
  <si>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</si>
  <si>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</si>
  <si>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</si>
  <si>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</si>
  <si>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</si>
  <si>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</si>
  <si>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</si>
  <si>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</si>
  <si>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</si>
  <si>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</si>
  <si>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</si>
  <si>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</si>
  <si>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</si>
  <si>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</si>
  <si>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</si>
  <si>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</si>
  <si>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</si>
  <si>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</si>
  <si>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</si>
  <si>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</si>
  <si>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</si>
  <si>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</si>
  <si>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</si>
  <si>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</si>
  <si>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</si>
  <si>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</si>
  <si>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</si>
  <si>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</si>
  <si>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</si>
  <si>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</si>
  <si>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</si>
  <si>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</si>
  <si>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</si>
  <si>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</si>
  <si>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</si>
  <si>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</si>
  <si>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</si>
  <si>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</si>
  <si>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</si>
  <si>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</si>
  <si>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</si>
  <si>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</si>
  <si>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</si>
  <si>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</si>
  <si>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</si>
  <si>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</si>
  <si>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</si>
  <si>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</si>
  <si>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</si>
  <si>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</si>
  <si>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</si>
  <si>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</si>
  <si>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</si>
  <si>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</si>
  <si>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</si>
  <si>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</si>
  <si>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</si>
  <si>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</si>
  <si>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</si>
  <si>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</si>
  <si>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</si>
  <si>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</si>
  <si>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</si>
  <si>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</si>
  <si>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</si>
  <si>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</si>
  <si>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</si>
  <si>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</si>
  <si>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</si>
  <si>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</si>
  <si>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</si>
  <si>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</si>
  <si>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</si>
  <si>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</si>
  <si>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</si>
  <si>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</si>
  <si>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</si>
  <si>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</si>
  <si>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</si>
  <si>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</si>
  <si>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</si>
  <si>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</si>
  <si>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</si>
  <si>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</si>
  <si>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</si>
  <si>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</si>
  <si>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</si>
  <si>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</si>
  <si>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</si>
  <si>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</si>
  <si>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</si>
  <si>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</si>
  <si>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</si>
  <si>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</si>
  <si>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</si>
  <si>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</si>
  <si>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</si>
  <si>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</si>
  <si>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</si>
  <si>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</si>
  <si>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</si>
  <si>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</si>
  <si>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</si>
  <si>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</si>
  <si>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</si>
  <si>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</si>
  <si>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</si>
  <si>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</si>
  <si>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</si>
  <si>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</si>
  <si>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</si>
  <si>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</si>
  <si>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</si>
  <si>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</si>
  <si>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</si>
  <si>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</si>
  <si>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</si>
  <si>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</si>
  <si>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</si>
  <si>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</si>
  <si>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</si>
  <si>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</si>
  <si>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</si>
  <si>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</si>
  <si>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</si>
  <si>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</si>
  <si>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</si>
  <si>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</si>
  <si>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</si>
  <si>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</si>
  <si>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</si>
  <si>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</si>
  <si>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</si>
  <si>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</si>
  <si>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</si>
  <si>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</si>
  <si>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</si>
  <si>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</si>
  <si>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</si>
  <si>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</si>
  <si>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</si>
  <si>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</si>
  <si>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</si>
  <si>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</si>
  <si>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</si>
  <si>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</si>
  <si>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</si>
  <si>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</si>
  <si>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</si>
  <si>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</si>
  <si>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</si>
  <si>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</si>
  <si>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</si>
  <si>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</si>
  <si>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</si>
  <si>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</si>
  <si>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</si>
  <si>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</si>
  <si>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</si>
  <si>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</si>
  <si>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</si>
  <si>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</si>
  <si>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</si>
  <si>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</si>
  <si>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</si>
  <si>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</si>
  <si>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</si>
  <si>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</si>
  <si>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</si>
  <si>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</si>
  <si>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</si>
  <si>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</si>
  <si>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</si>
  <si>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</si>
  <si>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</si>
  <si>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</si>
  <si>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</si>
  <si>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</si>
  <si>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</si>
  <si>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</si>
  <si>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</si>
  <si>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</si>
  <si>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</si>
  <si>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</si>
  <si>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</si>
  <si>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</si>
  <si>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</si>
  <si>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</si>
  <si>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</si>
  <si>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</si>
  <si>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</si>
  <si>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</si>
  <si>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</si>
  <si>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</si>
  <si>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</si>
  <si>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</si>
  <si>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</si>
  <si>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</si>
  <si>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</si>
  <si>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</si>
  <si>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</si>
  <si>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</si>
  <si>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</si>
  <si>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</si>
  <si>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</si>
  <si>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</si>
  <si>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</si>
  <si>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</si>
  <si>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</si>
  <si>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</si>
  <si>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</si>
  <si>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</si>
  <si>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</si>
  <si>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</si>
  <si>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</si>
  <si>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</si>
  <si>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</si>
  <si>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</si>
  <si>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</si>
  <si>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</si>
  <si>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</si>
  <si>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</si>
  <si>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</si>
  <si>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</si>
  <si>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</si>
  <si>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</si>
  <si>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</si>
  <si>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</si>
  <si>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</si>
  <si>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</si>
  <si>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</si>
  <si>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</si>
  <si>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</si>
  <si>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</si>
  <si>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</si>
  <si>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</si>
  <si>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</si>
  <si>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</si>
  <si>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</si>
  <si>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</si>
  <si>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</si>
  <si>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</si>
  <si>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</si>
  <si>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</si>
  <si>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</si>
  <si>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</si>
  <si>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</si>
  <si>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</si>
  <si>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</si>
  <si>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</si>
  <si>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</si>
  <si>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</si>
  <si>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</si>
  <si>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</si>
  <si>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</si>
  <si>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</si>
  <si>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</si>
  <si>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</si>
  <si>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</si>
  <si>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</si>
  <si>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</si>
  <si>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</si>
  <si>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</si>
  <si>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</si>
  <si>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</si>
  <si>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</si>
  <si>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</si>
  <si>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</si>
  <si>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</si>
  <si>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</si>
  <si>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</si>
  <si>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</si>
  <si>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</si>
  <si>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</si>
  <si>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</si>
  <si>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</si>
  <si>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</si>
  <si>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</si>
  <si>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</si>
  <si>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</si>
  <si>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</si>
  <si>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</si>
  <si>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</si>
  <si>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</si>
  <si>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</si>
  <si>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</si>
  <si>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</si>
  <si>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</si>
  <si>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</si>
  <si>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</si>
  <si>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</si>
  <si>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</si>
  <si>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</si>
  <si>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</si>
  <si>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</si>
  <si>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</si>
  <si>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</si>
  <si>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</si>
  <si>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</si>
  <si>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</si>
  <si>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</si>
  <si>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</si>
  <si>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</si>
  <si>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</si>
  <si>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</si>
  <si>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</si>
  <si>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</si>
  <si>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</si>
  <si>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</si>
  <si>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</si>
  <si>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</si>
  <si>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</si>
  <si>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</si>
  <si>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</si>
  <si>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</si>
  <si>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</si>
  <si>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</si>
  <si>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</si>
  <si>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</si>
  <si>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</si>
  <si>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</si>
  <si>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</si>
  <si>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</si>
  <si>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</si>
  <si>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</si>
  <si>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</si>
  <si>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</si>
  <si>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</si>
  <si>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</si>
  <si>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</si>
  <si>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</si>
  <si>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</si>
  <si>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</si>
  <si>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</si>
  <si>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</si>
  <si>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</si>
  <si>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</si>
  <si>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</si>
  <si>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</si>
  <si>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</si>
  <si>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</si>
  <si>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</si>
  <si>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</si>
  <si>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</si>
  <si>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</si>
  <si>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</si>
  <si>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</si>
  <si>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</si>
  <si>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</si>
  <si>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</si>
  <si>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</si>
  <si>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</si>
  <si>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</si>
  <si>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</si>
  <si>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</si>
  <si>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</si>
  <si>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</si>
  <si>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</si>
  <si>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</si>
  <si>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</si>
  <si>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</si>
  <si>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</si>
  <si>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</si>
  <si>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</si>
  <si>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</si>
  <si>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</si>
  <si>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</si>
  <si>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</si>
  <si>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</si>
  <si>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</si>
  <si>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</si>
  <si>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</si>
  <si>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</si>
  <si>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</si>
  <si>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</si>
  <si>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</si>
  <si>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</si>
  <si>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</si>
  <si>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</si>
  <si>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</si>
  <si>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</si>
  <si>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</si>
  <si>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</si>
  <si>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</si>
  <si>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</si>
  <si>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</si>
  <si>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</si>
  <si>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</si>
  <si>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</si>
  <si>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</si>
  <si>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</si>
  <si>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</si>
  <si>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</si>
  <si>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</si>
  <si>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</si>
  <si>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</si>
  <si>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</si>
  <si>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</si>
  <si>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</si>
  <si>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</si>
  <si>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</si>
  <si>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</si>
  <si>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</si>
  <si>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</si>
  <si>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</si>
  <si>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</si>
  <si>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</si>
  <si>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</si>
  <si>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</si>
  <si>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</si>
  <si>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</si>
  <si>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</si>
  <si>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</si>
  <si>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</si>
  <si>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</si>
  <si>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</si>
  <si>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</si>
  <si>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</si>
  <si>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</si>
  <si>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</si>
  <si>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</si>
  <si>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</si>
  <si>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</si>
  <si>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</si>
  <si>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</si>
  <si>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</si>
  <si>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</si>
  <si>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</si>
  <si>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</si>
  <si>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</si>
  <si>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</si>
  <si>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</si>
  <si>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</si>
  <si>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</si>
  <si>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</si>
  <si>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</si>
  <si>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</si>
  <si>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</si>
  <si>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</si>
  <si>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</si>
  <si>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</si>
  <si>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</si>
  <si>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</si>
  <si>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</si>
  <si>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</si>
  <si>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</si>
  <si>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</si>
  <si>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</si>
  <si>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</si>
  <si>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</si>
  <si>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</si>
  <si>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</si>
  <si>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</si>
  <si>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</si>
  <si>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</si>
  <si>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</si>
  <si>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</si>
  <si>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</si>
  <si>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</si>
  <si>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</si>
  <si>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</si>
  <si>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</si>
  <si>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</si>
  <si>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</si>
  <si>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</si>
  <si>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</si>
  <si>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</si>
  <si>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</si>
  <si>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</si>
  <si>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</si>
  <si>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</si>
  <si>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</si>
  <si>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</si>
  <si>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</si>
  <si>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</si>
  <si>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</si>
  <si>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</si>
  <si>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</si>
  <si>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</si>
  <si>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</si>
  <si>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</si>
  <si>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</si>
  <si>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</si>
  <si>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</si>
  <si>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</si>
  <si>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</si>
  <si>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</si>
  <si>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</si>
  <si>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</si>
  <si>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</si>
  <si>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</si>
  <si>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</si>
  <si>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</si>
  <si>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</si>
  <si>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</si>
  <si>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</si>
  <si>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</si>
  <si>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</si>
  <si>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</si>
  <si>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</si>
  <si>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</si>
  <si>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</si>
  <si>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</si>
  <si>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</si>
  <si>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</si>
  <si>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</si>
  <si>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</si>
  <si>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</si>
  <si>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</si>
  <si>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</si>
  <si>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</si>
  <si>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</si>
  <si>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</si>
  <si>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</si>
  <si>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</si>
  <si>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</si>
  <si>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</si>
  <si>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</si>
  <si>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</si>
  <si>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</si>
  <si>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</si>
  <si>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</si>
  <si>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</si>
  <si>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</si>
  <si>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</si>
  <si>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</si>
  <si>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</si>
  <si>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</si>
  <si>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</si>
  <si>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</si>
  <si>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</si>
  <si>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</si>
  <si>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</si>
  <si>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</si>
  <si>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</si>
  <si>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</si>
  <si>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</si>
  <si>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</si>
  <si>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</si>
  <si>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</si>
  <si>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</si>
  <si>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</si>
  <si>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</si>
  <si>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</si>
  <si>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</si>
  <si>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</si>
  <si>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</si>
  <si>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</si>
  <si>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</si>
  <si>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</si>
  <si>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</si>
  <si>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</si>
  <si>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</si>
  <si>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</si>
  <si>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</si>
  <si>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</si>
  <si>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</si>
  <si>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</si>
  <si>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</si>
  <si>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</si>
  <si>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</si>
  <si>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</si>
  <si>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</si>
  <si>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</si>
  <si>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</si>
  <si>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</si>
  <si>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</si>
  <si>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</si>
  <si>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</si>
  <si>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</si>
  <si>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</si>
  <si>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</si>
  <si>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</si>
  <si>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</si>
  <si>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</si>
  <si>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</si>
  <si>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</si>
  <si>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</si>
  <si>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</si>
  <si>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</si>
  <si>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</si>
  <si>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</si>
  <si>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</si>
  <si>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</si>
  <si>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</si>
  <si>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</si>
  <si>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</si>
  <si>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</si>
  <si>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</si>
  <si>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</si>
  <si>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</si>
  <si>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</si>
  <si>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</si>
  <si>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</si>
  <si>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</si>
  <si>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</si>
  <si>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</si>
  <si>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</si>
  <si>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</si>
  <si>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</si>
  <si>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</si>
  <si>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</si>
  <si>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</si>
  <si>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</si>
  <si>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</si>
  <si>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</si>
  <si>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</si>
  <si>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</si>
  <si>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</si>
  <si>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</si>
  <si>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</si>
  <si>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</si>
  <si>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</si>
  <si>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</si>
  <si>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</si>
  <si>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</si>
  <si>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</si>
  <si>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</si>
  <si>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</si>
  <si>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</si>
  <si>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</si>
  <si>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</si>
  <si>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</si>
  <si>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</si>
  <si>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</si>
  <si>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</si>
  <si>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</si>
  <si>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</si>
  <si>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</si>
  <si>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</si>
  <si>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</si>
  <si>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</si>
  <si>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</si>
  <si>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</si>
  <si>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</si>
  <si>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</si>
  <si>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</si>
  <si>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</si>
  <si>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</si>
  <si>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</si>
  <si>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</si>
  <si>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</si>
  <si>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</si>
  <si>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</si>
  <si>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</si>
  <si>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</si>
  <si>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</si>
  <si>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</si>
  <si>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</si>
  <si>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</si>
  <si>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</si>
  <si>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</si>
  <si>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</si>
  <si>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</si>
  <si>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</si>
  <si>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</si>
  <si>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</si>
  <si>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</si>
  <si>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</si>
  <si>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</si>
  <si>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</si>
  <si>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</si>
  <si>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</si>
  <si>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</si>
  <si>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</si>
  <si>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</si>
  <si>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</si>
  <si>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</si>
  <si>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</si>
  <si>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</si>
  <si>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</si>
  <si>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</si>
  <si>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</si>
  <si>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</si>
  <si>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</si>
  <si>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</si>
  <si>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</si>
  <si>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</si>
  <si>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</si>
  <si>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</si>
  <si>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</si>
  <si>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</si>
  <si>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</si>
  <si>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</si>
  <si>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</si>
  <si>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</si>
  <si>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</si>
  <si>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</si>
  <si>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</si>
  <si>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</si>
  <si>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</si>
  <si>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</si>
  <si>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</si>
  <si>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</si>
  <si>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</si>
  <si>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</si>
  <si>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</si>
  <si>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</si>
  <si>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</si>
  <si>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</si>
  <si>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</si>
  <si>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</si>
  <si>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</si>
  <si>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</si>
  <si>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</si>
  <si>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</si>
  <si>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</si>
  <si>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</si>
  <si>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</si>
  <si>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</si>
  <si>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</si>
  <si>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</si>
  <si>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</si>
  <si>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</si>
  <si>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</si>
  <si>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</si>
  <si>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</si>
  <si>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</si>
  <si>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</si>
  <si>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</si>
  <si>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</si>
  <si>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</si>
  <si>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</si>
  <si>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</si>
  <si>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</si>
  <si>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</si>
  <si>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</si>
  <si>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</si>
  <si>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</si>
  <si>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</si>
  <si>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</si>
  <si>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</si>
  <si>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</si>
  <si>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</si>
  <si>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</si>
  <si>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</si>
  <si>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</si>
  <si>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</si>
  <si>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</si>
  <si>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</si>
  <si>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</si>
  <si>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</si>
  <si>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</si>
  <si>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</si>
  <si>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</si>
  <si>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</si>
  <si>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</si>
  <si>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</si>
  <si>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</si>
  <si>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</si>
  <si>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</si>
  <si>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</si>
  <si>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</si>
  <si>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</si>
  <si>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</si>
  <si>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</si>
  <si>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</si>
  <si>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</si>
  <si>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</si>
  <si>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</si>
  <si>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</si>
  <si>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</si>
  <si>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</si>
  <si>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</si>
  <si>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</si>
  <si>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</si>
  <si>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</si>
  <si>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</si>
  <si>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</si>
  <si>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</si>
  <si>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</si>
  <si>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</si>
  <si>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</si>
  <si>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</si>
  <si>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</si>
  <si>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</si>
  <si>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</si>
  <si>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</si>
  <si>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</si>
  <si>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</si>
  <si>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</si>
  <si>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</si>
  <si>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</si>
  <si>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</si>
  <si>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</si>
  <si>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</si>
  <si>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</si>
  <si>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</si>
  <si>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</si>
  <si>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</si>
  <si>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</si>
  <si>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</si>
  <si>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</si>
  <si>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</si>
  <si>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</si>
  <si>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</si>
  <si>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</si>
  <si>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</si>
  <si>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</si>
  <si>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</si>
  <si>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</si>
  <si>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</si>
  <si>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</si>
  <si>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</si>
  <si>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</si>
  <si>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</si>
  <si>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</si>
  <si>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</si>
  <si>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</si>
  <si>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</si>
  <si>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</si>
  <si>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</si>
  <si>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</si>
  <si>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</si>
  <si>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</si>
  <si>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</si>
  <si>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</si>
  <si>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</si>
  <si>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</si>
  <si>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</si>
  <si>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</si>
  <si>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</si>
  <si>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</si>
  <si>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</si>
  <si>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</si>
  <si>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</si>
  <si>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</si>
  <si>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</si>
  <si>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</si>
  <si>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</si>
  <si>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</si>
  <si>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</si>
  <si>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</si>
  <si>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</si>
  <si>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</si>
  <si>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</si>
  <si>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</si>
  <si>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</si>
  <si>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</si>
  <si>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</si>
  <si>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</si>
  <si>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</si>
  <si>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</si>
  <si>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</si>
  <si>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</si>
  <si>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</si>
  <si>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</si>
  <si>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</si>
  <si>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</si>
  <si>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</si>
  <si>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</si>
  <si>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</si>
  <si>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</si>
  <si>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</si>
  <si>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</si>
  <si>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</si>
  <si>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</si>
  <si>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</si>
  <si>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</si>
  <si>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</si>
  <si>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</si>
  <si>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</si>
  <si>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</si>
  <si>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</si>
  <si>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</si>
  <si>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</si>
  <si>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</si>
  <si>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</si>
  <si>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</si>
  <si>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</si>
  <si>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</si>
  <si>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</si>
  <si>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</si>
  <si>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</si>
  <si>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</si>
  <si>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</si>
  <si>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</si>
  <si>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</si>
  <si>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</si>
  <si>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</si>
  <si>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</si>
  <si>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</si>
  <si>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</si>
  <si>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</si>
  <si>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</si>
  <si>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</si>
  <si>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</si>
  <si>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</si>
  <si>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</si>
  <si>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</si>
  <si>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</si>
  <si>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</si>
  <si>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</si>
  <si>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</si>
  <si>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</si>
  <si>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</si>
  <si>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</si>
  <si>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</si>
  <si>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</si>
  <si>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</si>
  <si>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</si>
  <si>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</si>
  <si>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</si>
  <si>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</si>
  <si>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</si>
  <si>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</si>
  <si>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</si>
  <si>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</si>
  <si>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</si>
  <si>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</si>
  <si>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</si>
  <si>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</si>
  <si>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</si>
  <si>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</si>
  <si>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</si>
  <si>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</si>
  <si>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</si>
  <si>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</si>
  <si>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</si>
  <si>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</si>
  <si>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</si>
  <si>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</si>
  <si>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</si>
  <si>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</si>
  <si>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</si>
  <si>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</si>
  <si>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</si>
  <si>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</si>
  <si>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</si>
  <si>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</si>
  <si>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</si>
  <si>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</si>
  <si>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</si>
  <si>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</si>
  <si>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</si>
  <si>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</si>
  <si>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</si>
  <si>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</si>
  <si>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</si>
  <si>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</si>
  <si>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</si>
  <si>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</si>
  <si>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</si>
  <si>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</si>
  <si>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</si>
  <si>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</si>
  <si>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</si>
  <si>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</si>
  <si>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</si>
  <si>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</si>
  <si>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</si>
  <si>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</si>
  <si>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</si>
  <si>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</si>
  <si>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</si>
  <si>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</si>
  <si>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</si>
  <si>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</si>
  <si>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</si>
  <si>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</si>
  <si>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</si>
  <si>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</si>
  <si>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</si>
  <si>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</si>
  <si>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</si>
  <si>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</si>
  <si>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</si>
  <si>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</si>
  <si>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</si>
  <si>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</si>
  <si>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</si>
  <si>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</si>
  <si>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</si>
  <si>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</si>
  <si>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</si>
  <si>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</si>
  <si>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</si>
  <si>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</si>
  <si>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</si>
  <si>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</si>
  <si>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</si>
  <si>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</si>
  <si>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</si>
  <si>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</si>
  <si>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</si>
  <si>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</si>
  <si>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</si>
  <si>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</si>
  <si>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</si>
  <si>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</si>
  <si>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</si>
  <si>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</si>
  <si>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</si>
  <si>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</si>
  <si>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</si>
  <si>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</si>
  <si>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</si>
  <si>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</si>
  <si>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</si>
  <si>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</si>
  <si>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</si>
  <si>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</si>
  <si>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</si>
  <si>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</si>
  <si>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</si>
  <si>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</si>
  <si>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</si>
  <si>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</si>
  <si>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</si>
  <si>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</si>
  <si>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</si>
  <si>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</si>
  <si>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</si>
  <si>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</si>
  <si>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</si>
  <si>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</si>
  <si>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</si>
  <si>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</si>
  <si>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</si>
  <si>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</si>
  <si>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</si>
  <si>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</si>
  <si>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</si>
  <si>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</si>
  <si>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</si>
  <si>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</si>
  <si>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</si>
  <si>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</si>
  <si>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</si>
  <si>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</si>
  <si>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</si>
  <si>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</si>
  <si>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</si>
  <si>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</si>
  <si>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</si>
  <si>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</si>
  <si>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</si>
  <si>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</si>
  <si>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</si>
  <si>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</si>
  <si>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</si>
  <si>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</si>
  <si>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</si>
  <si>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</si>
  <si>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</si>
  <si>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</si>
  <si>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</si>
  <si>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</si>
  <si>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</si>
  <si>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</si>
  <si>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</si>
  <si>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</si>
  <si>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</si>
  <si>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</si>
  <si>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</si>
  <si>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</si>
  <si>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</si>
  <si>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</si>
  <si>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</si>
  <si>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</si>
  <si>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</si>
  <si>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</si>
  <si>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</si>
  <si>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</si>
  <si>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</si>
  <si>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</si>
  <si>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</si>
  <si>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</si>
  <si>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</si>
  <si>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</si>
  <si>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</si>
  <si>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</si>
  <si>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</si>
  <si>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</si>
  <si>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</si>
  <si>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</si>
  <si>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</si>
  <si>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</si>
  <si>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</si>
  <si>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</si>
  <si>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</si>
  <si>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</si>
  <si>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</si>
  <si>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</si>
  <si>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</si>
  <si>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</si>
  <si>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</si>
  <si>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</si>
  <si>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</si>
  <si>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</si>
  <si>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</si>
  <si>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</si>
  <si>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</si>
  <si>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</si>
  <si>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</si>
  <si>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</si>
  <si>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</si>
  <si>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</si>
  <si>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</si>
  <si>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</si>
  <si>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</si>
  <si>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2021/12/14, 2022/1/20(1.91L7), 2022/1/17(eloan-L7),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</si>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</sst>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0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4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0" fontId="92" fillId="0" borderId="0" xfId="0" applyNumberFormat="1" applyFont="1"/>
    <xf numFmtId="0" fontId="92" fillId="0" borderId="0" xfId="0" applyFont="1"/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2" fillId="0" borderId="0" xfId="0" pivotButton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3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67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name val="標楷體"/>
        <family val="4"/>
        <charset val="136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7245368" createdVersion="7" refreshedVersion="7" minRefreshableVersion="3" recordCount="571" xr:uid="{ACAC3E9B-5310-4569-BA35-733FDF834636}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完成時間(ST1)" numFmtId="0">
      <sharedItems containsNonDate="0" containsDate="1" containsString="0" containsBlank="1" minDate="1899-12-30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4770318021201414" maxValue="310"/>
    </cacheField>
    <cacheField name="已SIT待FT" numFmtId="0">
      <sharedItems containsBlank="1" containsMixedTypes="1" containsNumber="1" minValue="2.1201413427561839E-2" maxValue="12"/>
    </cacheField>
    <cacheField name="待SIT已FT" numFmtId="0">
      <sharedItems containsBlank="1" containsMixedTypes="1" containsNumber="1" minValue="0.29681978798586572" maxValue="168"/>
    </cacheField>
    <cacheField name="待SIT待FT" numFmtId="0">
      <sharedItems containsBlank="1" containsMixedTypes="1" containsNumber="1" minValue="0.13250883392226148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7824076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9212962" createdVersion="7" refreshedVersion="7" minRefreshableVersion="3" recordCount="628" xr:uid="{00000000-000A-0000-FFFF-FFFF05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81.759269560185" createdVersion="7" refreshedVersion="7" minRefreshableVersion="3" recordCount="571" xr:uid="{00000000-000A-0000-FFFF-FFFF06000000}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"/>
    <s v="6-9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1"/>
    <s v="月底日日終維護"/>
    <s v="原LC701，補列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2"/>
    <s v="年底日日終維護"/>
    <s v="原LC702，補列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"/>
    <s v="7-2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"/>
    <s v="7-2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10"/>
    <n v="12"/>
    <n v="168"/>
    <n v="75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4770318021201414"/>
    <n v="2.1201413427561839E-2"/>
    <n v="0.29681978798586572"/>
    <n v="0.13250883392226148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6273291925465843"/>
    <n v="3.7267080745341616E-2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35FD5-4ECC-4542-86BD-0EADB8753902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實際" fld="51" subtotal="count" baseField="2" baseItem="0"/>
  </dataFields>
  <formats count="11">
    <format dxfId="138">
      <pivotArea type="all" dataOnly="0" outline="0" fieldPosition="0"/>
    </format>
    <format dxfId="137">
      <pivotArea outline="0" collapsedLevelsAreSubtotals="1" fieldPosition="0"/>
    </format>
    <format dxfId="136">
      <pivotArea type="origin" dataOnly="0" labelOnly="1" outline="0" fieldPosition="0"/>
    </format>
    <format dxfId="135">
      <pivotArea field="50" type="button" dataOnly="0" labelOnly="1" outline="0" axis="axisCol" fieldPosition="0"/>
    </format>
    <format dxfId="134">
      <pivotArea field="-2" type="button" dataOnly="0" labelOnly="1" outline="0" axis="axisCol" fieldPosition="1"/>
    </format>
    <format dxfId="133">
      <pivotArea type="topRight" dataOnly="0" labelOnly="1" outline="0" fieldPosition="0"/>
    </format>
    <format dxfId="132">
      <pivotArea field="2" type="button" dataOnly="0" labelOnly="1" outline="0" axis="axisRow" fieldPosition="0"/>
    </format>
    <format dxfId="131">
      <pivotArea dataOnly="0" labelOnly="1" fieldPosition="0">
        <references count="1">
          <reference field="2" count="0"/>
        </references>
      </pivotArea>
    </format>
    <format dxfId="130">
      <pivotArea dataOnly="0" labelOnly="1" grandRow="1" outline="0" fieldPosition="0"/>
    </format>
    <format dxfId="129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8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53EFA-4BD9-4A3F-BDE5-5A529FB25B12}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5">
    <format dxfId="153">
      <pivotArea type="all" dataOnly="0" outline="0" fieldPosition="0"/>
    </format>
    <format dxfId="152">
      <pivotArea outline="0" collapsedLevelsAreSubtotals="1" fieldPosition="0"/>
    </format>
    <format dxfId="151">
      <pivotArea type="origin" dataOnly="0" labelOnly="1" outline="0" fieldPosition="0"/>
    </format>
    <format dxfId="150">
      <pivotArea field="11" type="button" dataOnly="0" labelOnly="1" outline="0" axis="axisCol" fieldPosition="0"/>
    </format>
    <format dxfId="149">
      <pivotArea field="-2" type="button" dataOnly="0" labelOnly="1" outline="0" axis="axisCol" fieldPosition="1"/>
    </format>
    <format dxfId="148">
      <pivotArea type="topRight" dataOnly="0" labelOnly="1" outline="0" fieldPosition="0"/>
    </format>
    <format dxfId="147">
      <pivotArea field="2" type="button" dataOnly="0" labelOnly="1" outline="0" axis="axisRow" fieldPosition="0"/>
    </format>
    <format dxfId="146">
      <pivotArea dataOnly="0" labelOnly="1" fieldPosition="0">
        <references count="1">
          <reference field="2" count="2">
            <x v="6"/>
            <x v="7"/>
          </reference>
        </references>
      </pivotArea>
    </format>
    <format dxfId="145">
      <pivotArea dataOnly="0" labelOnly="1" grandRow="1" outline="0" fieldPosition="0"/>
    </format>
    <format dxfId="144">
      <pivotArea dataOnly="0" labelOnly="1" fieldPosition="0">
        <references count="1">
          <reference field="11" count="3">
            <x v="0"/>
            <x v="2"/>
            <x v="4"/>
          </reference>
        </references>
      </pivotArea>
    </format>
    <format dxfId="143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2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4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3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66" dataDxfId="165" dataCellStyle="百分比">
  <autoFilter ref="A2:K74" xr:uid="{00000000-0009-0000-0100-000001000000}"/>
  <tableColumns count="11">
    <tableColumn id="1" xr3:uid="{00000000-0010-0000-0000-000001000000}" name="日期" dataDxfId="164"/>
    <tableColumn id="2" xr3:uid="{00000000-0010-0000-0000-000002000000}" name="週" dataDxfId="163">
      <calculatedColumnFormula>表格1[[#This Row],[日期]]</calculatedColumnFormula>
    </tableColumn>
    <tableColumn id="3" xr3:uid="{00000000-0010-0000-0000-000003000000}" name="合計數" dataDxfId="162">
      <calculatedColumnFormula>COUNTA(URS確認!E:E)-1</calculatedColumnFormula>
    </tableColumn>
    <tableColumn id="4" xr3:uid="{00000000-0010-0000-0000-000004000000}" name="累計預估" dataDxfId="161">
      <calculatedColumnFormula>COUNTIF(URS確認!N:N,"&lt;"&amp;A3+1)</calculatedColumnFormula>
    </tableColumn>
    <tableColumn id="5" xr3:uid="{00000000-0010-0000-0000-000005000000}" name="累計完成" dataDxfId="160">
      <calculatedColumnFormula>D7-D2</calculatedColumnFormula>
    </tableColumn>
    <tableColumn id="12" xr3:uid="{00000000-0010-0000-0000-00000C000000}" name="本周預計" dataDxfId="159">
      <calculatedColumnFormula>D7-D2</calculatedColumnFormula>
    </tableColumn>
    <tableColumn id="13" xr3:uid="{00000000-0010-0000-0000-00000D000000}" name="本周完成" dataDxfId="158">
      <calculatedColumnFormula>E7-E2</calculatedColumnFormula>
    </tableColumn>
    <tableColumn id="14" xr3:uid="{00000000-0010-0000-0000-00000E000000}" name="進度" dataDxfId="15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56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55" dataCellStyle="百分比">
      <calculatedColumnFormula>表格1[[#This Row],[累計完成]]/表格1[[#This Row],[合計數]]</calculatedColumnFormula>
    </tableColumn>
    <tableColumn id="10" xr3:uid="{00000000-0010-0000-0000-00000A000000}" name="欄1" dataDxfId="15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7" totalsRowShown="0" headerRowDxfId="127" dataDxfId="126">
  <autoFilter ref="A1:BH567" xr:uid="{00000000-0009-0000-0100-000002000000}"/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Row],[功能代號]],'[3]20211001'!$A:$J,8,FALSE)</calculatedColumnFormula>
    </tableColumn>
    <tableColumn id="41" xr3:uid="{00000000-0010-0000-0100-000029000000}" name="AS400名稱" dataDxfId="84">
      <calculatedColumnFormula>VLOOKUP(功能_33[[#This Row],[功能代號]],'[3]20211001'!$A:$J,9,FALSE)</calculatedColumnFormula>
    </tableColumn>
    <tableColumn id="49" xr3:uid="{00000000-0010-0000-0100-000031000000}" name="類型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Row],[功能代號]],SIT_FT_2021tmp!D:D,1,FALSE),"")</calculatedColumnFormula>
    </tableColumn>
    <tableColumn id="60" xr3:uid="{00000000-0010-0000-0100-00003C000000}" name="SIT預計" dataDxfId="75"/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00000000-0010-0000-0100-000037000000}" name="欄1" dataDxfId="71"/>
    <tableColumn id="56" xr3:uid="{00000000-0010-0000-0100-000038000000}" name="已SIT已FT" dataDxfId="70">
      <calculatedColumnFormula>IF(AND(COUNTIF(AX2,"&gt;&lt;0")=1,COUNTA(M2)=1),LEFT(D2,3),"")</calculatedColumnFormula>
    </tableColumn>
    <tableColumn id="57" xr3:uid="{00000000-0010-0000-0100-000039000000}" name="已SIT待FT" dataDxfId="69">
      <calculatedColumnFormula>IF(AND(COUNTIF(AX2,"&gt;&lt;")=1,COUNTA(M2)=0),LEFT(D2,3),"")</calculatedColumnFormula>
    </tableColumn>
    <tableColumn id="58" xr3:uid="{00000000-0010-0000-0100-00003A000000}" name="待SIT已FT" dataDxfId="68">
      <calculatedColumnFormula>IF(AND(COUNTIF(AX2,"&gt;&lt;0")=0,COUNTA(M2)=1),LEFT(D2,3),"")</calculatedColumnFormula>
    </tableColumn>
    <tableColumn id="59" xr3:uid="{00000000-0010-0000-0100-00003B000000}" name="待SIT待FT" dataDxfId="67">
      <calculatedColumnFormula>IF(AND(COUNTIF(AX2,"&gt;&lt;0")=0,COUNTA(M2)=0),LEFT(D2,3),"")</calculatedColumnFormula>
    </tableColumn>
    <tableColumn id="53" xr3:uid="{00000000-0010-0000-0100-000035000000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zoomScaleNormal="100" workbookViewId="0">
      <pane ySplit="1" topLeftCell="A8" activePane="bottomLeft" state="frozen"/>
      <selection pane="bottomLeft" activeCell="A19" sqref="A19"/>
    </sheetView>
  </sheetViews>
  <sheetFormatPr defaultColWidth="9" defaultRowHeight="15"/>
  <cols>
    <col min="1" max="1" width="9" style="268"/>
    <col min="2" max="2" width="5.25" style="268" bestFit="1" customWidth="1"/>
    <col min="3" max="3" width="9.375" style="268" bestFit="1" customWidth="1"/>
    <col min="4" max="5" width="9.75" style="268" bestFit="1" customWidth="1"/>
    <col min="6" max="6" width="13.75" style="268" customWidth="1"/>
    <col min="7" max="7" width="11.125" style="268" hidden="1" customWidth="1"/>
    <col min="8" max="8" width="0" style="268" hidden="1" customWidth="1"/>
    <col min="9" max="13" width="9" style="268"/>
    <col min="14" max="14" width="4.875" style="264" customWidth="1"/>
    <col min="15" max="15" width="5.125" style="289" customWidth="1"/>
    <col min="16" max="16" width="11.75" style="271" bestFit="1" customWidth="1"/>
    <col min="17" max="17" width="10" style="271" hidden="1" customWidth="1"/>
    <col min="18" max="18" width="9.875" style="271" customWidth="1"/>
    <col min="19" max="19" width="8.125" style="271" hidden="1" customWidth="1"/>
    <col min="20" max="20" width="10.375" style="291" customWidth="1"/>
    <col min="21" max="21" width="5.75" style="292" hidden="1" customWidth="1"/>
    <col min="22" max="22" width="5" style="293" customWidth="1"/>
    <col min="23" max="23" width="9.75" style="293" bestFit="1" customWidth="1"/>
    <col min="24" max="24" width="6.375" style="293" hidden="1" customWidth="1"/>
    <col min="25" max="25" width="10.25" style="293" customWidth="1"/>
    <col min="26" max="26" width="9.75" style="284" customWidth="1"/>
    <col min="27" max="27" width="8.75" style="268" customWidth="1"/>
    <col min="28" max="31" width="9" style="268" customWidth="1"/>
    <col min="32" max="16384" width="9" style="268"/>
  </cols>
  <sheetData>
    <row r="1" spans="1:28">
      <c r="N1" s="197" t="s">
        <v>20</v>
      </c>
    </row>
    <row r="2" spans="1:28" s="199" customFormat="1" ht="38.25" customHeight="1">
      <c r="A2" s="294" t="s">
        <v>21</v>
      </c>
      <c r="B2" s="294" t="s">
        <v>2451</v>
      </c>
      <c r="C2" s="294" t="s">
        <v>2870</v>
      </c>
      <c r="D2" s="236" t="s">
        <v>3157</v>
      </c>
      <c r="E2" s="236" t="s">
        <v>30</v>
      </c>
      <c r="F2" s="236" t="s">
        <v>3148</v>
      </c>
      <c r="G2" s="236" t="s">
        <v>3139</v>
      </c>
      <c r="H2" s="236" t="s">
        <v>3140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>
      <c r="A3" s="222" t="s">
        <v>33</v>
      </c>
      <c r="B3" s="296">
        <v>15</v>
      </c>
      <c r="C3" s="363" t="s">
        <v>34</v>
      </c>
      <c r="D3" s="625" t="s">
        <v>3146</v>
      </c>
      <c r="E3" s="222">
        <v>44581</v>
      </c>
      <c r="F3" s="627" t="s">
        <v>3149</v>
      </c>
      <c r="G3" s="627" t="s">
        <v>3147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5" customHeight="1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>
      <c r="A5" s="222" t="s">
        <v>38</v>
      </c>
      <c r="B5" s="296">
        <v>38</v>
      </c>
      <c r="C5" s="542" t="s">
        <v>2869</v>
      </c>
      <c r="D5" s="626" t="s">
        <v>3142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>
      <c r="A6" s="222" t="s">
        <v>39</v>
      </c>
      <c r="B6" s="296">
        <v>76</v>
      </c>
      <c r="C6" s="541" t="s">
        <v>2998</v>
      </c>
      <c r="D6" s="222" t="s">
        <v>3143</v>
      </c>
      <c r="E6" s="222"/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4">
      <c r="A7" s="222" t="s">
        <v>40</v>
      </c>
      <c r="B7" s="296">
        <v>87</v>
      </c>
      <c r="C7" s="542" t="s">
        <v>2867</v>
      </c>
      <c r="D7" s="222" t="s">
        <v>3144</v>
      </c>
      <c r="E7" s="222"/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>
      <c r="A8" s="222" t="s">
        <v>41</v>
      </c>
      <c r="B8" s="296">
        <v>105</v>
      </c>
      <c r="C8" s="541" t="s">
        <v>2868</v>
      </c>
      <c r="D8" s="222" t="s">
        <v>3145</v>
      </c>
      <c r="E8" s="222"/>
      <c r="F8" s="222"/>
      <c r="G8" s="222"/>
      <c r="H8" s="222"/>
      <c r="N8" s="222" t="s">
        <v>39</v>
      </c>
      <c r="O8" s="296">
        <v>76</v>
      </c>
      <c r="P8" s="541" t="s">
        <v>2998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4">
      <c r="A9" s="222" t="s">
        <v>42</v>
      </c>
      <c r="B9" s="296">
        <v>17</v>
      </c>
      <c r="C9" s="542" t="s">
        <v>3233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>
      <c r="A14" s="222" t="s">
        <v>3137</v>
      </c>
      <c r="B14" s="296">
        <v>123</v>
      </c>
      <c r="C14" s="542" t="s">
        <v>3238</v>
      </c>
      <c r="D14" s="222" t="s">
        <v>3143</v>
      </c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>
      <c r="A15" s="222" t="s">
        <v>3141</v>
      </c>
      <c r="B15" s="296">
        <v>134</v>
      </c>
      <c r="C15" s="222" t="s">
        <v>3240</v>
      </c>
      <c r="D15" s="222"/>
      <c r="E15" s="222"/>
      <c r="F15" s="222"/>
      <c r="G15" s="222"/>
      <c r="H15" s="222"/>
      <c r="N15" s="222" t="s">
        <v>3137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>
      <c r="A16" s="222" t="s">
        <v>3138</v>
      </c>
      <c r="B16" s="296">
        <v>25</v>
      </c>
      <c r="C16" s="222" t="s">
        <v>3239</v>
      </c>
      <c r="D16" s="222">
        <v>44579</v>
      </c>
      <c r="E16" s="222">
        <v>44581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>
      <c r="A17" s="653"/>
      <c r="B17" s="298"/>
      <c r="C17" s="298"/>
      <c r="D17" s="298"/>
      <c r="E17" s="235"/>
      <c r="F17" s="235"/>
      <c r="G17" s="235"/>
      <c r="H17" s="235"/>
      <c r="N17" s="222" t="s">
        <v>3138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>
      <c r="A19" s="268" t="s">
        <v>3241</v>
      </c>
    </row>
    <row r="23" spans="1:28">
      <c r="N23" s="521"/>
      <c r="O23" s="522"/>
      <c r="P23" s="523" t="s">
        <v>2704</v>
      </c>
      <c r="Q23" s="524"/>
    </row>
    <row r="24" spans="1:28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/>
  <cols>
    <col min="1" max="1" width="12.75" style="264" bestFit="1" customWidth="1"/>
    <col min="2" max="2" width="6.75" style="289" customWidth="1"/>
    <col min="3" max="3" width="9.25" style="290" customWidth="1"/>
    <col min="4" max="4" width="10.875" style="271" customWidth="1"/>
    <col min="5" max="5" width="11.25" style="267" customWidth="1"/>
    <col min="6" max="6" width="10.75" style="271" customWidth="1"/>
    <col min="7" max="7" width="11.75" style="271" customWidth="1"/>
    <col min="8" max="8" width="8.375" style="271" customWidth="1"/>
    <col min="9" max="9" width="15.375" style="271" customWidth="1"/>
    <col min="10" max="10" width="17.875" style="291" customWidth="1"/>
    <col min="11" max="11" width="6.25" style="299" customWidth="1"/>
    <col min="12" max="12" width="22.375" style="284" bestFit="1" customWidth="1"/>
    <col min="13" max="16" width="9" style="268" customWidth="1"/>
    <col min="17" max="16384" width="9" style="268"/>
  </cols>
  <sheetData>
    <row r="1" spans="1:12" ht="15" customHeight="1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5" hidden="1" customHeight="1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4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4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4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4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4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4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3"/>
  <sheetViews>
    <sheetView topLeftCell="A16" zoomScale="90" zoomScaleNormal="90" workbookViewId="0">
      <selection activeCell="D24" sqref="D24"/>
    </sheetView>
  </sheetViews>
  <sheetFormatPr defaultColWidth="8.75" defaultRowHeight="15"/>
  <cols>
    <col min="1" max="1" width="20.25" style="153" bestFit="1" customWidth="1"/>
    <col min="2" max="2" width="25.875" style="153" bestFit="1" customWidth="1"/>
    <col min="3" max="3" width="6.25" style="153" bestFit="1" customWidth="1"/>
    <col min="4" max="4" width="28.875" style="402" bestFit="1" customWidth="1"/>
    <col min="5" max="5" width="6.25" style="402" bestFit="1" customWidth="1"/>
    <col min="6" max="6" width="28.875" style="402" bestFit="1" customWidth="1"/>
    <col min="7" max="7" width="6.25" style="402" bestFit="1" customWidth="1"/>
    <col min="8" max="8" width="27.5" style="402" bestFit="1" customWidth="1"/>
    <col min="9" max="9" width="6.25" style="153" bestFit="1" customWidth="1"/>
    <col min="10" max="10" width="28.875" style="153" bestFit="1" customWidth="1"/>
    <col min="11" max="11" width="6.25" style="153" bestFit="1" customWidth="1"/>
    <col min="12" max="12" width="28.875" style="153" bestFit="1" customWidth="1"/>
    <col min="13" max="13" width="6.25" style="153" bestFit="1" customWidth="1"/>
    <col min="14" max="15" width="14.875" style="153" bestFit="1" customWidth="1"/>
    <col min="16" max="16" width="6.25" style="153" bestFit="1" customWidth="1"/>
    <col min="17" max="25" width="11.875" style="153" bestFit="1" customWidth="1"/>
    <col min="26" max="33" width="10.75" style="153" bestFit="1" customWidth="1"/>
    <col min="34" max="34" width="7.75" style="153" bestFit="1" customWidth="1"/>
    <col min="35" max="35" width="6.25" style="153" bestFit="1" customWidth="1"/>
    <col min="36" max="36" width="12.75" style="153" bestFit="1" customWidth="1"/>
    <col min="37" max="37" width="8.75" style="153" bestFit="1" customWidth="1"/>
    <col min="38" max="38" width="12.75" style="153" bestFit="1" customWidth="1"/>
    <col min="39" max="39" width="8.75" style="153" bestFit="1" customWidth="1"/>
    <col min="40" max="40" width="12.75" style="153" bestFit="1" customWidth="1"/>
    <col min="41" max="41" width="8.75" style="153" bestFit="1" customWidth="1"/>
    <col min="42" max="42" width="12.75" style="153" bestFit="1" customWidth="1"/>
    <col min="43" max="45" width="8.75" style="153" bestFit="1" customWidth="1"/>
    <col min="46" max="46" width="15.375" style="153" bestFit="1" customWidth="1"/>
    <col min="47" max="47" width="8.75" style="153" bestFit="1" customWidth="1"/>
    <col min="48" max="49" width="17.5" style="153" bestFit="1" customWidth="1"/>
    <col min="50" max="50" width="14.125" style="153" bestFit="1" customWidth="1"/>
    <col min="51" max="51" width="6.25" style="153" bestFit="1" customWidth="1"/>
    <col min="52" max="52" width="14.125" style="153" bestFit="1" customWidth="1"/>
    <col min="53" max="53" width="6.25" style="153" bestFit="1" customWidth="1"/>
    <col min="54" max="54" width="12.75" style="153" bestFit="1" customWidth="1"/>
    <col min="55" max="55" width="6.25" style="153" bestFit="1" customWidth="1"/>
    <col min="56" max="56" width="12.75" style="153" bestFit="1" customWidth="1"/>
    <col min="57" max="57" width="6.25" style="153" bestFit="1" customWidth="1"/>
    <col min="58" max="58" width="14.125" style="153" bestFit="1" customWidth="1"/>
    <col min="59" max="59" width="6.25" style="153" bestFit="1" customWidth="1"/>
    <col min="60" max="60" width="12.75" style="153" bestFit="1" customWidth="1"/>
    <col min="61" max="61" width="6.25" style="153" bestFit="1" customWidth="1"/>
    <col min="62" max="62" width="12.75" style="153" bestFit="1" customWidth="1"/>
    <col min="63" max="63" width="6.25" style="153" bestFit="1" customWidth="1"/>
    <col min="64" max="64" width="15.375" style="153" bestFit="1" customWidth="1"/>
    <col min="65" max="65" width="6.25" style="153" bestFit="1" customWidth="1"/>
    <col min="66" max="69" width="14.875" style="153" bestFit="1" customWidth="1"/>
    <col min="70" max="87" width="7.25" style="153" bestFit="1" customWidth="1"/>
    <col min="88" max="88" width="7.875" style="153" bestFit="1" customWidth="1"/>
    <col min="89" max="89" width="7.75" style="153" bestFit="1" customWidth="1"/>
    <col min="90" max="152" width="7.25" style="153" bestFit="1" customWidth="1"/>
    <col min="153" max="153" width="7.875" style="153" bestFit="1" customWidth="1"/>
    <col min="154" max="154" width="7.75" style="153" bestFit="1" customWidth="1"/>
    <col min="155" max="194" width="7.25" style="153" bestFit="1" customWidth="1"/>
    <col min="195" max="195" width="7.875" style="153" bestFit="1" customWidth="1"/>
    <col min="196" max="293" width="7.25" style="153" bestFit="1" customWidth="1"/>
    <col min="294" max="294" width="7.875" style="153" bestFit="1" customWidth="1"/>
    <col min="295" max="336" width="7.25" style="153" bestFit="1" customWidth="1"/>
    <col min="337" max="338" width="7.75" style="153" bestFit="1" customWidth="1"/>
    <col min="339" max="349" width="7.25" style="153" bestFit="1" customWidth="1"/>
    <col min="350" max="350" width="7.875" style="153" bestFit="1" customWidth="1"/>
    <col min="351" max="352" width="7.75" style="153" bestFit="1" customWidth="1"/>
    <col min="353" max="353" width="7.875" style="153" bestFit="1" customWidth="1"/>
    <col min="354" max="398" width="7.25" style="153" bestFit="1" customWidth="1"/>
    <col min="399" max="399" width="7.875" style="153" bestFit="1" customWidth="1"/>
    <col min="400" max="547" width="7.25" style="153" bestFit="1" customWidth="1"/>
    <col min="548" max="560" width="7.75" style="153" bestFit="1" customWidth="1"/>
    <col min="561" max="561" width="6.25" style="153" bestFit="1" customWidth="1"/>
    <col min="562" max="16384" width="8.75" style="153"/>
  </cols>
  <sheetData>
    <row r="2" spans="1:13">
      <c r="A2" s="608" t="s">
        <v>3230</v>
      </c>
      <c r="B2" s="153" t="s">
        <v>3231</v>
      </c>
    </row>
    <row r="4" spans="1:13">
      <c r="B4" s="608" t="s">
        <v>64</v>
      </c>
      <c r="D4" s="153"/>
      <c r="E4" s="153"/>
      <c r="F4" s="153"/>
      <c r="G4" s="153"/>
      <c r="H4" s="153"/>
    </row>
    <row r="5" spans="1:13">
      <c r="B5" s="153" t="s">
        <v>3118</v>
      </c>
      <c r="D5" s="153" t="s">
        <v>3119</v>
      </c>
      <c r="E5" s="153"/>
      <c r="F5" s="153" t="s">
        <v>3120</v>
      </c>
      <c r="G5" s="153"/>
      <c r="H5" s="153" t="s">
        <v>3121</v>
      </c>
      <c r="J5" s="153" t="s">
        <v>3122</v>
      </c>
      <c r="L5" s="153" t="s">
        <v>2171</v>
      </c>
      <c r="M5" s="153" t="s">
        <v>2172</v>
      </c>
    </row>
    <row r="6" spans="1:13">
      <c r="A6" s="608" t="s">
        <v>3232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12</v>
      </c>
      <c r="J7" s="382"/>
      <c r="K7" s="382"/>
      <c r="L7" s="382">
        <v>15</v>
      </c>
      <c r="M7" s="382">
        <v>12</v>
      </c>
    </row>
    <row r="8" spans="1:1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45</v>
      </c>
      <c r="J10" s="382">
        <v>10</v>
      </c>
      <c r="K10" s="382">
        <v>10</v>
      </c>
      <c r="L10" s="382">
        <v>76</v>
      </c>
      <c r="M10" s="382">
        <v>75</v>
      </c>
    </row>
    <row r="11" spans="1:1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7</v>
      </c>
      <c r="J12" s="382"/>
      <c r="K12" s="382"/>
      <c r="L12" s="382">
        <v>105</v>
      </c>
      <c r="M12" s="382">
        <v>96</v>
      </c>
    </row>
    <row r="13" spans="1:1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8</v>
      </c>
      <c r="L13" s="382">
        <v>17</v>
      </c>
      <c r="M13" s="382">
        <v>15</v>
      </c>
    </row>
    <row r="14" spans="1:1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12</v>
      </c>
      <c r="J14" s="382">
        <v>40</v>
      </c>
      <c r="K14" s="382">
        <v>2</v>
      </c>
      <c r="L14" s="382">
        <v>136</v>
      </c>
      <c r="M14" s="382">
        <v>91</v>
      </c>
    </row>
    <row r="15" spans="1:1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/>
      <c r="J16" s="382"/>
      <c r="K16" s="382"/>
      <c r="L16" s="382">
        <v>12</v>
      </c>
      <c r="M16" s="382"/>
    </row>
    <row r="17" spans="1:15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120</v>
      </c>
      <c r="J17" s="382">
        <v>75</v>
      </c>
      <c r="K17" s="382">
        <v>20</v>
      </c>
      <c r="L17" s="382">
        <v>566</v>
      </c>
      <c r="M17" s="382">
        <v>479</v>
      </c>
    </row>
    <row r="18" spans="1:1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5">
      <c r="D19" s="153"/>
      <c r="E19" s="153"/>
      <c r="F19" s="153"/>
      <c r="G19" s="153"/>
      <c r="H19" s="153"/>
    </row>
    <row r="20" spans="1:15">
      <c r="D20" s="153"/>
      <c r="E20" s="153"/>
      <c r="F20" s="153"/>
      <c r="G20" s="153"/>
      <c r="H20" s="153"/>
    </row>
    <row r="25" spans="1:15">
      <c r="A25" s="608" t="s">
        <v>3230</v>
      </c>
      <c r="B25" s="153" t="s">
        <v>3231</v>
      </c>
    </row>
    <row r="27" spans="1:15">
      <c r="B27" s="608" t="s">
        <v>64</v>
      </c>
      <c r="D27" s="153"/>
      <c r="E27" s="153"/>
      <c r="F27" s="153"/>
      <c r="G27" s="153"/>
      <c r="H27" s="153"/>
    </row>
    <row r="28" spans="1:15">
      <c r="B28" s="153" t="s">
        <v>3118</v>
      </c>
      <c r="D28" s="153" t="s">
        <v>3121</v>
      </c>
      <c r="E28" s="153"/>
      <c r="F28" s="153" t="s">
        <v>3122</v>
      </c>
      <c r="G28" s="153"/>
      <c r="H28" s="153" t="s">
        <v>3130</v>
      </c>
      <c r="J28" s="153" t="s">
        <v>3234</v>
      </c>
      <c r="L28" s="153" t="s">
        <v>3236</v>
      </c>
      <c r="N28" s="153" t="s">
        <v>2171</v>
      </c>
      <c r="O28" s="153" t="s">
        <v>2172</v>
      </c>
    </row>
    <row r="29" spans="1:15">
      <c r="A29" s="608" t="s">
        <v>3235</v>
      </c>
      <c r="B29" s="153" t="s">
        <v>2173</v>
      </c>
      <c r="C29" s="153" t="s">
        <v>2174</v>
      </c>
      <c r="D29" s="153" t="s">
        <v>2173</v>
      </c>
      <c r="E29" s="153" t="s">
        <v>2174</v>
      </c>
      <c r="F29" s="153" t="s">
        <v>2173</v>
      </c>
      <c r="G29" s="153" t="s">
        <v>2174</v>
      </c>
      <c r="H29" s="153" t="s">
        <v>2173</v>
      </c>
      <c r="I29" s="153" t="s">
        <v>2174</v>
      </c>
      <c r="J29" s="153" t="s">
        <v>2173</v>
      </c>
      <c r="K29" s="153" t="s">
        <v>2174</v>
      </c>
      <c r="L29" s="153" t="s">
        <v>2173</v>
      </c>
      <c r="M29" s="153" t="s">
        <v>2174</v>
      </c>
    </row>
    <row r="30" spans="1:15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/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20</v>
      </c>
    </row>
    <row r="35" spans="1:15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>
      <c r="A37" s="377" t="s">
        <v>72</v>
      </c>
      <c r="B37" s="382">
        <v>6</v>
      </c>
      <c r="C37" s="382">
        <v>6</v>
      </c>
      <c r="D37" s="382">
        <v>24</v>
      </c>
      <c r="E37" s="382"/>
      <c r="F37" s="382">
        <v>35</v>
      </c>
      <c r="G37" s="382"/>
      <c r="H37" s="382">
        <v>71</v>
      </c>
      <c r="I37" s="382"/>
      <c r="J37" s="382"/>
      <c r="K37" s="382"/>
      <c r="L37" s="382"/>
      <c r="M37" s="382"/>
      <c r="N37" s="382">
        <v>136</v>
      </c>
      <c r="O37" s="382">
        <v>6</v>
      </c>
    </row>
    <row r="38" spans="1:15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>
      <c r="A40" s="377" t="s">
        <v>45</v>
      </c>
      <c r="B40" s="382">
        <v>329</v>
      </c>
      <c r="C40" s="382">
        <v>329</v>
      </c>
      <c r="D40" s="382">
        <v>29</v>
      </c>
      <c r="E40" s="382">
        <v>4</v>
      </c>
      <c r="F40" s="382">
        <v>95</v>
      </c>
      <c r="G40" s="382"/>
      <c r="H40" s="382">
        <v>100</v>
      </c>
      <c r="I40" s="382"/>
      <c r="J40" s="382">
        <v>7</v>
      </c>
      <c r="K40" s="382"/>
      <c r="L40" s="382">
        <v>6</v>
      </c>
      <c r="M40" s="382"/>
      <c r="N40" s="382">
        <v>566</v>
      </c>
      <c r="O40" s="382">
        <v>333</v>
      </c>
    </row>
    <row r="41" spans="1:15">
      <c r="D41" s="153"/>
      <c r="E41" s="153"/>
      <c r="F41" s="153"/>
      <c r="G41" s="153"/>
      <c r="H41" s="153"/>
    </row>
    <row r="42" spans="1:15">
      <c r="D42" s="153"/>
      <c r="E42" s="153"/>
      <c r="F42" s="153"/>
      <c r="G42" s="153"/>
      <c r="H42" s="153"/>
    </row>
    <row r="43" spans="1:15">
      <c r="D43" s="153"/>
      <c r="E43" s="153"/>
      <c r="F43" s="153"/>
      <c r="G43" s="153"/>
      <c r="H43" s="153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L47"/>
  <sheetViews>
    <sheetView zoomScaleNormal="100" zoomScaleSheetLayoutView="100" workbookViewId="0">
      <selection activeCell="S50" sqref="S50"/>
    </sheetView>
  </sheetViews>
  <sheetFormatPr defaultRowHeight="15"/>
  <cols>
    <col min="1" max="1" width="18.375" customWidth="1"/>
    <col min="2" max="11" width="5.75" customWidth="1"/>
    <col min="12" max="13" width="5.75" style="267" customWidth="1"/>
    <col min="14" max="15" width="5.75" customWidth="1"/>
    <col min="16" max="16" width="5.75" style="597" customWidth="1"/>
    <col min="21" max="21" width="17.375" bestFit="1" customWidth="1"/>
    <col min="22" max="22" width="5.75" customWidth="1"/>
    <col min="23" max="37" width="5.75" style="153" customWidth="1"/>
    <col min="38" max="38" width="5.75" customWidth="1"/>
  </cols>
  <sheetData>
    <row r="3" spans="1:37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3132</v>
      </c>
      <c r="AI4" s="617"/>
      <c r="AJ4" s="618"/>
      <c r="AK4"/>
    </row>
    <row r="5" spans="1:37">
      <c r="A5" s="612" t="s">
        <v>3237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3125</v>
      </c>
      <c r="M5" s="614" t="s">
        <v>3126</v>
      </c>
      <c r="N5" s="615" t="s">
        <v>3124</v>
      </c>
      <c r="P5"/>
      <c r="U5" s="365" t="s">
        <v>3133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3124</v>
      </c>
      <c r="AK5"/>
    </row>
    <row r="6" spans="1:37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12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12</v>
      </c>
      <c r="N6" s="610">
        <f>M6/L6</f>
        <v>0.8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45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75</v>
      </c>
      <c r="N9" s="610">
        <f t="shared" si="0"/>
        <v>0.98684210526315785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0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20</v>
      </c>
      <c r="AJ10" s="610">
        <f t="shared" si="1"/>
        <v>0.22988505747126436</v>
      </c>
      <c r="AK10"/>
    </row>
    <row r="11" spans="1:37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7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96</v>
      </c>
      <c r="N11" s="610">
        <f t="shared" si="0"/>
        <v>0.91428571428571426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8</v>
      </c>
      <c r="L12" s="609">
        <f>統計tmp!L13</f>
        <v>17</v>
      </c>
      <c r="M12" s="609">
        <f>統計tmp!M13</f>
        <v>15</v>
      </c>
      <c r="N12" s="610">
        <f t="shared" si="0"/>
        <v>0.88235294117647056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12</v>
      </c>
      <c r="J13" s="153">
        <f>統計tmp!J14</f>
        <v>40</v>
      </c>
      <c r="K13" s="153">
        <f>統計tmp!K14</f>
        <v>2</v>
      </c>
      <c r="L13" s="609">
        <f>統計tmp!L14</f>
        <v>136</v>
      </c>
      <c r="M13" s="609">
        <f>統計tmp!M14</f>
        <v>91</v>
      </c>
      <c r="N13" s="610">
        <f t="shared" si="0"/>
        <v>0.66911764705882348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0</v>
      </c>
      <c r="Z13" s="153">
        <f>統計tmp!F37</f>
        <v>35</v>
      </c>
      <c r="AA13" s="153">
        <f>統計tmp!G37</f>
        <v>0</v>
      </c>
      <c r="AB13" s="153">
        <f>統計tmp!H37</f>
        <v>71</v>
      </c>
      <c r="AC13" s="153">
        <f>統計tmp!I37</f>
        <v>0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6</v>
      </c>
      <c r="AJ13" s="610">
        <f t="shared" si="1"/>
        <v>4.4117647058823532E-2</v>
      </c>
      <c r="AK13"/>
    </row>
    <row r="14" spans="1:37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0</v>
      </c>
      <c r="N15" s="610">
        <f t="shared" si="0"/>
        <v>0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120</v>
      </c>
      <c r="J16" s="612">
        <f>統計tmp!J17</f>
        <v>75</v>
      </c>
      <c r="K16" s="612">
        <f>統計tmp!K17</f>
        <v>20</v>
      </c>
      <c r="L16" s="614">
        <f>統計tmp!L17</f>
        <v>566</v>
      </c>
      <c r="M16" s="614">
        <f>統計tmp!M17</f>
        <v>479</v>
      </c>
      <c r="N16" s="615">
        <f t="shared" si="0"/>
        <v>0.8462897526501767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4</v>
      </c>
      <c r="Z16" s="365">
        <f>統計tmp!F40</f>
        <v>95</v>
      </c>
      <c r="AA16" s="365">
        <f>統計tmp!G40</f>
        <v>0</v>
      </c>
      <c r="AB16" s="365">
        <f>統計tmp!H40</f>
        <v>100</v>
      </c>
      <c r="AC16" s="365">
        <f>統計tmp!I40</f>
        <v>0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333</v>
      </c>
      <c r="AJ16" s="610">
        <f t="shared" si="1"/>
        <v>0.58833922261484095</v>
      </c>
      <c r="AK16"/>
    </row>
    <row r="17" spans="1:38">
      <c r="AL17" s="267"/>
    </row>
    <row r="18" spans="1:38" s="267" customFormat="1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>
      <c r="A23" s="97" t="s">
        <v>3129</v>
      </c>
      <c r="W23" s="97" t="s">
        <v>3129</v>
      </c>
    </row>
    <row r="24" spans="1:38">
      <c r="A24" s="612" t="s">
        <v>3123</v>
      </c>
      <c r="B24" s="612">
        <v>2021</v>
      </c>
      <c r="C24" s="614">
        <v>2022</v>
      </c>
      <c r="D24" s="621" t="s">
        <v>3119</v>
      </c>
      <c r="E24" s="621" t="s">
        <v>2453</v>
      </c>
      <c r="F24" s="621" t="s">
        <v>3120</v>
      </c>
      <c r="G24" s="621" t="s">
        <v>2453</v>
      </c>
      <c r="H24" s="621" t="s">
        <v>3121</v>
      </c>
      <c r="I24" s="621" t="s">
        <v>2453</v>
      </c>
      <c r="J24" s="621" t="s">
        <v>3122</v>
      </c>
      <c r="K24" s="621" t="s">
        <v>2453</v>
      </c>
      <c r="L24" s="614" t="s">
        <v>2309</v>
      </c>
      <c r="M24" s="614"/>
      <c r="N24" s="614"/>
      <c r="P24"/>
      <c r="U24" s="612" t="s">
        <v>3131</v>
      </c>
      <c r="V24" s="612">
        <v>2021</v>
      </c>
      <c r="W24" s="621">
        <v>2022</v>
      </c>
      <c r="X24" s="641" t="s">
        <v>3134</v>
      </c>
      <c r="Y24" s="621"/>
      <c r="Z24" s="642" t="s">
        <v>3135</v>
      </c>
      <c r="AA24" s="621"/>
      <c r="AB24" s="642" t="s">
        <v>3136</v>
      </c>
      <c r="AC24" s="621"/>
      <c r="AD24" s="652">
        <v>44611</v>
      </c>
      <c r="AE24" s="621"/>
      <c r="AF24" s="652">
        <v>44618</v>
      </c>
      <c r="AG24" s="621"/>
      <c r="AH24" s="621" t="s">
        <v>2309</v>
      </c>
      <c r="AI24" s="621"/>
      <c r="AJ24" s="622"/>
      <c r="AK24"/>
    </row>
    <row r="25" spans="1:38">
      <c r="A25" s="612" t="s">
        <v>21</v>
      </c>
      <c r="B25" s="612" t="s">
        <v>3127</v>
      </c>
      <c r="C25" s="612" t="s">
        <v>3128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3125</v>
      </c>
      <c r="M25" s="614" t="s">
        <v>3126</v>
      </c>
      <c r="N25" s="615" t="s">
        <v>3124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09">
        <v>15</v>
      </c>
      <c r="M26" s="609">
        <v>12</v>
      </c>
      <c r="N26" s="610">
        <f>M26/L26</f>
        <v>0.8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09">
        <v>76</v>
      </c>
      <c r="M29" s="609">
        <v>75</v>
      </c>
      <c r="N29" s="610">
        <f t="shared" si="2"/>
        <v>0.98684210526315785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20</v>
      </c>
      <c r="AJ30" s="610">
        <f t="shared" si="3"/>
        <v>0.22988505747126436</v>
      </c>
      <c r="AK30"/>
    </row>
    <row r="31" spans="1:38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7</v>
      </c>
      <c r="J31" s="153">
        <v>0</v>
      </c>
      <c r="K31" s="153">
        <v>0</v>
      </c>
      <c r="L31" s="609">
        <v>105</v>
      </c>
      <c r="M31" s="609">
        <v>96</v>
      </c>
      <c r="N31" s="610">
        <f t="shared" si="2"/>
        <v>0.91428571428571426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8</v>
      </c>
      <c r="L32" s="609">
        <v>17</v>
      </c>
      <c r="M32" s="609">
        <v>15</v>
      </c>
      <c r="N32" s="610">
        <f t="shared" si="2"/>
        <v>0.88235294117647056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12</v>
      </c>
      <c r="J33" s="153">
        <v>40</v>
      </c>
      <c r="K33" s="153">
        <v>2</v>
      </c>
      <c r="L33" s="609">
        <v>136</v>
      </c>
      <c r="M33" s="609">
        <v>91</v>
      </c>
      <c r="N33" s="610">
        <f t="shared" si="2"/>
        <v>0.66911764705882348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0</v>
      </c>
      <c r="Z33" s="153">
        <v>35</v>
      </c>
      <c r="AA33" s="153">
        <v>0</v>
      </c>
      <c r="AB33" s="153">
        <v>71</v>
      </c>
      <c r="AC33" s="153">
        <v>0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6</v>
      </c>
      <c r="AJ33" s="610">
        <f t="shared" si="3"/>
        <v>4.4117647058823532E-2</v>
      </c>
      <c r="AK33"/>
    </row>
    <row r="34" spans="1:37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09">
        <v>12</v>
      </c>
      <c r="M35" s="609">
        <v>0</v>
      </c>
      <c r="N35" s="610">
        <f t="shared" si="2"/>
        <v>0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120</v>
      </c>
      <c r="J36" s="612">
        <v>75</v>
      </c>
      <c r="K36" s="612">
        <v>20</v>
      </c>
      <c r="L36" s="614">
        <v>566</v>
      </c>
      <c r="M36" s="614">
        <v>479</v>
      </c>
      <c r="N36" s="615">
        <f t="shared" si="2"/>
        <v>0.8462897526501767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4</v>
      </c>
      <c r="Z36" s="612">
        <v>95</v>
      </c>
      <c r="AA36" s="612">
        <v>0</v>
      </c>
      <c r="AB36" s="612">
        <v>100</v>
      </c>
      <c r="AC36" s="612">
        <v>0</v>
      </c>
      <c r="AD36" s="612">
        <v>7</v>
      </c>
      <c r="AE36" s="612">
        <v>0</v>
      </c>
      <c r="AF36" s="612">
        <v>6</v>
      </c>
      <c r="AG36" s="612">
        <v>0</v>
      </c>
      <c r="AH36" s="614">
        <f>SUM(AH26:AH35)</f>
        <v>566</v>
      </c>
      <c r="AI36" s="614">
        <f>SUM(AI26:AI35)</f>
        <v>333</v>
      </c>
      <c r="AJ36" s="615">
        <f t="shared" si="3"/>
        <v>0.58833922261484095</v>
      </c>
      <c r="AK36"/>
    </row>
    <row r="37" spans="1:37">
      <c r="A37" s="612" t="s">
        <v>3158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0.81095406360424027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3158</v>
      </c>
      <c r="V37" s="612"/>
      <c r="W37" s="612"/>
      <c r="X37" s="629">
        <f>(V36+X36)/$AH$36</f>
        <v>0.63250883392226154</v>
      </c>
      <c r="Y37" s="629">
        <f>(W36+Y36)/$AH$36</f>
        <v>0.58833922261484095</v>
      </c>
      <c r="Z37" s="629">
        <f>(V36+X36+Z36)/$AH$36</f>
        <v>0.80035335689045939</v>
      </c>
      <c r="AA37" s="629">
        <f>(W36+Y36+AA36)/$AH$36</f>
        <v>0.58833922261484095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1" spans="1:37">
      <c r="A41" s="153" t="s">
        <v>3141</v>
      </c>
      <c r="U41" s="153" t="s">
        <v>3141</v>
      </c>
    </row>
    <row r="42" spans="1:37">
      <c r="A42" s="612"/>
      <c r="B42" s="612">
        <v>2021</v>
      </c>
      <c r="C42" s="612"/>
      <c r="D42" s="613" t="s">
        <v>3120</v>
      </c>
      <c r="E42" s="612"/>
      <c r="F42" s="613" t="s">
        <v>3122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55" t="s">
        <v>3134</v>
      </c>
      <c r="Y42" s="613"/>
      <c r="Z42" s="656" t="s">
        <v>3135</v>
      </c>
      <c r="AA42" s="613"/>
      <c r="AB42" s="656" t="s">
        <v>3136</v>
      </c>
      <c r="AC42" s="613"/>
      <c r="AD42" s="614" t="s">
        <v>3132</v>
      </c>
      <c r="AE42" s="614"/>
      <c r="AF42" s="614"/>
    </row>
    <row r="43" spans="1:37">
      <c r="A43" s="612" t="s">
        <v>3232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3124</v>
      </c>
      <c r="U43" s="612" t="s">
        <v>3235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3124</v>
      </c>
    </row>
    <row r="44" spans="1:37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8</v>
      </c>
      <c r="H44" s="609">
        <v>17</v>
      </c>
      <c r="I44" s="609">
        <v>15</v>
      </c>
      <c r="J44" s="610">
        <f>I44/H44</f>
        <v>0.88235294117647056</v>
      </c>
      <c r="U44" s="153" t="s">
        <v>71</v>
      </c>
      <c r="V44" s="153">
        <v>7</v>
      </c>
      <c r="W44" s="153">
        <v>7</v>
      </c>
      <c r="AB44" s="153">
        <v>10</v>
      </c>
      <c r="AD44" s="609">
        <v>17</v>
      </c>
      <c r="AE44" s="609">
        <v>7</v>
      </c>
      <c r="AF44" s="610">
        <f>AE44/AD44</f>
        <v>0.41176470588235292</v>
      </c>
    </row>
    <row r="45" spans="1:37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1</v>
      </c>
      <c r="H45" s="609">
        <v>117</v>
      </c>
      <c r="I45" s="609">
        <v>78</v>
      </c>
      <c r="J45" s="610">
        <f t="shared" ref="J45:J46" si="4">I45/H45</f>
        <v>0.66666666666666663</v>
      </c>
      <c r="U45" s="153" t="s">
        <v>72</v>
      </c>
      <c r="V45" s="153"/>
      <c r="X45" s="153">
        <v>24</v>
      </c>
      <c r="Z45" s="153">
        <v>22</v>
      </c>
      <c r="AB45" s="153">
        <v>71</v>
      </c>
      <c r="AD45" s="609">
        <v>117</v>
      </c>
      <c r="AE45" s="609"/>
      <c r="AF45" s="610">
        <f t="shared" ref="AF45:AF46" si="5">AE45/AD45</f>
        <v>0</v>
      </c>
    </row>
    <row r="46" spans="1:37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9</v>
      </c>
      <c r="H46" s="614">
        <v>134</v>
      </c>
      <c r="I46" s="614">
        <v>93</v>
      </c>
      <c r="J46" s="615">
        <f t="shared" si="4"/>
        <v>0.69402985074626866</v>
      </c>
      <c r="U46" s="612" t="s">
        <v>45</v>
      </c>
      <c r="V46" s="612">
        <v>7</v>
      </c>
      <c r="W46" s="612">
        <v>7</v>
      </c>
      <c r="X46" s="612">
        <v>24</v>
      </c>
      <c r="Y46" s="612"/>
      <c r="Z46" s="612">
        <v>22</v>
      </c>
      <c r="AA46" s="612"/>
      <c r="AB46" s="612">
        <v>81</v>
      </c>
      <c r="AC46" s="612"/>
      <c r="AD46" s="614">
        <v>134</v>
      </c>
      <c r="AE46" s="614">
        <v>7</v>
      </c>
      <c r="AF46" s="615">
        <f t="shared" si="5"/>
        <v>5.2238805970149252E-2</v>
      </c>
    </row>
    <row r="47" spans="1:37">
      <c r="A47" s="612" t="s">
        <v>3158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54">
        <f>(B46+D46+F46)/$H$46</f>
        <v>1</v>
      </c>
      <c r="G47" s="612"/>
      <c r="H47" s="614"/>
      <c r="I47" s="614"/>
      <c r="J47" s="614"/>
      <c r="U47" s="612" t="s">
        <v>3158</v>
      </c>
      <c r="V47" s="612"/>
      <c r="W47" s="612"/>
      <c r="X47" s="629">
        <f>(V46+X46)/$AD$46</f>
        <v>0.23134328358208955</v>
      </c>
      <c r="Y47" s="629">
        <f>(W46+Y46)/$AD$46</f>
        <v>5.2238805970149252E-2</v>
      </c>
      <c r="Z47" s="629">
        <f>(V46+X46+Z46)/$AD$46</f>
        <v>0.39552238805970147</v>
      </c>
      <c r="AA47" s="629">
        <f>(W46+Y46+AA46)/$AD$46</f>
        <v>5.2238805970149252E-2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3"/>
    <col min="2" max="2" width="28.75" style="153" customWidth="1"/>
    <col min="3" max="3" width="5.75" style="366" customWidth="1"/>
    <col min="4" max="5" width="8" style="366" customWidth="1"/>
    <col min="6" max="6" width="8.25" style="366" customWidth="1"/>
    <col min="7" max="7" width="9.125" style="366" bestFit="1" customWidth="1"/>
    <col min="8" max="8" width="5.75" style="366" bestFit="1" customWidth="1"/>
    <col min="9" max="9" width="10.25" style="366" bestFit="1" customWidth="1"/>
    <col min="10" max="10" width="8.75" style="366" customWidth="1"/>
    <col min="11" max="11" width="4.75" style="366" bestFit="1" customWidth="1"/>
    <col min="12" max="12" width="5.75" style="366" bestFit="1" customWidth="1"/>
    <col min="13" max="14" width="4.75" style="366" customWidth="1"/>
    <col min="15" max="15" width="7" style="373" customWidth="1"/>
    <col min="16" max="16" width="8" style="382" customWidth="1"/>
    <col min="17" max="17" width="12.625" style="382" customWidth="1"/>
    <col min="18" max="18" width="5.75" style="153" bestFit="1" customWidth="1"/>
    <col min="19" max="19" width="7.375" style="153" bestFit="1" customWidth="1"/>
    <col min="20" max="20" width="12.625" style="153" bestFit="1" customWidth="1"/>
    <col min="21" max="21" width="7.375" style="153" bestFit="1" customWidth="1"/>
    <col min="22" max="16384" width="8.75" style="153"/>
  </cols>
  <sheetData>
    <row r="1" spans="1:21" s="386" customFormat="1" ht="52.05" customHeight="1">
      <c r="C1" s="387"/>
      <c r="D1" s="387"/>
      <c r="E1" s="387"/>
      <c r="F1" s="389" t="s">
        <v>2552</v>
      </c>
      <c r="G1" s="387"/>
      <c r="H1" s="387"/>
      <c r="I1" s="395" t="s">
        <v>2551</v>
      </c>
      <c r="J1" s="657" t="s">
        <v>2549</v>
      </c>
      <c r="K1" s="657"/>
      <c r="L1" s="657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49.2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.4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>
      <c r="R68" s="402"/>
    </row>
    <row r="69" spans="1:21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71"/>
  <sheetViews>
    <sheetView tabSelected="1" zoomScaleNormal="100" workbookViewId="0">
      <pane xSplit="6" ySplit="1" topLeftCell="G203" activePane="bottomRight" state="frozen"/>
      <selection pane="topRight" activeCell="H1" sqref="H1"/>
      <selection pane="bottomLeft" activeCell="A2" sqref="A2"/>
      <selection pane="bottomRight" activeCell="K204" sqref="K204"/>
    </sheetView>
  </sheetViews>
  <sheetFormatPr defaultColWidth="8.75" defaultRowHeight="15"/>
  <cols>
    <col min="1" max="1" width="6.25" style="513" customWidth="1"/>
    <col min="2" max="2" width="2.375" style="266" hidden="1" customWidth="1"/>
    <col min="3" max="3" width="10.25" style="265" customWidth="1"/>
    <col min="4" max="4" width="13.75" style="208" customWidth="1"/>
    <col min="5" max="5" width="9.25" style="266" customWidth="1"/>
    <col min="6" max="6" width="39.75" style="279" customWidth="1"/>
    <col min="7" max="7" width="14.75" style="279" customWidth="1"/>
    <col min="8" max="8" width="9" style="266" customWidth="1"/>
    <col min="9" max="9" width="11.375" style="279" customWidth="1"/>
    <col min="10" max="10" width="10.875" style="280" customWidth="1"/>
    <col min="11" max="11" width="19.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125" style="265" hidden="1" customWidth="1"/>
    <col min="17" max="17" width="14.125" style="266" customWidth="1"/>
    <col min="18" max="18" width="11.375" style="266" customWidth="1"/>
    <col min="19" max="19" width="15.625" style="252" customWidth="1"/>
    <col min="20" max="20" width="9.375" style="265" hidden="1" customWidth="1"/>
    <col min="21" max="21" width="5.375" style="265" hidden="1" customWidth="1"/>
    <col min="22" max="22" width="9.375" style="265" hidden="1" customWidth="1"/>
    <col min="23" max="23" width="5.375" style="281" hidden="1" customWidth="1"/>
    <col min="24" max="24" width="5.375" style="265" hidden="1" customWidth="1"/>
    <col min="25" max="25" width="5.375" style="266" hidden="1" customWidth="1"/>
    <col min="26" max="26" width="9.125" style="266" hidden="1" customWidth="1"/>
    <col min="27" max="27" width="16.125" style="266" hidden="1" customWidth="1"/>
    <col min="28" max="28" width="12.875" style="265" hidden="1" customWidth="1"/>
    <col min="29" max="29" width="18.5" style="265" hidden="1" customWidth="1"/>
    <col min="30" max="30" width="39.75" style="266" hidden="1" customWidth="1"/>
    <col min="31" max="31" width="14.375" style="266" hidden="1" customWidth="1"/>
    <col min="32" max="32" width="14.375" style="252" bestFit="1" customWidth="1"/>
    <col min="33" max="33" width="15.875" style="266" hidden="1" customWidth="1"/>
    <col min="34" max="34" width="18.125" style="323" hidden="1" customWidth="1"/>
    <col min="35" max="35" width="11.75" style="209" hidden="1" customWidth="1"/>
    <col min="36" max="36" width="14.375" style="266" hidden="1" customWidth="1"/>
    <col min="37" max="38" width="11.375" style="279" hidden="1" customWidth="1"/>
    <col min="39" max="39" width="8.75" style="279" hidden="1" customWidth="1"/>
    <col min="40" max="40" width="48.5" style="211" hidden="1" customWidth="1"/>
    <col min="41" max="41" width="14.25" style="265" customWidth="1"/>
    <col min="42" max="42" width="33.375" style="266" customWidth="1"/>
    <col min="43" max="43" width="6.25" style="413" customWidth="1"/>
    <col min="44" max="44" width="9.875" style="408" hidden="1" customWidth="1"/>
    <col min="45" max="46" width="9.875" style="266" hidden="1" customWidth="1"/>
    <col min="47" max="48" width="12.375" style="266" hidden="1" customWidth="1"/>
    <col min="49" max="49" width="8.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75" style="265" customWidth="1"/>
    <col min="57" max="57" width="6.625" style="265" customWidth="1"/>
    <col min="58" max="58" width="7.125" style="265" customWidth="1"/>
    <col min="59" max="59" width="6.5" style="265" customWidth="1"/>
    <col min="60" max="60" width="6.875" style="266" bestFit="1" customWidth="1"/>
    <col min="61" max="16384" width="8.75" style="266"/>
  </cols>
  <sheetData>
    <row r="1" spans="1:60" ht="46.2" thickBot="1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2982</v>
      </c>
      <c r="L1" s="580" t="s">
        <v>3150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3155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3103</v>
      </c>
      <c r="AZ1" s="588" t="s">
        <v>2999</v>
      </c>
      <c r="BA1" s="587" t="s">
        <v>3000</v>
      </c>
      <c r="BB1" s="587" t="s">
        <v>3083</v>
      </c>
      <c r="BC1" s="594" t="s">
        <v>56</v>
      </c>
      <c r="BD1" s="598" t="s">
        <v>3084</v>
      </c>
      <c r="BE1" s="598" t="s">
        <v>3086</v>
      </c>
      <c r="BF1" s="598" t="s">
        <v>3087</v>
      </c>
      <c r="BG1" s="598" t="s">
        <v>3088</v>
      </c>
      <c r="BH1" s="593" t="s">
        <v>3085</v>
      </c>
    </row>
    <row r="2" spans="1:60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3175</v>
      </c>
      <c r="K2" s="212" t="s">
        <v>3139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3176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3211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3076</v>
      </c>
      <c r="BB2" s="515" t="s">
        <v>3004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3197</v>
      </c>
      <c r="K3" s="212" t="s">
        <v>3198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3190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3213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3076</v>
      </c>
      <c r="BB3" s="266" t="s">
        <v>3004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3175</v>
      </c>
      <c r="K4" s="212" t="s">
        <v>3139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3177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3211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3076</v>
      </c>
      <c r="BB4" s="266" t="s">
        <v>3004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3211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3076</v>
      </c>
      <c r="BB5" s="266" t="s">
        <v>3004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3211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3076</v>
      </c>
      <c r="BB6" s="266" t="s">
        <v>3004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3211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3076</v>
      </c>
      <c r="BB7" s="266" t="s">
        <v>3004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2979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3211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3076</v>
      </c>
      <c r="BB8" s="266" t="s">
        <v>3004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3175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3178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3211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3076</v>
      </c>
      <c r="BB9" s="266" t="s">
        <v>3004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3197</v>
      </c>
      <c r="K10" s="212" t="s">
        <v>3198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3191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3214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3076</v>
      </c>
      <c r="BB10" s="266" t="s">
        <v>3004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2979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3211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3076</v>
      </c>
      <c r="BB11" s="266" t="s">
        <v>3004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2979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3211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3076</v>
      </c>
      <c r="BB12" s="266" t="s">
        <v>3004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3215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3076</v>
      </c>
      <c r="BB13" s="266" t="s">
        <v>3004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65"/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3211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3076</v>
      </c>
      <c r="BB14" s="266" t="s">
        <v>3004</v>
      </c>
      <c r="BC14" s="595"/>
      <c r="BD14" s="265" t="str">
        <f t="shared" si="5"/>
        <v/>
      </c>
      <c r="BE14" s="265" t="str">
        <f t="shared" si="6"/>
        <v>1-2</v>
      </c>
      <c r="BF14" s="265" t="str">
        <f t="shared" si="7"/>
        <v/>
      </c>
      <c r="BG14" s="265" t="str">
        <f t="shared" si="8"/>
        <v/>
      </c>
    </row>
    <row r="15" spans="1:60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65"/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2979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3211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3076</v>
      </c>
      <c r="BB15" s="266" t="s">
        <v>3004</v>
      </c>
      <c r="BC15" s="595"/>
      <c r="BD15" s="265" t="str">
        <f t="shared" si="5"/>
        <v/>
      </c>
      <c r="BE15" s="265" t="str">
        <f t="shared" si="6"/>
        <v>1-2</v>
      </c>
      <c r="BF15" s="265" t="str">
        <f t="shared" si="7"/>
        <v/>
      </c>
      <c r="BG15" s="265" t="str">
        <f t="shared" si="8"/>
        <v/>
      </c>
    </row>
    <row r="16" spans="1:60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65"/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3211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3076</v>
      </c>
      <c r="BB16" s="266" t="s">
        <v>3004</v>
      </c>
      <c r="BC16" s="595"/>
      <c r="BD16" s="265" t="str">
        <f t="shared" si="5"/>
        <v/>
      </c>
      <c r="BE16" s="265" t="str">
        <f t="shared" si="6"/>
        <v>1-1</v>
      </c>
      <c r="BF16" s="265" t="str">
        <f t="shared" si="7"/>
        <v/>
      </c>
      <c r="BG16" s="265" t="str">
        <f t="shared" si="8"/>
        <v/>
      </c>
    </row>
    <row r="17" spans="3:59" ht="13.8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2951</v>
      </c>
      <c r="K17" s="212" t="s">
        <v>2993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2966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3211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3076</v>
      </c>
      <c r="BB17" s="266" t="s">
        <v>3005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8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2583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3212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3076</v>
      </c>
      <c r="BB18" s="266" t="s">
        <v>3005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8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3211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3076</v>
      </c>
      <c r="BB19" s="266" t="s">
        <v>3006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8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3196</v>
      </c>
      <c r="K20" s="212" t="s">
        <v>3110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3192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3216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3076</v>
      </c>
      <c r="BB20" s="266" t="s">
        <v>3006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8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3196</v>
      </c>
      <c r="K21" s="212" t="s">
        <v>3110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3193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3217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3076</v>
      </c>
      <c r="BB21" s="266" t="s">
        <v>3007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8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3211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3076</v>
      </c>
      <c r="BB22" s="266" t="s">
        <v>3006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8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3211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3076</v>
      </c>
      <c r="BB23" s="266" t="s">
        <v>3006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8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3211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3076</v>
      </c>
      <c r="BB24" s="266" t="s">
        <v>3008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8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3211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3076</v>
      </c>
      <c r="BB25" s="266" t="s">
        <v>3008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8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3211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3076</v>
      </c>
      <c r="BB26" s="266" t="s">
        <v>3009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8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3211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3076</v>
      </c>
      <c r="BB27" s="266" t="s">
        <v>3010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8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3218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3076</v>
      </c>
      <c r="BB28" s="266" t="s">
        <v>3010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8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3211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3076</v>
      </c>
      <c r="BB29" s="266" t="s">
        <v>3011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8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3211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3076</v>
      </c>
      <c r="BB30" s="266" t="s">
        <v>3012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8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3212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3076</v>
      </c>
      <c r="BB31" s="266" t="s">
        <v>3012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8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3211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3076</v>
      </c>
      <c r="BB32" s="266" t="s">
        <v>3012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8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3111</v>
      </c>
      <c r="K33" s="212" t="s">
        <v>3110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3109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3219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3076</v>
      </c>
      <c r="BB33" s="266" t="s">
        <v>3012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8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3211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3076</v>
      </c>
      <c r="BB34" s="266" t="s">
        <v>3010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8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2951</v>
      </c>
      <c r="K35" s="212" t="s">
        <v>2992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2967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3211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3076</v>
      </c>
      <c r="BB35" s="266" t="s">
        <v>3010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8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3211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3076</v>
      </c>
      <c r="BB36" s="266" t="s">
        <v>3010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8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3211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3076</v>
      </c>
      <c r="BB37" s="266" t="s">
        <v>3013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8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3211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3076</v>
      </c>
      <c r="BB38" s="266" t="s">
        <v>3013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8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3211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3076</v>
      </c>
      <c r="BB39" s="266" t="s">
        <v>3013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8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3211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3076</v>
      </c>
      <c r="BB40" s="266" t="s">
        <v>3014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8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3220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3076</v>
      </c>
      <c r="BB41" s="266" t="s">
        <v>3014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8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3211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3076</v>
      </c>
      <c r="BB42" s="266" t="s">
        <v>3009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8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3196</v>
      </c>
      <c r="K43" s="212" t="s">
        <v>3110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3192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3221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3076</v>
      </c>
      <c r="BB43" s="266" t="s">
        <v>3009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8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3211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3076</v>
      </c>
      <c r="BB44" s="266" t="s">
        <v>3009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8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3196</v>
      </c>
      <c r="K45" s="212" t="s">
        <v>3110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3192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3222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3076</v>
      </c>
      <c r="BB45" s="266" t="s">
        <v>3009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8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3196</v>
      </c>
      <c r="K46" s="212" t="s">
        <v>3110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3192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3223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3076</v>
      </c>
      <c r="BB46" s="266" t="s">
        <v>3009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8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3211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3076</v>
      </c>
      <c r="BB47" s="266" t="s">
        <v>3009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8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3211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3076</v>
      </c>
      <c r="BB48" s="266" t="s">
        <v>3009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8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3211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3076</v>
      </c>
      <c r="BB49" s="266" t="s">
        <v>3009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8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3196</v>
      </c>
      <c r="K50" s="212" t="s">
        <v>3110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3192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3212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3076</v>
      </c>
      <c r="BB50" s="266" t="s">
        <v>3009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8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3211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3003</v>
      </c>
      <c r="BB51" s="266" t="s">
        <v>3015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8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3211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3003</v>
      </c>
      <c r="BB52" s="266" t="s">
        <v>3015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8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3211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3076</v>
      </c>
      <c r="BB53" s="266" t="s">
        <v>3010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8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3224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3076</v>
      </c>
      <c r="BB54" s="266" t="s">
        <v>3010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8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3225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3076</v>
      </c>
      <c r="BB55" s="266" t="s">
        <v>3009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8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3211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3076</v>
      </c>
      <c r="BB56" s="266" t="s">
        <v>3009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8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3226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3076</v>
      </c>
      <c r="BB57" s="266" t="s">
        <v>3009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8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3211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3076</v>
      </c>
      <c r="BB58" s="266" t="s">
        <v>3009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8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3227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3076</v>
      </c>
      <c r="BB59" s="266" t="s">
        <v>3009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8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3211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3076</v>
      </c>
      <c r="BB60" s="266" t="s">
        <v>3009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8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3211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3076</v>
      </c>
      <c r="BB61" s="266" t="s">
        <v>3016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8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3211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3076</v>
      </c>
      <c r="BB62" s="266" t="s">
        <v>3016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8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2975</v>
      </c>
      <c r="K63" s="252" t="s">
        <v>2991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2976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3211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3076</v>
      </c>
      <c r="BB63" s="266" t="s">
        <v>3012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8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3211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3076</v>
      </c>
      <c r="BB64" s="266" t="s">
        <v>3017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8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2975</v>
      </c>
      <c r="K65" s="252" t="s">
        <v>2991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2976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3211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3076</v>
      </c>
      <c r="BB65" s="266" t="s">
        <v>3013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8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2975</v>
      </c>
      <c r="K66" s="252" t="s">
        <v>2991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2976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3211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3076</v>
      </c>
      <c r="BB66" s="266" t="s">
        <v>3013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8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2980</v>
      </c>
      <c r="G67" s="266" t="s">
        <v>2981</v>
      </c>
      <c r="H67" s="265" t="s">
        <v>166</v>
      </c>
      <c r="I67" s="265" t="s">
        <v>167</v>
      </c>
      <c r="J67" s="212" t="s">
        <v>2975</v>
      </c>
      <c r="K67" s="252" t="s">
        <v>2991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2976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3211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3076</v>
      </c>
      <c r="BB67" s="266" t="s">
        <v>3018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8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3211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3076</v>
      </c>
      <c r="BB68" s="266" t="s">
        <v>3013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8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2975</v>
      </c>
      <c r="K69" s="252" t="s">
        <v>2991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2976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3211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3076</v>
      </c>
      <c r="BB69" s="266" t="s">
        <v>3013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8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2975</v>
      </c>
      <c r="K70" s="252" t="s">
        <v>2991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2976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3211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3076</v>
      </c>
      <c r="BB70" s="266" t="s">
        <v>3018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8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2975</v>
      </c>
      <c r="K71" s="252" t="s">
        <v>2991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2976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3211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3076</v>
      </c>
      <c r="BB71" s="266" t="s">
        <v>3018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8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2975</v>
      </c>
      <c r="K72" s="252" t="s">
        <v>2991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2976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3211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3076</v>
      </c>
      <c r="BB72" s="266" t="s">
        <v>3013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8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3211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3076</v>
      </c>
      <c r="BB73" s="266" t="s">
        <v>3006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8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3211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3076</v>
      </c>
      <c r="BB74" s="266" t="s">
        <v>3006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8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3211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3076</v>
      </c>
      <c r="BB75" s="266" t="s">
        <v>3019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8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3211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3076</v>
      </c>
      <c r="BB76" s="266" t="s">
        <v>3019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8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3211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3076</v>
      </c>
      <c r="BB77" s="266" t="s">
        <v>3020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8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3211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3076</v>
      </c>
      <c r="BB78" s="266" t="s">
        <v>3020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8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2975</v>
      </c>
      <c r="K79" s="252" t="s">
        <v>2991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2976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3211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3076</v>
      </c>
      <c r="BB79" s="266" t="s">
        <v>3021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8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3211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3003</v>
      </c>
      <c r="BB80" s="266" t="s">
        <v>3022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8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3211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3003</v>
      </c>
      <c r="BB81" s="266" t="s">
        <v>3023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8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3211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3003</v>
      </c>
      <c r="BB82" s="266" t="s">
        <v>3024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8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2975</v>
      </c>
      <c r="K83" s="252" t="s">
        <v>2991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2976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3211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3076</v>
      </c>
      <c r="BB83" s="266" t="s">
        <v>3025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5.2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3156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3211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3076</v>
      </c>
      <c r="BB84" s="266" t="s">
        <v>3021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8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3211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3076</v>
      </c>
      <c r="BB85" s="266" t="s">
        <v>3021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8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3211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3076</v>
      </c>
      <c r="BB86" s="266" t="s">
        <v>3021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8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3211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3076</v>
      </c>
      <c r="BB87" s="266" t="s">
        <v>3013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8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3211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3003</v>
      </c>
      <c r="BB88" s="266" t="s">
        <v>3026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.6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3211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3003</v>
      </c>
      <c r="BB89" s="266" t="s">
        <v>3026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1.4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3211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3003</v>
      </c>
      <c r="BB90" s="266" t="s">
        <v>3026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.6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3211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3003</v>
      </c>
      <c r="BB91" s="266" t="s">
        <v>3027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8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3211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3003</v>
      </c>
      <c r="BB92" s="266" t="s">
        <v>3026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8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3211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3003</v>
      </c>
      <c r="BB93" s="266" t="s">
        <v>3026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8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3211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3003</v>
      </c>
      <c r="BB94" s="266" t="s">
        <v>3028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.6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3211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3003</v>
      </c>
      <c r="BB95" s="266" t="s">
        <v>3028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1.4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3211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3003</v>
      </c>
      <c r="BB96" s="266" t="s">
        <v>3028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8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2586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3211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3003</v>
      </c>
      <c r="BB97" s="266" t="s">
        <v>3028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8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2975</v>
      </c>
      <c r="K98" s="252" t="s">
        <v>2991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2976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3211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3003</v>
      </c>
      <c r="BB98" s="266" t="s">
        <v>3029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8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2975</v>
      </c>
      <c r="K99" s="252" t="s">
        <v>2991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2977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3211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3003</v>
      </c>
      <c r="BB99" s="266" t="s">
        <v>3030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8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3211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3076</v>
      </c>
      <c r="BB100" s="266" t="s">
        <v>3021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8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3211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3003</v>
      </c>
      <c r="BB101" s="266" t="s">
        <v>3030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8">
      <c r="A102" s="536"/>
      <c r="B102" s="361"/>
      <c r="C102" s="266" t="s">
        <v>68</v>
      </c>
      <c r="D102" s="213" t="s">
        <v>340</v>
      </c>
      <c r="E102" s="265" t="s">
        <v>2969</v>
      </c>
      <c r="F102" s="266" t="s">
        <v>2970</v>
      </c>
      <c r="G102" s="266" t="s">
        <v>2971</v>
      </c>
      <c r="H102" s="265" t="s">
        <v>166</v>
      </c>
      <c r="I102" s="265" t="s">
        <v>167</v>
      </c>
      <c r="J102" s="212" t="s">
        <v>2972</v>
      </c>
      <c r="K102" s="212" t="s">
        <v>2997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3211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8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3211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3003</v>
      </c>
      <c r="BB103" s="266" t="s">
        <v>3031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8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3211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3003</v>
      </c>
      <c r="BB104" s="266" t="s">
        <v>3031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8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3211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3076</v>
      </c>
      <c r="BB105" s="266" t="s">
        <v>3017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.6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3211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3003</v>
      </c>
      <c r="BB106" s="266" t="s">
        <v>3029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8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2975</v>
      </c>
      <c r="K107" s="252" t="s">
        <v>2991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2976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3211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3003</v>
      </c>
      <c r="BB107" s="266" t="s">
        <v>3029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1.4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3211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3003</v>
      </c>
      <c r="BB108" s="266" t="s">
        <v>3029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8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2975</v>
      </c>
      <c r="K109" s="252" t="s">
        <v>2991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2976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3211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3003</v>
      </c>
      <c r="BB109" s="266" t="s">
        <v>3029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8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3211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3076</v>
      </c>
      <c r="BB110" s="266" t="s">
        <v>3025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8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3211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3076</v>
      </c>
      <c r="BB111" s="266" t="s">
        <v>3025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8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3211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3076</v>
      </c>
      <c r="BB112" s="266" t="s">
        <v>3025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8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3211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3076</v>
      </c>
      <c r="BB113" s="266" t="s">
        <v>3009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8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3195</v>
      </c>
      <c r="K114" s="212" t="s">
        <v>3110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3194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3228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3003</v>
      </c>
      <c r="BB114" s="266" t="s">
        <v>3032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8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3211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3003</v>
      </c>
      <c r="BB115" s="266" t="s">
        <v>3032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1.4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3211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3003</v>
      </c>
      <c r="BB116" s="266" t="s">
        <v>3033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8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2586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3211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3003</v>
      </c>
      <c r="BB117" s="266" t="s">
        <v>3032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8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3211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3003</v>
      </c>
      <c r="BB118" s="266" t="s">
        <v>3033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.6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2965</v>
      </c>
      <c r="K119" s="586" t="s">
        <v>2996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2968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3211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3003</v>
      </c>
      <c r="BB119" s="266" t="s">
        <v>3033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.6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3211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3003</v>
      </c>
      <c r="BB120" s="266" t="s">
        <v>3033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8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3211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3003</v>
      </c>
      <c r="BB121" s="266" t="s">
        <v>3034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8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2586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3211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3003</v>
      </c>
      <c r="BB122" s="266" t="s">
        <v>3034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8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3211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3003</v>
      </c>
      <c r="BB123" s="266" t="s">
        <v>3032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8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3211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3076</v>
      </c>
      <c r="BB124" s="266" t="s">
        <v>3009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9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3211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3003</v>
      </c>
      <c r="BB125" s="266" t="s">
        <v>3035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.6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3211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3003</v>
      </c>
      <c r="BB126" s="266" t="s">
        <v>3035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.6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3211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3003</v>
      </c>
      <c r="BB127" s="266" t="s">
        <v>3035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1.4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3211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3003</v>
      </c>
      <c r="BB128" s="266" t="s">
        <v>3035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.6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3211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3003</v>
      </c>
      <c r="BB129" s="266" t="s">
        <v>3035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8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3211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8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3211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8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3211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8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3211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8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3211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8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3211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8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3211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8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3211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8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3211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8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3211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8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3211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8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3211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8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3211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8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3211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8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3211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8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3211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8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3211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8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3211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8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3211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8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3211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8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3211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8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3211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8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3211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8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3211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8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3211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8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3211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8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3211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.6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3090</v>
      </c>
      <c r="K157" s="606" t="s">
        <v>3095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3104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3211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8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3211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8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3211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8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3090</v>
      </c>
      <c r="K160" s="209" t="s">
        <v>3096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3104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3211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8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3211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8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3211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8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3211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3003</v>
      </c>
      <c r="BB163" s="266" t="s">
        <v>3029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8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3211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8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3211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3076</v>
      </c>
      <c r="BB165" s="266" t="s">
        <v>3036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8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3211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3076</v>
      </c>
      <c r="BB166" s="266" t="s">
        <v>3036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8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3211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3003</v>
      </c>
      <c r="BB167" s="266" t="s">
        <v>3031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8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3211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3076</v>
      </c>
      <c r="BB168" s="266" t="s">
        <v>3037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8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3211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3076</v>
      </c>
      <c r="BB169" s="266" t="s">
        <v>3037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8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3211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3076</v>
      </c>
      <c r="BB170" s="266" t="s">
        <v>3037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1.4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3211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3076</v>
      </c>
      <c r="BB171" s="266" t="s">
        <v>3038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8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3211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3076</v>
      </c>
      <c r="BB172" s="266" t="s">
        <v>3038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8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3211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3076</v>
      </c>
      <c r="BB173" s="266" t="s">
        <v>3037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8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3211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3076</v>
      </c>
      <c r="BB174" s="266" t="s">
        <v>3037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8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3211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3076</v>
      </c>
      <c r="BB175" s="266" t="s">
        <v>3037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8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3211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3003</v>
      </c>
      <c r="BB176" s="266" t="s">
        <v>3039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8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3211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3003</v>
      </c>
      <c r="BB177" s="266" t="s">
        <v>3039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8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3211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3003</v>
      </c>
      <c r="BB178" s="266" t="s">
        <v>3040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8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3211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3003</v>
      </c>
      <c r="BB179" s="266" t="s">
        <v>3040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8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3211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3003</v>
      </c>
      <c r="BB180" s="266" t="s">
        <v>3040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8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3212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3003</v>
      </c>
      <c r="BB181" s="266" t="s">
        <v>3040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8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2987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2967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3211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3076</v>
      </c>
      <c r="BB182" s="266" t="s">
        <v>3041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8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2989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2967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3211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3076</v>
      </c>
      <c r="BB183" s="266" t="s">
        <v>3041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8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2987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2967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3211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3076</v>
      </c>
      <c r="BB184" s="266" t="s">
        <v>3042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8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3211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3076</v>
      </c>
      <c r="BB185" s="266" t="s">
        <v>3042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8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2987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2967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3211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3076</v>
      </c>
      <c r="BB186" s="266" t="s">
        <v>3036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8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2988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2974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3211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3076</v>
      </c>
      <c r="BB187" s="266" t="s">
        <v>3036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8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3211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3076</v>
      </c>
      <c r="BB188" s="266" t="s">
        <v>3042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8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2986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2974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3211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3076</v>
      </c>
      <c r="BB189" s="266" t="s">
        <v>3036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8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3211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3003</v>
      </c>
      <c r="BB190" s="266" t="s">
        <v>3043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8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3211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3003</v>
      </c>
      <c r="BB191" s="266" t="s">
        <v>3039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8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3211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3003</v>
      </c>
      <c r="BB192" s="266" t="s">
        <v>3044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8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3211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3003</v>
      </c>
      <c r="BB193" s="266" t="s">
        <v>3044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1.4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3211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3003</v>
      </c>
      <c r="BB194" s="266" t="s">
        <v>3044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8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3211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3003</v>
      </c>
      <c r="BB195" s="266" t="s">
        <v>3044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8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3211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3003</v>
      </c>
      <c r="BB196" s="266" t="s">
        <v>3044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1.4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3211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3003</v>
      </c>
      <c r="BB197" s="266" t="s">
        <v>3044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6.6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3211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3003</v>
      </c>
      <c r="BB198" s="266" t="s">
        <v>3044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.6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2965</v>
      </c>
      <c r="K199" s="586" t="s">
        <v>2996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2968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3211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3003</v>
      </c>
      <c r="BB199" s="266" t="s">
        <v>3044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8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3211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3003</v>
      </c>
      <c r="BB200" s="266" t="s">
        <v>3044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8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3211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3003</v>
      </c>
      <c r="BB201" s="266" t="s">
        <v>3030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4.2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3211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3003</v>
      </c>
      <c r="BB202" s="266" t="s">
        <v>3035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8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3211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3003</v>
      </c>
      <c r="BB203" s="266" t="s">
        <v>3035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8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3211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3003</v>
      </c>
      <c r="BB204" s="266" t="s">
        <v>3035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.6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3211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3003</v>
      </c>
      <c r="BB205" s="266" t="s">
        <v>3035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8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3211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3003</v>
      </c>
      <c r="BB206" s="266" t="s">
        <v>3031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8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3211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3003</v>
      </c>
      <c r="BB207" s="266" t="s">
        <v>3022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8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3211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3003</v>
      </c>
      <c r="BB208" s="266" t="s">
        <v>3031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8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3211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3003</v>
      </c>
      <c r="BB209" s="266" t="s">
        <v>3031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8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2965</v>
      </c>
      <c r="K210" s="586" t="s">
        <v>2996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2968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3211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3003</v>
      </c>
      <c r="BB210" s="266" t="s">
        <v>3031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8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3211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3003</v>
      </c>
      <c r="BB211" s="266" t="s">
        <v>3031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8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2975</v>
      </c>
      <c r="K212" s="252" t="s">
        <v>2991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2977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3211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3076</v>
      </c>
      <c r="BB212" s="266" t="s">
        <v>3045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8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2975</v>
      </c>
      <c r="K213" s="252" t="s">
        <v>2991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2978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3211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3076</v>
      </c>
      <c r="BB213" s="266" t="s">
        <v>3045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8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2975</v>
      </c>
      <c r="K214" s="252" t="s">
        <v>2991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2976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3211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3003</v>
      </c>
      <c r="BB214" s="266" t="s">
        <v>3022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.6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3211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3003</v>
      </c>
      <c r="BB215" s="266" t="s">
        <v>3022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8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3211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3003</v>
      </c>
      <c r="BB216" s="266" t="s">
        <v>3022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1.4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2586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3211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3003</v>
      </c>
      <c r="BB217" s="266" t="s">
        <v>3031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.6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2965</v>
      </c>
      <c r="K218" s="586" t="s">
        <v>2996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2968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3211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3003</v>
      </c>
      <c r="BB218" s="266" t="s">
        <v>3031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8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3211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3076</v>
      </c>
      <c r="BB219" s="266" t="s">
        <v>3019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.6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2965</v>
      </c>
      <c r="K220" s="586" t="s">
        <v>2996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2968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3211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3003</v>
      </c>
      <c r="BB220" s="266" t="s">
        <v>3031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.6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3211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3003</v>
      </c>
      <c r="BB221" s="266" t="s">
        <v>3031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8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2975</v>
      </c>
      <c r="K222" s="252" t="s">
        <v>2991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2977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3211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3003</v>
      </c>
      <c r="BB222" s="266" t="s">
        <v>3031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8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3211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3076</v>
      </c>
      <c r="BB223" s="266" t="s">
        <v>3046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8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2975</v>
      </c>
      <c r="K224" s="252" t="s">
        <v>2991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2976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3211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8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3211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3076</v>
      </c>
      <c r="BB225" s="266" t="s">
        <v>3047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8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2975</v>
      </c>
      <c r="K226" s="252" t="s">
        <v>2991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2976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3211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3076</v>
      </c>
      <c r="BB226" s="266" t="s">
        <v>3045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8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2975</v>
      </c>
      <c r="K227" s="252" t="s">
        <v>2991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2976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3211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3076</v>
      </c>
      <c r="BB227" s="266" t="s">
        <v>3045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8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2975</v>
      </c>
      <c r="K228" s="252" t="s">
        <v>2991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2976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3211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3076</v>
      </c>
      <c r="BB228" s="266" t="s">
        <v>3045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8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3211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3076</v>
      </c>
      <c r="BB229" s="266" t="s">
        <v>3045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8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2975</v>
      </c>
      <c r="K230" s="252" t="s">
        <v>2991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2976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3211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3076</v>
      </c>
      <c r="BB230" s="266" t="s">
        <v>3045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8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2975</v>
      </c>
      <c r="K231" s="252" t="s">
        <v>2991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2976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3211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3076</v>
      </c>
      <c r="BB231" s="266" t="s">
        <v>3019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8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3211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3003</v>
      </c>
      <c r="BB232" s="266" t="s">
        <v>3048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8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3211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8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3211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3076</v>
      </c>
      <c r="BB234" s="266" t="s">
        <v>3046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8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2975</v>
      </c>
      <c r="K235" s="252" t="s">
        <v>2991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2976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3211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8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3211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8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2975</v>
      </c>
      <c r="K237" s="252" t="s">
        <v>2991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2976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3211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8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2975</v>
      </c>
      <c r="K238" s="252" t="s">
        <v>2991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2976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3211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8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3211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3076</v>
      </c>
      <c r="BB239" s="266" t="s">
        <v>3049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8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3211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3076</v>
      </c>
      <c r="BB240" s="266" t="s">
        <v>3046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8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3211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3076</v>
      </c>
      <c r="BB241" s="266" t="s">
        <v>3049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8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3211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3076</v>
      </c>
      <c r="BB242" s="266" t="s">
        <v>3049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8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3211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3076</v>
      </c>
      <c r="BB243" s="266" t="s">
        <v>3049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8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3211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3076</v>
      </c>
      <c r="BB244" s="266" t="s">
        <v>3049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8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3211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3076</v>
      </c>
      <c r="BB245" s="266" t="s">
        <v>3049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8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3211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3076</v>
      </c>
      <c r="BB246" s="266" t="s">
        <v>3046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8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3211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3076</v>
      </c>
      <c r="BB247" s="266" t="s">
        <v>3046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8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3211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3003</v>
      </c>
      <c r="BB248" s="266" t="s">
        <v>3034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8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2586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3211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3003</v>
      </c>
      <c r="BB249" s="266" t="s">
        <v>3034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1.4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3211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3003</v>
      </c>
      <c r="BB250" s="266" t="s">
        <v>3050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8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3211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3003</v>
      </c>
      <c r="BB251" s="266" t="s">
        <v>3033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8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2586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3211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3003</v>
      </c>
      <c r="BB252" s="266" t="s">
        <v>3050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8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3211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3076</v>
      </c>
      <c r="BB253" s="266" t="s">
        <v>3046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8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3211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3076</v>
      </c>
      <c r="BB254" s="266" t="s">
        <v>3046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8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3077</v>
      </c>
      <c r="G255" s="258" t="s">
        <v>3160</v>
      </c>
      <c r="H255" s="265" t="s">
        <v>166</v>
      </c>
      <c r="I255" s="265" t="s">
        <v>167</v>
      </c>
      <c r="J255" s="212" t="s">
        <v>3113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3211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3076</v>
      </c>
      <c r="BB255" s="361" t="s">
        <v>3081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8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3078</v>
      </c>
      <c r="G256" s="258" t="s">
        <v>3160</v>
      </c>
      <c r="H256" s="265" t="s">
        <v>166</v>
      </c>
      <c r="I256" s="265" t="s">
        <v>167</v>
      </c>
      <c r="J256" s="212" t="s">
        <v>3112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3211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3076</v>
      </c>
      <c r="BB256" s="361" t="s">
        <v>3080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8">
      <c r="A257" s="592"/>
      <c r="B257" s="361"/>
      <c r="C257" s="266" t="s">
        <v>70</v>
      </c>
      <c r="D257" s="266" t="s">
        <v>2487</v>
      </c>
      <c r="E257" s="265" t="s">
        <v>3114</v>
      </c>
      <c r="F257" s="258" t="s">
        <v>3115</v>
      </c>
      <c r="G257" s="258" t="s">
        <v>3160</v>
      </c>
      <c r="H257" s="265" t="s">
        <v>166</v>
      </c>
      <c r="I257" s="265" t="s">
        <v>167</v>
      </c>
      <c r="J257" s="212" t="s">
        <v>3112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3211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3076</v>
      </c>
      <c r="BB257" s="361" t="s">
        <v>3080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>
      <c r="A258" s="591"/>
      <c r="C258" s="266" t="s">
        <v>70</v>
      </c>
      <c r="D258" s="266" t="s">
        <v>2487</v>
      </c>
      <c r="E258" s="265" t="s">
        <v>1785</v>
      </c>
      <c r="F258" s="258" t="s">
        <v>3079</v>
      </c>
      <c r="G258" s="258" t="s">
        <v>3160</v>
      </c>
      <c r="H258" s="265" t="s">
        <v>166</v>
      </c>
      <c r="I258" s="265" t="s">
        <v>167</v>
      </c>
      <c r="J258" s="212" t="s">
        <v>3112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3211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3003</v>
      </c>
      <c r="BB258" s="266" t="s">
        <v>3082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8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3211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3076</v>
      </c>
      <c r="BB259" s="266" t="s">
        <v>3047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8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2951</v>
      </c>
      <c r="K260" s="212" t="s">
        <v>2992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2967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3211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8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3211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3003</v>
      </c>
      <c r="BB261" s="266" t="s">
        <v>3051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8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3211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3003</v>
      </c>
      <c r="BB262" s="266" t="s">
        <v>3043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8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3211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3003</v>
      </c>
      <c r="BB263" s="266" t="s">
        <v>3043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8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3211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3003</v>
      </c>
      <c r="BB264" s="266" t="s">
        <v>3052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8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3211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3003</v>
      </c>
      <c r="BB265" s="266" t="s">
        <v>3052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8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3211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3003</v>
      </c>
      <c r="BB266" s="266" t="s">
        <v>3052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8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3211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3076</v>
      </c>
      <c r="BB267" s="266" t="s">
        <v>3037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8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3211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3003</v>
      </c>
      <c r="BB268" s="266" t="s">
        <v>3053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8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3211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3003</v>
      </c>
      <c r="BB269" s="266" t="s">
        <v>3054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8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3211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3003</v>
      </c>
      <c r="BB270" s="266" t="s">
        <v>3055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8">
      <c r="C271" s="266" t="s">
        <v>70</v>
      </c>
      <c r="D271" s="266" t="s">
        <v>2465</v>
      </c>
      <c r="E271" s="265" t="s">
        <v>2963</v>
      </c>
      <c r="F271" s="266" t="s">
        <v>2964</v>
      </c>
      <c r="G271" s="266" t="s">
        <v>3161</v>
      </c>
      <c r="H271" s="265" t="s">
        <v>166</v>
      </c>
      <c r="I271" s="265" t="s">
        <v>287</v>
      </c>
      <c r="J271" s="212" t="s">
        <v>2947</v>
      </c>
      <c r="K271" s="252" t="s">
        <v>2990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3211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3003</v>
      </c>
      <c r="BB271" s="266" t="s">
        <v>3055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8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3211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3003</v>
      </c>
      <c r="BB272" s="266" t="s">
        <v>3056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8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3211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8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3211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8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3211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8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3211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8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3211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8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3211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.6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3211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3003</v>
      </c>
      <c r="BB279" s="266" t="s">
        <v>3023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1.4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3211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3003</v>
      </c>
      <c r="BB280" s="266" t="s">
        <v>3023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8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3211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3003</v>
      </c>
      <c r="BB281" s="266" t="s">
        <v>3023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.6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3211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3003</v>
      </c>
      <c r="BB282" s="266" t="s">
        <v>3023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8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3211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3003</v>
      </c>
      <c r="BB283" s="266" t="s">
        <v>3057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8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3211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3003</v>
      </c>
      <c r="BB284" s="266" t="s">
        <v>3023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.6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3211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3003</v>
      </c>
      <c r="BB285" s="266" t="s">
        <v>3023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8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3211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3003</v>
      </c>
      <c r="BB286" s="266" t="s">
        <v>3024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8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3211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3003</v>
      </c>
      <c r="BB287" s="266" t="s">
        <v>3058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8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3211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3003</v>
      </c>
      <c r="BB288" s="266" t="s">
        <v>3059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8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3211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3003</v>
      </c>
      <c r="BB289" s="266" t="s">
        <v>3052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8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3211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3076</v>
      </c>
      <c r="BB290" s="266" t="s">
        <v>3017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8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3211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3076</v>
      </c>
      <c r="BB291" s="266" t="s">
        <v>3014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8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3211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3076</v>
      </c>
      <c r="BB292" s="266" t="s">
        <v>3014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8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3211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3076</v>
      </c>
      <c r="BB293" s="266" t="s">
        <v>3014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8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3229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3076</v>
      </c>
      <c r="BB294" s="266" t="s">
        <v>3014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8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3211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3076</v>
      </c>
      <c r="BB295" s="266" t="s">
        <v>3014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8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3211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3076</v>
      </c>
      <c r="BB296" s="266" t="s">
        <v>3014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8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3211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3076</v>
      </c>
      <c r="BB297" s="266" t="s">
        <v>3014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8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3211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3076</v>
      </c>
      <c r="BB298" s="266" t="s">
        <v>3014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8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3211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3003</v>
      </c>
      <c r="BB299" s="266" t="s">
        <v>3060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8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3211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3076</v>
      </c>
      <c r="BB300" s="266" t="s">
        <v>3061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8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3211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3076</v>
      </c>
      <c r="BB301" s="266" t="s">
        <v>3061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8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3211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3076</v>
      </c>
      <c r="BB302" s="266" t="s">
        <v>3062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8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3211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3076</v>
      </c>
      <c r="BB303" s="266" t="s">
        <v>3009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8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3211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3076</v>
      </c>
      <c r="BB304" s="266" t="s">
        <v>3062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8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3102</v>
      </c>
      <c r="K305" s="212" t="s">
        <v>3091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3105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3211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8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3211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8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2995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2966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3211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8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3090</v>
      </c>
      <c r="K308" s="212" t="s">
        <v>3091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3105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3211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8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2995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2966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3211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8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3090</v>
      </c>
      <c r="K310" s="212" t="s">
        <v>3091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3105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3211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8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2995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2966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3211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8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3090</v>
      </c>
      <c r="K312" s="212" t="s">
        <v>3091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3106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3211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8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2995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2966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3211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8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3090</v>
      </c>
      <c r="K314" s="212" t="s">
        <v>3091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3106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3211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8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2995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2966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3211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8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3090</v>
      </c>
      <c r="K316" s="212" t="s">
        <v>3091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3105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3211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8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3211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8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3211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8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3211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8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3211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3003</v>
      </c>
      <c r="BB320" s="266" t="s">
        <v>3035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8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3211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3003</v>
      </c>
      <c r="BB321" s="266" t="s">
        <v>3053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8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65"/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3211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/>
      </c>
      <c r="BG322" s="266" t="str">
        <f t="shared" si="49"/>
        <v>8-1</v>
      </c>
    </row>
    <row r="323" spans="1:59" ht="13.8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65"/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3211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/>
      </c>
      <c r="BG323" s="266" t="str">
        <f t="shared" ref="BG323:BG386" si="66">IF(AND(COUNTIF(AX323,"&gt;&lt;0")=0,COUNTA(M323)=0),LEFT(D323,3),"")</f>
        <v>8-1</v>
      </c>
    </row>
    <row r="324" spans="1:59" ht="13.8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65"/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3211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/>
      </c>
      <c r="BG324" s="266" t="str">
        <f t="shared" si="66"/>
        <v>8-1</v>
      </c>
    </row>
    <row r="325" spans="1:59" ht="13.8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65"/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3211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/>
      </c>
      <c r="BG325" s="266" t="str">
        <f t="shared" si="66"/>
        <v>8-1</v>
      </c>
    </row>
    <row r="326" spans="1:59" ht="13.8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65"/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3211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/>
      </c>
      <c r="BG326" s="266" t="str">
        <f t="shared" si="66"/>
        <v>8-1</v>
      </c>
    </row>
    <row r="327" spans="1:59" ht="13.8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65"/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3211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/>
      </c>
      <c r="BG327" s="266" t="str">
        <f t="shared" si="66"/>
        <v>8-1</v>
      </c>
    </row>
    <row r="328" spans="1:59" ht="13.8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3211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3003</v>
      </c>
      <c r="BB328" s="266" t="s">
        <v>3054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8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3211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3003</v>
      </c>
      <c r="BB329" s="266" t="s">
        <v>3055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8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3211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3003</v>
      </c>
      <c r="BB330" s="266" t="s">
        <v>3056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8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3211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3003</v>
      </c>
      <c r="BB331" s="266" t="s">
        <v>3058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8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3211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3003</v>
      </c>
      <c r="BB332" s="266" t="s">
        <v>3059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8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2985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2968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3211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3003</v>
      </c>
      <c r="BB333" s="266" t="s">
        <v>3052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8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3211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3003</v>
      </c>
      <c r="BB334" s="266" t="s">
        <v>3063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8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2983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2968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3211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3076</v>
      </c>
      <c r="BB335" s="266" t="s">
        <v>3064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8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3211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3003</v>
      </c>
      <c r="BB336" s="266" t="s">
        <v>3065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8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3211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3003</v>
      </c>
      <c r="BB337" s="266" t="s">
        <v>3066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8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3211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3003</v>
      </c>
      <c r="BB338" s="266" t="s">
        <v>3066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8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3211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8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3211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3076</v>
      </c>
      <c r="BB340" s="266" t="s">
        <v>3017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8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3211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3076</v>
      </c>
      <c r="BB341" s="266" t="s">
        <v>3017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8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3211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3076</v>
      </c>
      <c r="BB342" s="266" t="s">
        <v>3038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8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3211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3003</v>
      </c>
      <c r="BB343" s="266" t="s">
        <v>3067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8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3211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3003</v>
      </c>
      <c r="BB344" s="266" t="s">
        <v>3068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8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3211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3003</v>
      </c>
      <c r="BB345" s="266" t="s">
        <v>3067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8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3211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3003</v>
      </c>
      <c r="BB346" s="266" t="s">
        <v>3069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8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2994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2967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3211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3003</v>
      </c>
      <c r="BB347" s="266" t="s">
        <v>3069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8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3211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3003</v>
      </c>
      <c r="BB348" s="266" t="s">
        <v>3039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8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3211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3003</v>
      </c>
      <c r="BB349" s="266" t="s">
        <v>3039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8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3211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3003</v>
      </c>
      <c r="BB350" s="266" t="s">
        <v>3063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8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3211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8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3211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8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3211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8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3211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3076</v>
      </c>
      <c r="BB354" s="266" t="s">
        <v>3070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8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3211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3076</v>
      </c>
      <c r="BB355" s="266" t="s">
        <v>3070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8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3211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8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3211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8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2984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2968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3211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3076</v>
      </c>
      <c r="BB358" s="266" t="s">
        <v>3064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8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3211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3003</v>
      </c>
      <c r="BB359" s="266" t="s">
        <v>3065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6.2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3199</v>
      </c>
      <c r="K360" s="272" t="s">
        <v>3200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3211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3003</v>
      </c>
      <c r="BB360" s="266" t="s">
        <v>3071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6.2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3211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3003</v>
      </c>
      <c r="BB361" s="266" t="s">
        <v>3071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6.2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3211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3003</v>
      </c>
      <c r="BB362" s="266" t="s">
        <v>3071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6.2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3211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3003</v>
      </c>
      <c r="BB363" s="266" t="s">
        <v>3072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6.2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3211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3003</v>
      </c>
      <c r="BB364" s="266" t="s">
        <v>3072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6.2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3211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3003</v>
      </c>
      <c r="BB365" s="266" t="s">
        <v>3073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6.2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3211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3003</v>
      </c>
      <c r="BB366" s="266" t="s">
        <v>3073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6.2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3101</v>
      </c>
      <c r="K367" s="272" t="s">
        <v>3091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3107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3211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3003</v>
      </c>
      <c r="BB367" s="266" t="s">
        <v>3043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8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3211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3003</v>
      </c>
      <c r="BB368" s="266" t="s">
        <v>3074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6.2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3211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3003</v>
      </c>
      <c r="BB369" s="266" t="s">
        <v>3043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8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3211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3003</v>
      </c>
      <c r="BB370" s="266" t="s">
        <v>3066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8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3211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3003</v>
      </c>
      <c r="BB371" s="266" t="s">
        <v>3067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8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3211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3003</v>
      </c>
      <c r="BB372" s="266" t="s">
        <v>3066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8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3211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3003</v>
      </c>
      <c r="BB373" s="266" t="s">
        <v>3067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8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3211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3076</v>
      </c>
      <c r="BB374" s="266" t="s">
        <v>3017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8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3211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3076</v>
      </c>
      <c r="BB375" s="266" t="s">
        <v>3017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8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3211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3003</v>
      </c>
      <c r="BB376" s="266" t="s">
        <v>3067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8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3211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3003</v>
      </c>
      <c r="BB377" s="266" t="s">
        <v>3067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8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3211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3076</v>
      </c>
      <c r="BB378" s="266" t="s">
        <v>3038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8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3211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3003</v>
      </c>
      <c r="BB379" s="266" t="s">
        <v>3067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8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3211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3003</v>
      </c>
      <c r="BB380" s="266" t="s">
        <v>3067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8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3211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3003</v>
      </c>
      <c r="BB381" s="266" t="s">
        <v>3067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8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3211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3003</v>
      </c>
      <c r="BB382" s="266" t="s">
        <v>3067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8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3211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8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3211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8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3211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8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3211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3003</v>
      </c>
      <c r="BB386" s="266" t="s">
        <v>3043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8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3211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3003</v>
      </c>
      <c r="BB387" s="266" t="s">
        <v>3043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8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3211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8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3211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8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3211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8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3211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8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3211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8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3211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8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3211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8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3211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8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3211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8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3211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6.2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3211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3003</v>
      </c>
      <c r="BB398" s="266" t="s">
        <v>3075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6.2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3211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3003</v>
      </c>
      <c r="BB399" s="266" t="s">
        <v>3075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8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3211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3003</v>
      </c>
      <c r="BB400" s="266" t="s">
        <v>3067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8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3211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3003</v>
      </c>
      <c r="BB401" s="266" t="s">
        <v>3068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8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3211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3003</v>
      </c>
      <c r="BB402" s="266" t="s">
        <v>3067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8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3211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3003</v>
      </c>
      <c r="BB403" s="266" t="s">
        <v>3039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8">
      <c r="A404" s="266"/>
      <c r="B404" s="361"/>
      <c r="C404" s="266" t="s">
        <v>70</v>
      </c>
      <c r="D404" s="266" t="s">
        <v>2952</v>
      </c>
      <c r="E404" s="265" t="s">
        <v>2953</v>
      </c>
      <c r="F404" s="266" t="s">
        <v>2962</v>
      </c>
      <c r="G404" s="266" t="s">
        <v>3162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65"/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3211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/>
      </c>
      <c r="BG404" s="266" t="str">
        <f t="shared" si="76"/>
        <v>6-9</v>
      </c>
    </row>
    <row r="405" spans="1:59" ht="13.8">
      <c r="A405" s="266"/>
      <c r="B405" s="361"/>
      <c r="C405" s="266" t="s">
        <v>70</v>
      </c>
      <c r="D405" s="266" t="s">
        <v>2952</v>
      </c>
      <c r="E405" s="265" t="s">
        <v>2954</v>
      </c>
      <c r="F405" s="266" t="s">
        <v>2958</v>
      </c>
      <c r="G405" s="266" t="s">
        <v>3163</v>
      </c>
      <c r="H405" s="265" t="s">
        <v>2871</v>
      </c>
      <c r="I405" s="265" t="s">
        <v>2871</v>
      </c>
      <c r="J405" s="212" t="s">
        <v>3112</v>
      </c>
      <c r="K405" s="272" t="s">
        <v>2835</v>
      </c>
      <c r="L405" s="273">
        <v>44582</v>
      </c>
      <c r="M405" s="265"/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3211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/>
      </c>
      <c r="BG405" s="266" t="str">
        <f t="shared" si="76"/>
        <v>6-9</v>
      </c>
    </row>
    <row r="406" spans="1:59" ht="13.8">
      <c r="A406" s="266"/>
      <c r="B406" s="361"/>
      <c r="C406" s="266" t="s">
        <v>70</v>
      </c>
      <c r="D406" s="266" t="s">
        <v>2952</v>
      </c>
      <c r="E406" s="265" t="s">
        <v>2955</v>
      </c>
      <c r="F406" s="266" t="s">
        <v>2959</v>
      </c>
      <c r="G406" s="266" t="s">
        <v>3164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65"/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3211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/>
      </c>
      <c r="BG406" s="266" t="str">
        <f t="shared" si="76"/>
        <v>6-9</v>
      </c>
    </row>
    <row r="407" spans="1:59" ht="13.8">
      <c r="A407" s="266"/>
      <c r="B407" s="361"/>
      <c r="C407" s="266" t="s">
        <v>70</v>
      </c>
      <c r="D407" s="266" t="s">
        <v>2952</v>
      </c>
      <c r="E407" s="265" t="s">
        <v>2956</v>
      </c>
      <c r="F407" s="266" t="s">
        <v>2960</v>
      </c>
      <c r="G407" s="266" t="s">
        <v>3165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65"/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3211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/>
      </c>
      <c r="BG407" s="266" t="str">
        <f t="shared" si="76"/>
        <v>6-9</v>
      </c>
    </row>
    <row r="408" spans="1:59" ht="13.8">
      <c r="A408" s="266"/>
      <c r="B408" s="361"/>
      <c r="C408" s="266" t="s">
        <v>70</v>
      </c>
      <c r="D408" s="266" t="s">
        <v>2952</v>
      </c>
      <c r="E408" s="265" t="s">
        <v>2957</v>
      </c>
      <c r="F408" s="266" t="s">
        <v>2961</v>
      </c>
      <c r="G408" s="266" t="s">
        <v>3166</v>
      </c>
      <c r="H408" s="265" t="s">
        <v>2871</v>
      </c>
      <c r="I408" s="265" t="s">
        <v>2871</v>
      </c>
      <c r="J408" s="212" t="s">
        <v>3112</v>
      </c>
      <c r="K408" s="272" t="s">
        <v>2835</v>
      </c>
      <c r="L408" s="273">
        <v>44582</v>
      </c>
      <c r="M408" s="265"/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3211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/>
      </c>
      <c r="BG408" s="266" t="str">
        <f t="shared" si="76"/>
        <v>6-9</v>
      </c>
    </row>
    <row r="409" spans="1:59" ht="13.8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3211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3003</v>
      </c>
      <c r="BB409" s="266" t="s">
        <v>3035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8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3211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8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3211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8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3094</v>
      </c>
      <c r="K412" s="607" t="s">
        <v>3098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3104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3211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3076</v>
      </c>
      <c r="BB412" s="266" t="s">
        <v>3045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8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3211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3076</v>
      </c>
      <c r="BB413" s="266" t="s">
        <v>3045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8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3211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8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3211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8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3211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8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3094</v>
      </c>
      <c r="K417" s="272" t="s">
        <v>3097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3104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3211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3076</v>
      </c>
      <c r="BB417" s="266" t="s">
        <v>3045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8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3211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3076</v>
      </c>
      <c r="BB418" s="266" t="s">
        <v>3045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8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3211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8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3211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8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3211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3076</v>
      </c>
      <c r="BB421" s="266" t="s">
        <v>3012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13.8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2949</v>
      </c>
      <c r="K422" s="272" t="s">
        <v>2995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2973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3141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13.8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2949</v>
      </c>
      <c r="K423" s="272" t="s">
        <v>2995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2973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3141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13.8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2949</v>
      </c>
      <c r="K424" s="272" t="s">
        <v>2995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2973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3141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13.8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2949</v>
      </c>
      <c r="K425" s="272" t="s">
        <v>2995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2973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3141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13.8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2949</v>
      </c>
      <c r="K426" s="272" t="s">
        <v>2995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2973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3141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13.8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2949</v>
      </c>
      <c r="K427" s="272" t="s">
        <v>2995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2973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3141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13.8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2949</v>
      </c>
      <c r="K428" s="272" t="s">
        <v>2995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2973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3141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13.8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2949</v>
      </c>
      <c r="K429" s="272" t="s">
        <v>2995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2973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3141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13.8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2949</v>
      </c>
      <c r="K430" s="272" t="s">
        <v>2995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2973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3141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13.8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2949</v>
      </c>
      <c r="K431" s="272" t="s">
        <v>2995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2973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3141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13.8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2949</v>
      </c>
      <c r="K432" s="272" t="s">
        <v>2995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2973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3141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13.8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2949</v>
      </c>
      <c r="K433" s="272" t="s">
        <v>2995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2973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3141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13.8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2949</v>
      </c>
      <c r="K434" s="272" t="s">
        <v>2995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2973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3141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13.8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2949</v>
      </c>
      <c r="K435" s="272" t="s">
        <v>2995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2973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3141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13.8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2949</v>
      </c>
      <c r="K436" s="272" t="s">
        <v>2995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2973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3141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13.8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2949</v>
      </c>
      <c r="K437" s="272" t="s">
        <v>2995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2973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3141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13.8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2949</v>
      </c>
      <c r="K438" s="272" t="s">
        <v>2995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2973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3141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13.8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2949</v>
      </c>
      <c r="K439" s="272" t="s">
        <v>2995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2973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3141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13.8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2949</v>
      </c>
      <c r="K440" s="272" t="s">
        <v>2995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2973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3141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13.8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2949</v>
      </c>
      <c r="K441" s="272" t="s">
        <v>2995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2973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3141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13.8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2949</v>
      </c>
      <c r="K442" s="272" t="s">
        <v>2995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2973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3141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13.8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2949</v>
      </c>
      <c r="K443" s="272" t="s">
        <v>2995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2973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3141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13.8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2949</v>
      </c>
      <c r="K444" s="272" t="s">
        <v>2995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2973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3141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13.8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2949</v>
      </c>
      <c r="K445" s="272" t="s">
        <v>2995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2973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3141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13.8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2949</v>
      </c>
      <c r="K446" s="272" t="s">
        <v>2995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2973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3141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13.8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2949</v>
      </c>
      <c r="K447" s="272" t="s">
        <v>2995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2973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3141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13.8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2949</v>
      </c>
      <c r="K448" s="272" t="s">
        <v>2995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2973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3141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13.8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2949</v>
      </c>
      <c r="K449" s="272" t="s">
        <v>2995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2973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3141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13.8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2949</v>
      </c>
      <c r="K450" s="272" t="s">
        <v>2995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2973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3141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13.8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2949</v>
      </c>
      <c r="K451" s="272" t="s">
        <v>2995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2973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3141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13.8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2949</v>
      </c>
      <c r="K452" s="272" t="s">
        <v>2995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2973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3141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13.8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2949</v>
      </c>
      <c r="K453" s="272" t="s">
        <v>2995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2973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3141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13.8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2949</v>
      </c>
      <c r="K454" s="272" t="s">
        <v>2995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2973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3141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13.8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2949</v>
      </c>
      <c r="K455" s="272" t="s">
        <v>2995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2973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3141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13.8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2949</v>
      </c>
      <c r="K456" s="272" t="s">
        <v>2995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2973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3141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13.8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2949</v>
      </c>
      <c r="K457" s="272" t="s">
        <v>2995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2973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3141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13.8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2949</v>
      </c>
      <c r="K458" s="272" t="s">
        <v>2995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2973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3141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13.8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2949</v>
      </c>
      <c r="K459" s="272" t="s">
        <v>2995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2973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3141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13.8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2949</v>
      </c>
      <c r="K460" s="272" t="s">
        <v>2995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2973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3141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13.8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2949</v>
      </c>
      <c r="K461" s="272" t="s">
        <v>2995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2973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3141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13.8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2949</v>
      </c>
      <c r="K462" s="272" t="s">
        <v>2995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2973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3141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13.8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2949</v>
      </c>
      <c r="K463" s="272" t="s">
        <v>2995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2973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3141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13.8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2949</v>
      </c>
      <c r="K464" s="272" t="s">
        <v>2995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2973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3141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13.8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2949</v>
      </c>
      <c r="K465" s="272" t="s">
        <v>2995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2973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3141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13.8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2949</v>
      </c>
      <c r="K466" s="272" t="s">
        <v>2995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2973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3141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13.8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2949</v>
      </c>
      <c r="K467" s="272" t="s">
        <v>2995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2973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3141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13.8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2949</v>
      </c>
      <c r="K468" s="272" t="s">
        <v>2995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2973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3141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13.8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2949</v>
      </c>
      <c r="K469" s="272" t="s">
        <v>2995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2973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3141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13.8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2949</v>
      </c>
      <c r="K470" s="272" t="s">
        <v>2995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2973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3141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13.8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2949</v>
      </c>
      <c r="K471" s="272" t="s">
        <v>2995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2973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3141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13.8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2949</v>
      </c>
      <c r="K472" s="272" t="s">
        <v>2995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2973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3141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13.8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2949</v>
      </c>
      <c r="K473" s="272" t="s">
        <v>2995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2973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3141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13.8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2949</v>
      </c>
      <c r="K474" s="272" t="s">
        <v>2995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2973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3141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13.8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2949</v>
      </c>
      <c r="K475" s="272" t="s">
        <v>2995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2973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3141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13.8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2949</v>
      </c>
      <c r="K476" s="272" t="s">
        <v>2995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2973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3141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13.8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2949</v>
      </c>
      <c r="K477" s="272" t="s">
        <v>2995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2973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3141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13.8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2949</v>
      </c>
      <c r="K478" s="272" t="s">
        <v>2995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2973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3141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13.8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2949</v>
      </c>
      <c r="K479" s="272" t="s">
        <v>2995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2973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3141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13.8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2949</v>
      </c>
      <c r="K480" s="272" t="s">
        <v>2995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2973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3141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13.8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2949</v>
      </c>
      <c r="K481" s="272" t="s">
        <v>2995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2973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3141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13.8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2949</v>
      </c>
      <c r="K482" s="272" t="s">
        <v>2995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2973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3141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13.8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2949</v>
      </c>
      <c r="K483" s="272" t="s">
        <v>2995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2973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3141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13.8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2949</v>
      </c>
      <c r="K484" s="272" t="s">
        <v>2995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2973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3141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13.8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2949</v>
      </c>
      <c r="K485" s="272" t="s">
        <v>2995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2973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3141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13.8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2949</v>
      </c>
      <c r="K486" s="272" t="s">
        <v>2995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2973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3141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13.8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2949</v>
      </c>
      <c r="K487" s="272" t="s">
        <v>2995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2973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3141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13.8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2949</v>
      </c>
      <c r="K488" s="272" t="s">
        <v>2995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2973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3141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13.8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2949</v>
      </c>
      <c r="K489" s="272" t="s">
        <v>2995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2973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3141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13.8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2949</v>
      </c>
      <c r="K490" s="272" t="s">
        <v>2995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2973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3141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13.8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2949</v>
      </c>
      <c r="K491" s="272" t="s">
        <v>2995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2973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3141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13.8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2949</v>
      </c>
      <c r="K492" s="272" t="s">
        <v>2995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2973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3141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13.8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2949</v>
      </c>
      <c r="K493" s="272" t="s">
        <v>2995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2973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3141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13.8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2949</v>
      </c>
      <c r="K494" s="272" t="s">
        <v>2995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2973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3141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13.8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2949</v>
      </c>
      <c r="K495" s="272" t="s">
        <v>2995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2973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3141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13.8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2949</v>
      </c>
      <c r="K496" s="272" t="s">
        <v>2995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2973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3141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13.8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2949</v>
      </c>
      <c r="K497" s="272" t="s">
        <v>2995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2973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3141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13.8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2949</v>
      </c>
      <c r="K498" s="272" t="s">
        <v>2995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2973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3141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13.8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2949</v>
      </c>
      <c r="K499" s="272" t="s">
        <v>2995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2973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3141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13.8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2949</v>
      </c>
      <c r="K500" s="272" t="s">
        <v>2995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2973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3141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13.8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2949</v>
      </c>
      <c r="K501" s="272" t="s">
        <v>2995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2973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3141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13.8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2949</v>
      </c>
      <c r="K502" s="272" t="s">
        <v>2995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2973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3141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13.8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2949</v>
      </c>
      <c r="K503" s="272" t="s">
        <v>2995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2973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3141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13.8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2949</v>
      </c>
      <c r="K504" s="272" t="s">
        <v>2995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2973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3141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13.8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2949</v>
      </c>
      <c r="K505" s="272" t="s">
        <v>2995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2973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3141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13.8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2949</v>
      </c>
      <c r="K506" s="272" t="s">
        <v>2995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2973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3141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13.8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2949</v>
      </c>
      <c r="K507" s="272" t="s">
        <v>2995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2973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3141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13.8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2949</v>
      </c>
      <c r="K508" s="272" t="s">
        <v>2995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2973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3141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13.8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2949</v>
      </c>
      <c r="K509" s="272" t="s">
        <v>2995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2973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3141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13.8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2949</v>
      </c>
      <c r="K510" s="272" t="s">
        <v>2995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2973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3141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13.8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2949</v>
      </c>
      <c r="K511" s="272" t="s">
        <v>2995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2973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3141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13.8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2949</v>
      </c>
      <c r="K512" s="272" t="s">
        <v>2995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2973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3141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13.8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2949</v>
      </c>
      <c r="K513" s="272" t="s">
        <v>2995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2973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3141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13.8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2949</v>
      </c>
      <c r="K514" s="272" t="s">
        <v>2995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2973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3141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13.8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2949</v>
      </c>
      <c r="K515" s="272" t="s">
        <v>2995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2973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3141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13.8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2949</v>
      </c>
      <c r="K516" s="272" t="s">
        <v>2995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2973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3141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13.8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2949</v>
      </c>
      <c r="K517" s="272" t="s">
        <v>2995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2973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3141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13.8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2949</v>
      </c>
      <c r="K518" s="272" t="s">
        <v>2995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2973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3141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13.8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2949</v>
      </c>
      <c r="K519" s="272" t="s">
        <v>2995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2973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3141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13.8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2949</v>
      </c>
      <c r="K520" s="272" t="s">
        <v>2995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2973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3141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13.8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2949</v>
      </c>
      <c r="K521" s="272" t="s">
        <v>2995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2973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3141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13.8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2949</v>
      </c>
      <c r="K522" s="272" t="s">
        <v>2995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2973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3141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13.8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2949</v>
      </c>
      <c r="K523" s="272" t="s">
        <v>2995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2973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3141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13.8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2949</v>
      </c>
      <c r="K524" s="272" t="s">
        <v>2995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2973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3141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13.8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2949</v>
      </c>
      <c r="K525" s="272" t="s">
        <v>2995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2973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3141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13.8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2949</v>
      </c>
      <c r="K526" s="272" t="s">
        <v>2995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2973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3141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13.8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2949</v>
      </c>
      <c r="K527" s="272" t="s">
        <v>2995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2973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3141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13.8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2949</v>
      </c>
      <c r="K528" s="272" t="s">
        <v>2995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2973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3141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13.8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2949</v>
      </c>
      <c r="K529" s="272" t="s">
        <v>2995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2973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3141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13.8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2949</v>
      </c>
      <c r="K530" s="272" t="s">
        <v>2995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2973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3141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13.8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2949</v>
      </c>
      <c r="K531" s="272" t="s">
        <v>2995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2973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3141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13.8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2949</v>
      </c>
      <c r="K532" s="272" t="s">
        <v>2995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2973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3141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13.8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2949</v>
      </c>
      <c r="K533" s="272" t="s">
        <v>2995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2973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3141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8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3141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8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3141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8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2950</v>
      </c>
      <c r="K536" s="272" t="s">
        <v>2995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2967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3141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1.2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3094</v>
      </c>
      <c r="K537" s="212" t="s">
        <v>3091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3104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3141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45" customHeight="1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3094</v>
      </c>
      <c r="K538" s="212" t="s">
        <v>3091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3104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3141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/>
      </c>
      <c r="BG538" s="266" t="str">
        <f t="shared" si="113"/>
        <v>8-4</v>
      </c>
    </row>
    <row r="539" spans="3:59" ht="27.6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3093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3141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.6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3207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.6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3207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.6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3092</v>
      </c>
      <c r="K542" s="272" t="s">
        <v>3091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3108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3207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.6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3092</v>
      </c>
      <c r="K543" s="212" t="s">
        <v>2995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3108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3207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.6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3092</v>
      </c>
      <c r="K544" s="212" t="s">
        <v>2995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3108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3207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.6">
      <c r="A545" s="536"/>
      <c r="B545" s="361"/>
      <c r="C545" s="266" t="s">
        <v>71</v>
      </c>
      <c r="D545" s="257" t="s">
        <v>2762</v>
      </c>
      <c r="E545" s="265" t="s">
        <v>3099</v>
      </c>
      <c r="F545" s="258" t="s">
        <v>3100</v>
      </c>
      <c r="G545" s="258" t="s">
        <v>3159</v>
      </c>
      <c r="H545" s="265" t="s">
        <v>2425</v>
      </c>
      <c r="I545" s="265" t="s">
        <v>452</v>
      </c>
      <c r="J545" s="272" t="s">
        <v>3092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3116</v>
      </c>
      <c r="AP545" s="266" t="s">
        <v>3117</v>
      </c>
      <c r="AQ545" s="596" t="s">
        <v>3207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.6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3092</v>
      </c>
      <c r="K546" s="272" t="s">
        <v>3091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3108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3207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2.8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3207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/>
      </c>
      <c r="BG547" s="266" t="str">
        <f t="shared" si="113"/>
        <v>7-2</v>
      </c>
    </row>
    <row r="548" spans="1:60" ht="96.6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3207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/>
      </c>
      <c r="BG548" s="266" t="str">
        <f t="shared" si="113"/>
        <v>7-2</v>
      </c>
    </row>
    <row r="549" spans="1:60" ht="13.8">
      <c r="A549" s="536" t="s">
        <v>3206</v>
      </c>
      <c r="B549" s="361"/>
      <c r="C549" s="266" t="s">
        <v>71</v>
      </c>
      <c r="D549" s="257" t="s">
        <v>2495</v>
      </c>
      <c r="E549" s="265" t="s">
        <v>3180</v>
      </c>
      <c r="F549" s="628" t="s">
        <v>3181</v>
      </c>
      <c r="G549" s="266" t="s">
        <v>3182</v>
      </c>
      <c r="H549" s="265" t="s">
        <v>110</v>
      </c>
      <c r="I549" s="265" t="s">
        <v>176</v>
      </c>
      <c r="J549" s="272" t="s">
        <v>3179</v>
      </c>
      <c r="K549" s="212" t="s">
        <v>3110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3208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2453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8">
      <c r="A550" s="536" t="s">
        <v>3206</v>
      </c>
      <c r="B550" s="361"/>
      <c r="C550" s="266" t="s">
        <v>71</v>
      </c>
      <c r="D550" s="257" t="s">
        <v>2495</v>
      </c>
      <c r="E550" s="265" t="s">
        <v>3151</v>
      </c>
      <c r="F550" s="628" t="s">
        <v>3153</v>
      </c>
      <c r="G550" s="266" t="s">
        <v>3159</v>
      </c>
      <c r="H550" s="265" t="s">
        <v>110</v>
      </c>
      <c r="I550" s="265" t="s">
        <v>176</v>
      </c>
      <c r="J550" s="272" t="s">
        <v>3179</v>
      </c>
      <c r="K550" s="212" t="s">
        <v>3110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3209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2453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8">
      <c r="A551" s="536" t="s">
        <v>3206</v>
      </c>
      <c r="B551" s="361"/>
      <c r="C551" s="266" t="s">
        <v>71</v>
      </c>
      <c r="D551" s="257" t="s">
        <v>2495</v>
      </c>
      <c r="E551" s="265" t="s">
        <v>3152</v>
      </c>
      <c r="F551" s="258" t="s">
        <v>3154</v>
      </c>
      <c r="G551" s="266" t="s">
        <v>3159</v>
      </c>
      <c r="H551" s="265" t="s">
        <v>110</v>
      </c>
      <c r="I551" s="265" t="s">
        <v>176</v>
      </c>
      <c r="J551" s="272" t="s">
        <v>3179</v>
      </c>
      <c r="K551" s="212" t="s">
        <v>3110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3210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2453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8">
      <c r="A552" s="536" t="s">
        <v>3206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3208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2453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8">
      <c r="A553" s="536" t="s">
        <v>3206</v>
      </c>
      <c r="B553" s="361"/>
      <c r="C553" s="266" t="s">
        <v>71</v>
      </c>
      <c r="D553" s="257" t="s">
        <v>3204</v>
      </c>
      <c r="E553" s="265" t="s">
        <v>3183</v>
      </c>
      <c r="F553" s="258" t="s">
        <v>3186</v>
      </c>
      <c r="G553" s="258" t="s">
        <v>3182</v>
      </c>
      <c r="H553" s="265" t="s">
        <v>3189</v>
      </c>
      <c r="I553" s="265" t="s">
        <v>3189</v>
      </c>
      <c r="J553" s="209" t="s">
        <v>3201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3141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/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8">
      <c r="A554" s="536" t="s">
        <v>3206</v>
      </c>
      <c r="B554" s="361"/>
      <c r="C554" s="266" t="s">
        <v>71</v>
      </c>
      <c r="D554" s="257" t="s">
        <v>3204</v>
      </c>
      <c r="E554" s="265" t="s">
        <v>3184</v>
      </c>
      <c r="F554" s="258" t="s">
        <v>3187</v>
      </c>
      <c r="G554" s="258" t="s">
        <v>3182</v>
      </c>
      <c r="H554" s="265" t="s">
        <v>3189</v>
      </c>
      <c r="I554" s="265" t="s">
        <v>3189</v>
      </c>
      <c r="J554" s="209" t="s">
        <v>3202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3141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/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8">
      <c r="A555" s="536" t="s">
        <v>3206</v>
      </c>
      <c r="B555" s="361"/>
      <c r="C555" s="266" t="s">
        <v>71</v>
      </c>
      <c r="D555" s="257" t="s">
        <v>3204</v>
      </c>
      <c r="E555" s="265" t="s">
        <v>3185</v>
      </c>
      <c r="F555" s="258" t="s">
        <v>3188</v>
      </c>
      <c r="G555" s="258" t="s">
        <v>3182</v>
      </c>
      <c r="H555" s="265" t="s">
        <v>3189</v>
      </c>
      <c r="I555" s="265" t="s">
        <v>3189</v>
      </c>
      <c r="J555" s="209" t="s">
        <v>3203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3141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/>
      <c r="BB555" s="266"/>
      <c r="BC555" s="596"/>
      <c r="BD555" s="266"/>
      <c r="BE555" s="266"/>
      <c r="BF555" s="266"/>
      <c r="BG555" s="266"/>
      <c r="BH555" s="266"/>
    </row>
    <row r="556" spans="1:60" ht="13.8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65"/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3211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3076</v>
      </c>
      <c r="BB556" s="266" t="s">
        <v>3012</v>
      </c>
      <c r="BC556" s="595"/>
      <c r="BD556" s="265" t="str">
        <f t="shared" si="110"/>
        <v/>
      </c>
      <c r="BE556" s="265" t="str">
        <f t="shared" si="111"/>
        <v>LC.</v>
      </c>
      <c r="BF556" s="265" t="str">
        <f t="shared" si="112"/>
        <v/>
      </c>
      <c r="BG556" s="265" t="str">
        <f t="shared" si="113"/>
        <v/>
      </c>
    </row>
    <row r="557" spans="1:60" ht="13.8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65"/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3211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3076</v>
      </c>
      <c r="BB557" s="266" t="s">
        <v>3012</v>
      </c>
      <c r="BC557" s="595"/>
      <c r="BD557" s="265" t="str">
        <f t="shared" si="110"/>
        <v/>
      </c>
      <c r="BE557" s="265" t="str">
        <f t="shared" si="111"/>
        <v>LC.</v>
      </c>
      <c r="BF557" s="265" t="str">
        <f t="shared" si="112"/>
        <v/>
      </c>
      <c r="BG557" s="265" t="str">
        <f t="shared" si="113"/>
        <v/>
      </c>
    </row>
    <row r="558" spans="1:60" ht="13.8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65"/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3211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3076</v>
      </c>
      <c r="BB558" s="266" t="s">
        <v>3013</v>
      </c>
      <c r="BC558" s="595"/>
      <c r="BD558" s="265" t="str">
        <f t="shared" si="110"/>
        <v/>
      </c>
      <c r="BE558" s="265" t="str">
        <f t="shared" si="111"/>
        <v>LC.</v>
      </c>
      <c r="BF558" s="265" t="str">
        <f t="shared" si="112"/>
        <v/>
      </c>
      <c r="BG558" s="265" t="str">
        <f t="shared" si="113"/>
        <v/>
      </c>
    </row>
    <row r="559" spans="1:60" ht="13.8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65"/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3211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/>
      </c>
      <c r="BG559" s="266" t="str">
        <f t="shared" si="113"/>
        <v>LC.</v>
      </c>
    </row>
    <row r="560" spans="1:60" ht="13.8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65"/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3211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3076</v>
      </c>
      <c r="BB560" s="266" t="s">
        <v>3012</v>
      </c>
      <c r="BC560" s="595"/>
      <c r="BD560" s="265" t="str">
        <f t="shared" si="110"/>
        <v/>
      </c>
      <c r="BE560" s="265" t="str">
        <f t="shared" si="111"/>
        <v>LC.</v>
      </c>
      <c r="BF560" s="265" t="str">
        <f t="shared" si="112"/>
        <v/>
      </c>
      <c r="BG560" s="265" t="str">
        <f t="shared" si="113"/>
        <v/>
      </c>
    </row>
    <row r="561" spans="1:60" ht="13.8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65"/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3211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3076</v>
      </c>
      <c r="BB561" s="266" t="s">
        <v>3070</v>
      </c>
      <c r="BC561" s="595"/>
      <c r="BD561" s="265" t="str">
        <f t="shared" si="110"/>
        <v/>
      </c>
      <c r="BE561" s="265" t="str">
        <f t="shared" si="111"/>
        <v>LC.</v>
      </c>
      <c r="BF561" s="265" t="str">
        <f t="shared" si="112"/>
        <v/>
      </c>
      <c r="BG561" s="265" t="str">
        <f t="shared" si="113"/>
        <v/>
      </c>
    </row>
    <row r="562" spans="1:60" ht="13.8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65"/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3211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/>
      </c>
      <c r="BG562" s="266" t="str">
        <f t="shared" si="113"/>
        <v>LC.</v>
      </c>
    </row>
    <row r="563" spans="1:60" ht="13.8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65"/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3211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3076</v>
      </c>
      <c r="BB563" s="266" t="s">
        <v>3012</v>
      </c>
      <c r="BC563" s="595"/>
      <c r="BD563" s="265" t="str">
        <f t="shared" si="110"/>
        <v/>
      </c>
      <c r="BE563" s="265" t="str">
        <f t="shared" si="111"/>
        <v>LC.</v>
      </c>
      <c r="BF563" s="265" t="str">
        <f t="shared" si="112"/>
        <v/>
      </c>
      <c r="BG563" s="265" t="str">
        <f t="shared" si="113"/>
        <v/>
      </c>
    </row>
    <row r="564" spans="1:60" ht="13.8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65"/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3211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/>
      </c>
      <c r="BG564" s="266" t="str">
        <f t="shared" si="113"/>
        <v>LC.</v>
      </c>
    </row>
    <row r="565" spans="1:60" ht="13.8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65"/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3211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/>
      </c>
      <c r="BG565" s="266" t="str">
        <f t="shared" si="113"/>
        <v>LC.</v>
      </c>
    </row>
    <row r="566" spans="1:60" ht="13.8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65"/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3211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/>
      </c>
      <c r="BG566" s="266" t="str">
        <f t="shared" si="113"/>
        <v>LC.</v>
      </c>
    </row>
    <row r="567" spans="1:60" ht="13.8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65"/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3211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/>
      </c>
      <c r="BG567" s="266" t="str">
        <f t="shared" si="113"/>
        <v>LC.</v>
      </c>
    </row>
    <row r="568" spans="1:60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8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311</v>
      </c>
      <c r="BE569" s="265">
        <f>COUNTIF(功能_33[已SIT待FT],"&gt;&lt;0")</f>
        <v>11</v>
      </c>
      <c r="BF569" s="265">
        <f>COUNTIF(功能_33[待SIT已FT],"&gt;&lt;0")</f>
        <v>172</v>
      </c>
      <c r="BG569" s="265">
        <f>COUNTIF(功能_33[待SIT待FT],"&gt;&lt;0")</f>
        <v>71</v>
      </c>
      <c r="BH569" s="266">
        <f>SUM(BD569:BG569)</f>
        <v>565</v>
      </c>
    </row>
    <row r="570" spans="1:60">
      <c r="AW570" s="519"/>
      <c r="BB570" s="212" t="str">
        <f>"／總交易"</f>
        <v>／總交易</v>
      </c>
      <c r="BC570" s="596"/>
      <c r="BD570" s="600">
        <f>BD569/COUNTA(功能_33[功能代號])</f>
        <v>0.54946996466431097</v>
      </c>
      <c r="BE570" s="600">
        <f>BE569/COUNTA(功能_33[功能代號])</f>
        <v>1.9434628975265017E-2</v>
      </c>
      <c r="BF570" s="600">
        <f>BF569/COUNTA(功能_33[功能代號])</f>
        <v>0.303886925795053</v>
      </c>
      <c r="BG570" s="600">
        <f>BG569/COUNTA(功能_33[功能代號])</f>
        <v>0.12544169611307421</v>
      </c>
      <c r="BH570" s="597">
        <f>SUM(BD570:BG570)</f>
        <v>0.99823321554770317</v>
      </c>
    </row>
    <row r="571" spans="1:60">
      <c r="BB571" s="212" t="str">
        <f>"／已SIT"</f>
        <v>／已SIT</v>
      </c>
      <c r="BC571" s="596"/>
      <c r="BD571" s="600">
        <f>BD569/COUNTIF(功能_33[SIT進度2021],"&gt;&lt;0")</f>
        <v>0.96583850931677018</v>
      </c>
      <c r="BE571" s="600">
        <f>BE569/COUNTIF(功能_33[SIT進度2021],"&gt;&lt;0")</f>
        <v>3.4161490683229816E-2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8CA9-4DD9-4EC8-AC52-05846D8EE29B}">
  <dimension ref="C1:G23"/>
  <sheetViews>
    <sheetView workbookViewId="0">
      <selection activeCell="B8" sqref="B8"/>
    </sheetView>
  </sheetViews>
  <sheetFormatPr defaultRowHeight="15"/>
  <cols>
    <col min="3" max="3" width="23.375" style="639" bestFit="1" customWidth="1"/>
    <col min="4" max="4" width="10.75" style="639" bestFit="1" customWidth="1"/>
    <col min="5" max="5" width="24.625" style="639" bestFit="1" customWidth="1"/>
    <col min="6" max="6" width="16.25" style="639" bestFit="1" customWidth="1"/>
  </cols>
  <sheetData>
    <row r="1" spans="3:7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>
      <c r="C2" s="632" t="s">
        <v>340</v>
      </c>
      <c r="D2" s="633" t="s">
        <v>2969</v>
      </c>
      <c r="E2" s="237" t="s">
        <v>2970</v>
      </c>
      <c r="F2" s="153" t="s">
        <v>2443</v>
      </c>
    </row>
    <row r="3" spans="3:7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>
      <c r="C5" s="634" t="s">
        <v>2466</v>
      </c>
      <c r="D5" s="633" t="s">
        <v>2855</v>
      </c>
      <c r="E5" s="635" t="s">
        <v>140</v>
      </c>
      <c r="F5" s="153" t="s">
        <v>3168</v>
      </c>
    </row>
    <row r="6" spans="3:7">
      <c r="C6" s="237" t="s">
        <v>2487</v>
      </c>
      <c r="D6" s="633" t="s">
        <v>2935</v>
      </c>
      <c r="E6" s="635" t="s">
        <v>3077</v>
      </c>
      <c r="F6" s="153" t="s">
        <v>3169</v>
      </c>
    </row>
    <row r="7" spans="3:7">
      <c r="C7" s="237" t="s">
        <v>2487</v>
      </c>
      <c r="D7" s="633" t="s">
        <v>2936</v>
      </c>
      <c r="E7" s="635" t="s">
        <v>3078</v>
      </c>
      <c r="F7" s="153" t="s">
        <v>3169</v>
      </c>
    </row>
    <row r="8" spans="3:7">
      <c r="C8" s="237" t="s">
        <v>2487</v>
      </c>
      <c r="D8" s="633" t="s">
        <v>3114</v>
      </c>
      <c r="E8" s="635" t="s">
        <v>3115</v>
      </c>
      <c r="F8" s="153" t="s">
        <v>3169</v>
      </c>
    </row>
    <row r="9" spans="3:7">
      <c r="C9" s="237" t="s">
        <v>2487</v>
      </c>
      <c r="D9" s="633" t="s">
        <v>1785</v>
      </c>
      <c r="E9" s="635" t="s">
        <v>3079</v>
      </c>
      <c r="F9" s="153" t="s">
        <v>3169</v>
      </c>
    </row>
    <row r="10" spans="3:7">
      <c r="C10" s="237" t="s">
        <v>2465</v>
      </c>
      <c r="D10" s="633" t="s">
        <v>2963</v>
      </c>
      <c r="E10" s="237" t="s">
        <v>2964</v>
      </c>
      <c r="F10" s="153" t="s">
        <v>3169</v>
      </c>
    </row>
    <row r="11" spans="3:7">
      <c r="C11" s="237" t="s">
        <v>2952</v>
      </c>
      <c r="D11" s="633" t="s">
        <v>2953</v>
      </c>
      <c r="E11" s="237" t="s">
        <v>2962</v>
      </c>
      <c r="F11" s="153" t="s">
        <v>3170</v>
      </c>
      <c r="G11" s="153" t="s">
        <v>3167</v>
      </c>
    </row>
    <row r="12" spans="3:7">
      <c r="C12" s="237" t="s">
        <v>2952</v>
      </c>
      <c r="D12" s="633" t="s">
        <v>2954</v>
      </c>
      <c r="E12" s="237" t="s">
        <v>2958</v>
      </c>
      <c r="F12" s="153" t="s">
        <v>3171</v>
      </c>
      <c r="G12" s="153"/>
    </row>
    <row r="13" spans="3:7">
      <c r="C13" s="237" t="s">
        <v>2952</v>
      </c>
      <c r="D13" s="633" t="s">
        <v>2955</v>
      </c>
      <c r="E13" s="237" t="s">
        <v>2959</v>
      </c>
      <c r="F13" s="153" t="s">
        <v>3172</v>
      </c>
      <c r="G13" s="153" t="s">
        <v>3167</v>
      </c>
    </row>
    <row r="14" spans="3:7">
      <c r="C14" s="237" t="s">
        <v>2952</v>
      </c>
      <c r="D14" s="633" t="s">
        <v>2956</v>
      </c>
      <c r="E14" s="237" t="s">
        <v>2960</v>
      </c>
      <c r="F14" s="153" t="s">
        <v>3173</v>
      </c>
      <c r="G14" s="153" t="s">
        <v>3167</v>
      </c>
    </row>
    <row r="15" spans="3:7">
      <c r="C15" s="237" t="s">
        <v>2952</v>
      </c>
      <c r="D15" s="633" t="s">
        <v>2957</v>
      </c>
      <c r="E15" s="237" t="s">
        <v>2961</v>
      </c>
      <c r="F15" s="153" t="s">
        <v>3174</v>
      </c>
    </row>
    <row r="16" spans="3:7">
      <c r="C16" s="636" t="s">
        <v>2762</v>
      </c>
      <c r="D16" s="633" t="s">
        <v>3099</v>
      </c>
      <c r="E16" s="635" t="s">
        <v>3100</v>
      </c>
      <c r="F16" s="153" t="s">
        <v>3169</v>
      </c>
    </row>
    <row r="17" spans="3:6">
      <c r="C17" s="636" t="s">
        <v>2495</v>
      </c>
      <c r="D17" s="633" t="s">
        <v>3180</v>
      </c>
      <c r="E17" s="637" t="s">
        <v>3181</v>
      </c>
      <c r="F17" s="153" t="s">
        <v>3169</v>
      </c>
    </row>
    <row r="18" spans="3:6">
      <c r="C18" s="636" t="s">
        <v>2495</v>
      </c>
      <c r="D18" s="633" t="s">
        <v>3151</v>
      </c>
      <c r="E18" s="637" t="s">
        <v>3153</v>
      </c>
      <c r="F18" s="153" t="s">
        <v>3169</v>
      </c>
    </row>
    <row r="19" spans="3:6">
      <c r="C19" s="636" t="s">
        <v>2495</v>
      </c>
      <c r="D19" s="633" t="s">
        <v>3152</v>
      </c>
      <c r="E19" s="635" t="s">
        <v>3154</v>
      </c>
      <c r="F19" s="153" t="s">
        <v>3169</v>
      </c>
    </row>
    <row r="20" spans="3:6">
      <c r="C20" s="636" t="s">
        <v>3204</v>
      </c>
      <c r="D20" s="633" t="s">
        <v>3183</v>
      </c>
      <c r="E20" s="635" t="s">
        <v>3186</v>
      </c>
      <c r="F20" s="153" t="s">
        <v>3169</v>
      </c>
    </row>
    <row r="21" spans="3:6">
      <c r="C21" s="636" t="s">
        <v>3204</v>
      </c>
      <c r="D21" s="633" t="s">
        <v>3184</v>
      </c>
      <c r="E21" s="635" t="s">
        <v>3187</v>
      </c>
      <c r="F21" s="153" t="s">
        <v>3169</v>
      </c>
    </row>
    <row r="22" spans="3:6">
      <c r="C22" s="636" t="s">
        <v>3204</v>
      </c>
      <c r="D22" s="633" t="s">
        <v>3185</v>
      </c>
      <c r="E22" s="635" t="s">
        <v>3188</v>
      </c>
      <c r="F22" s="153" t="s">
        <v>3169</v>
      </c>
    </row>
    <row r="23" spans="3:6">
      <c r="C23" s="638"/>
      <c r="D23" s="638"/>
      <c r="E23" s="623" t="s">
        <v>2526</v>
      </c>
      <c r="F23" s="623" t="s">
        <v>3205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55" bestFit="1" customWidth="1"/>
    <col min="2" max="2" width="3.25" style="153" bestFit="1" customWidth="1"/>
    <col min="3" max="3" width="3.375" style="153" bestFit="1" customWidth="1"/>
    <col min="4" max="4" width="15.875" style="153" bestFit="1" customWidth="1"/>
    <col min="5" max="5" width="28.875" style="153" bestFit="1" customWidth="1"/>
    <col min="6" max="6" width="6.375" style="153" bestFit="1" customWidth="1"/>
    <col min="7" max="7" width="27.75" style="153" bestFit="1" customWidth="1"/>
    <col min="8" max="8" width="37.625" style="153" bestFit="1" customWidth="1"/>
    <col min="9" max="10" width="7.375" style="153" bestFit="1" customWidth="1"/>
    <col min="11" max="11" width="11.375" style="153" bestFit="1" customWidth="1"/>
    <col min="12" max="12" width="12.75" style="153" bestFit="1" customWidth="1"/>
    <col min="13" max="13" width="8.75" style="153" customWidth="1"/>
    <col min="14" max="15" width="11.375" style="153" bestFit="1" customWidth="1"/>
    <col min="16" max="17" width="7.375" style="153" bestFit="1" customWidth="1"/>
    <col min="18" max="18" width="10.25" style="153" bestFit="1" customWidth="1"/>
    <col min="19" max="25" width="8.75" style="153" customWidth="1"/>
    <col min="26" max="26" width="11.375" style="153" bestFit="1" customWidth="1"/>
    <col min="27" max="27" width="10.25" style="153" bestFit="1" customWidth="1"/>
    <col min="28" max="31" width="11.375" style="153" bestFit="1" customWidth="1"/>
    <col min="32" max="32" width="5.375" style="153" bestFit="1" customWidth="1"/>
    <col min="33" max="33" width="3.75" style="153" bestFit="1" customWidth="1"/>
    <col min="34" max="34" width="6.375" style="153" bestFit="1" customWidth="1"/>
    <col min="35" max="35" width="8.875" style="153" bestFit="1" customWidth="1"/>
    <col min="36" max="39" width="8.75" style="153" customWidth="1"/>
    <col min="40" max="16384" width="8.75" style="153"/>
  </cols>
  <sheetData>
    <row r="1" spans="1:57">
      <c r="A1" s="155" t="s">
        <v>1383</v>
      </c>
      <c r="R1" s="153" t="s">
        <v>1384</v>
      </c>
    </row>
    <row r="2" spans="1:57" s="238" customFormat="1" ht="14.25" customHeight="1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88" customWidth="1"/>
    <col min="2" max="2" width="23.75" style="74" customWidth="1"/>
    <col min="3" max="3" width="4.75" style="288" customWidth="1"/>
    <col min="4" max="4" width="124.5" style="74" bestFit="1" customWidth="1"/>
    <col min="5" max="5" width="15.75" style="582" customWidth="1"/>
    <col min="6" max="6" width="20.25" style="71" bestFit="1" customWidth="1"/>
    <col min="7" max="7" width="16.75" style="71" customWidth="1"/>
    <col min="8" max="8" width="15.375" style="288" bestFit="1" customWidth="1"/>
    <col min="9" max="9" width="13.375" style="288" customWidth="1"/>
    <col min="10" max="10" width="11.375" style="288" customWidth="1"/>
    <col min="11" max="11" width="16.625" style="288" customWidth="1"/>
    <col min="12" max="12" width="8.25" style="288" customWidth="1"/>
    <col min="13" max="13" width="21.625" style="288" customWidth="1"/>
    <col min="14" max="15" width="20.125" style="288" customWidth="1"/>
    <col min="16" max="16" width="12" style="288" customWidth="1"/>
    <col min="17" max="19" width="9" style="69" customWidth="1"/>
    <col min="20" max="16384" width="9" style="69"/>
  </cols>
  <sheetData>
    <row r="1" spans="1:16" ht="16.95" customHeight="1">
      <c r="A1" s="658" t="s">
        <v>1447</v>
      </c>
      <c r="B1" s="661" t="s">
        <v>1448</v>
      </c>
      <c r="C1" s="661" t="s">
        <v>1449</v>
      </c>
      <c r="D1" s="661" t="s">
        <v>1450</v>
      </c>
      <c r="E1" s="658" t="s">
        <v>1451</v>
      </c>
      <c r="F1" s="667" t="s">
        <v>1452</v>
      </c>
      <c r="G1" s="667" t="s">
        <v>1453</v>
      </c>
      <c r="H1" s="253" t="s">
        <v>84</v>
      </c>
      <c r="I1" s="658" t="s">
        <v>1454</v>
      </c>
      <c r="J1" s="658" t="s">
        <v>1455</v>
      </c>
      <c r="K1" s="668"/>
      <c r="L1" s="668"/>
      <c r="M1" s="668"/>
      <c r="N1" s="669"/>
      <c r="O1" s="253"/>
      <c r="P1" s="658" t="s">
        <v>1456</v>
      </c>
    </row>
    <row r="2" spans="1:16">
      <c r="A2" s="659"/>
      <c r="B2" s="662"/>
      <c r="C2" s="659"/>
      <c r="D2" s="659"/>
      <c r="E2" s="664"/>
      <c r="F2" s="659"/>
      <c r="G2" s="659"/>
      <c r="H2" s="255" t="s">
        <v>1453</v>
      </c>
      <c r="I2" s="659"/>
      <c r="J2" s="666" t="s">
        <v>1457</v>
      </c>
      <c r="K2" s="666" t="s">
        <v>1458</v>
      </c>
      <c r="L2" s="670" t="s">
        <v>1459</v>
      </c>
      <c r="M2" s="671"/>
      <c r="N2" s="671"/>
      <c r="O2" s="672"/>
      <c r="P2" s="659"/>
    </row>
    <row r="3" spans="1:16">
      <c r="A3" s="660"/>
      <c r="B3" s="663"/>
      <c r="C3" s="660"/>
      <c r="D3" s="660"/>
      <c r="E3" s="665"/>
      <c r="F3" s="660"/>
      <c r="G3" s="660"/>
      <c r="H3" s="254"/>
      <c r="I3" s="660"/>
      <c r="J3" s="660"/>
      <c r="K3" s="660"/>
      <c r="L3" s="287" t="s">
        <v>1460</v>
      </c>
      <c r="M3" s="148" t="s">
        <v>1461</v>
      </c>
      <c r="N3" s="148" t="s">
        <v>1462</v>
      </c>
      <c r="O3" s="149" t="s">
        <v>1463</v>
      </c>
      <c r="P3" s="660"/>
    </row>
    <row r="4" spans="1:16" ht="33" customHeight="1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.049999999999997" customHeight="1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" customHeight="1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.049999999999997" customHeight="1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.049999999999997" customHeight="1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.049999999999997" customHeight="1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.049999999999997" customHeight="1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3.95" customHeight="1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" customHeight="1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" customHeight="1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00000000000003" customHeight="1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.049999999999997" customHeight="1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2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2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.049999999999997" customHeight="1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2.4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.049999999999997" customHeight="1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.049999999999997" customHeight="1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.049999999999997" customHeight="1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.049999999999997" customHeight="1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.049999999999997" customHeight="1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.049999999999997" customHeight="1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97.2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48.6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1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2.4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48.6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2.4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4.8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2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2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" customHeight="1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48.6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2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ht="32.4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.049999999999997" customHeight="1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ht="32.4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.049999999999997" customHeight="1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.8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1.4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49999999999997" customHeight="1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1.4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2.4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2.4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ht="32.4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3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2112</v>
      </c>
      <c r="B1" s="5" t="s">
        <v>2113</v>
      </c>
      <c r="C1" s="5" t="s">
        <v>2114</v>
      </c>
    </row>
    <row r="2" spans="1:3">
      <c r="A2" s="243">
        <v>1</v>
      </c>
      <c r="B2" s="46" t="s">
        <v>2060</v>
      </c>
      <c r="C2" s="4" t="s">
        <v>2115</v>
      </c>
    </row>
    <row r="3" spans="1:3">
      <c r="A3" s="243">
        <v>2</v>
      </c>
      <c r="B3" s="4" t="s">
        <v>2059</v>
      </c>
      <c r="C3" s="4" t="s">
        <v>337</v>
      </c>
    </row>
    <row r="4" spans="1:3" ht="45" customHeight="1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3" customWidth="1"/>
    <col min="4" max="5" width="8" style="243" hidden="1" customWidth="1"/>
    <col min="6" max="6" width="8.25" style="243" hidden="1" customWidth="1"/>
    <col min="7" max="7" width="9.125" style="243" hidden="1" customWidth="1"/>
    <col min="8" max="8" width="5.75" style="243" hidden="1" customWidth="1"/>
    <col min="9" max="9" width="10.25" style="243" hidden="1" customWidth="1"/>
    <col min="10" max="10" width="8.75" style="243" hidden="1" customWidth="1"/>
    <col min="11" max="11" width="4.75" style="243" hidden="1" customWidth="1"/>
    <col min="12" max="12" width="5.75" style="243" hidden="1" customWidth="1"/>
    <col min="13" max="14" width="4.75" style="243" hidden="1" customWidth="1"/>
    <col min="15" max="15" width="7" style="448" hidden="1" customWidth="1"/>
    <col min="16" max="16" width="8" style="449" hidden="1" customWidth="1"/>
    <col min="17" max="17" width="12.625" style="44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77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83" hidden="1" customWidth="1"/>
    <col min="32" max="16384" width="8.75" style="4"/>
  </cols>
  <sheetData>
    <row r="1" spans="1:31" s="424" customFormat="1" ht="52.05" customHeight="1">
      <c r="C1" s="425"/>
      <c r="D1" s="425"/>
      <c r="E1" s="425"/>
      <c r="F1" s="426" t="s">
        <v>2552</v>
      </c>
      <c r="G1" s="425"/>
      <c r="H1" s="425"/>
      <c r="I1" s="427" t="s">
        <v>2551</v>
      </c>
      <c r="J1" s="673" t="s">
        <v>2549</v>
      </c>
      <c r="K1" s="673"/>
      <c r="L1" s="673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3089</v>
      </c>
      <c r="X1" s="604" t="s">
        <v>3086</v>
      </c>
      <c r="Y1" s="436" t="s">
        <v>3087</v>
      </c>
      <c r="Z1" s="605" t="s">
        <v>3088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3.95" customHeight="1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0.8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10</v>
      </c>
      <c r="X5" s="45">
        <f>COUNTIF(URS確認!BE$2:BE$580,LEFT($B5,3))</f>
        <v>1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>
        <f>IF(AND(X5&gt;0,Y5=0,AA5=0,AB5=0,AC5=0),X5,"")</f>
        <v>1</v>
      </c>
    </row>
    <row r="6" spans="1:31" outlineLevel="1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0</v>
      </c>
      <c r="X6" s="45">
        <f>COUNTIF(URS確認!BE$2:BE$580,LEFT($B6,3))</f>
        <v>2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>
        <f t="shared" ref="AE6:AE8" si="5">IF(AND(X6&gt;0,Y6=0,AA6=0,AB6=0,AC6=0),X6,"")</f>
        <v>2</v>
      </c>
    </row>
    <row r="7" spans="1:31" outlineLevel="1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>
      <c r="B47" s="4" t="s">
        <v>2952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0</v>
      </c>
      <c r="Z47" s="603">
        <f>COUNTIF(URS確認!BG$2:BG$580,LEFT($B47,3))</f>
        <v>5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8</v>
      </c>
      <c r="Z50" s="603">
        <f>COUNTIF(URS確認!BG$2:BG$580,LEFT($B50,3))</f>
        <v>2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0</v>
      </c>
      <c r="Z52" s="603">
        <f>COUNTIF(URS確認!BG$2:BG$580,LEFT($B52,3))</f>
        <v>6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1</v>
      </c>
      <c r="Z55" s="603">
        <f>COUNTIF(URS確認!BG$2:BG$580,LEFT($B55,3))</f>
        <v>1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0</v>
      </c>
      <c r="X61" s="45">
        <f>COUNTIF(URS確認!BE$2:BE$580,LEFT($B61,3))</f>
        <v>6</v>
      </c>
      <c r="Y61" s="454">
        <f>COUNTIF(URS確認!BF$2:BF$580,LEFT($B61,3))</f>
        <v>0</v>
      </c>
      <c r="Z61" s="603">
        <f>COUNTIF(URS確認!BG$2:BG$580,LEFT($B61,3))</f>
        <v>6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>
        <f>IF(AND(X61&gt;0,Y61=0,AA61=0,AB61=0,AC61=0),X61,"")</f>
        <v>6</v>
      </c>
    </row>
    <row r="62" spans="1:31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311</v>
      </c>
      <c r="X63" s="454">
        <f t="shared" ref="X63:AE63" si="22">SUM(X5:X61)</f>
        <v>11</v>
      </c>
      <c r="Y63" s="454">
        <f t="shared" si="22"/>
        <v>170</v>
      </c>
      <c r="Z63" s="454">
        <f t="shared" si="22"/>
        <v>71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11</v>
      </c>
    </row>
    <row r="64" spans="1:31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0.55239786856127882</v>
      </c>
      <c r="X64" s="509">
        <f t="shared" ref="X64:AC64" si="24">X63/$AD$63</f>
        <v>1.9538188277087035E-2</v>
      </c>
      <c r="Y64" s="509">
        <f t="shared" si="24"/>
        <v>0.30195381882770872</v>
      </c>
      <c r="Z64" s="509">
        <f t="shared" si="24"/>
        <v>0.12611012433392541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1.9538188277087035E-2</v>
      </c>
    </row>
    <row r="65" spans="6:29">
      <c r="R65" s="468"/>
      <c r="AC65" s="511">
        <f>SUM(AA63:AC63)/AD63</f>
        <v>1.5985790408525755E-2</v>
      </c>
    </row>
    <row r="66" spans="6:29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66"/>
    <col min="4" max="4" width="27.5" style="366" bestFit="1" customWidth="1"/>
    <col min="5" max="16384" width="8.75" style="366"/>
  </cols>
  <sheetData>
    <row r="1" spans="3:6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>
      <c r="C2" s="366" t="s">
        <v>2690</v>
      </c>
      <c r="D2" s="377" t="s">
        <v>1432</v>
      </c>
      <c r="E2" s="366">
        <v>8</v>
      </c>
      <c r="F2" s="366">
        <v>10</v>
      </c>
    </row>
    <row r="3" spans="3:6">
      <c r="D3" s="377" t="s">
        <v>2452</v>
      </c>
      <c r="E3" s="366">
        <v>1</v>
      </c>
      <c r="F3" s="366">
        <v>5</v>
      </c>
    </row>
    <row r="4" spans="3:6">
      <c r="D4" s="377" t="s">
        <v>2517</v>
      </c>
      <c r="E4" s="366">
        <v>6</v>
      </c>
      <c r="F4" s="366">
        <v>7</v>
      </c>
    </row>
    <row r="5" spans="3:6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8"/>
  <sheetViews>
    <sheetView workbookViewId="0">
      <selection activeCell="D24" sqref="D24"/>
    </sheetView>
  </sheetViews>
  <sheetFormatPr defaultColWidth="8.75" defaultRowHeight="14.4"/>
  <cols>
    <col min="1" max="1" width="11.875" style="264" customWidth="1"/>
    <col min="2" max="2" width="6.25" style="290" customWidth="1"/>
    <col min="3" max="3" width="6.875" style="290" customWidth="1"/>
    <col min="4" max="4" width="7.25" style="290" customWidth="1"/>
    <col min="5" max="22" width="5.25" style="268" customWidth="1"/>
    <col min="23" max="23" width="5.25" style="268" hidden="1" customWidth="1"/>
    <col min="24" max="24" width="5" style="268" bestFit="1" customWidth="1"/>
    <col min="25" max="25" width="8.75" style="268" customWidth="1"/>
    <col min="26" max="26" width="8.75" style="268" bestFit="1" customWidth="1"/>
    <col min="27" max="30" width="8.75" style="268" customWidth="1"/>
    <col min="31" max="16384" width="8.75" style="268"/>
  </cols>
  <sheetData>
    <row r="1" spans="1:26" ht="16.5" customHeight="1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E330"/>
  <sheetViews>
    <sheetView topLeftCell="A10" workbookViewId="0">
      <selection activeCell="I24" sqref="I24"/>
    </sheetView>
  </sheetViews>
  <sheetFormatPr defaultRowHeight="15"/>
  <cols>
    <col min="3" max="3" width="9.375" bestFit="1" customWidth="1"/>
    <col min="4" max="4" width="8.75" style="581"/>
  </cols>
  <sheetData>
    <row r="1" spans="3:5" s="267" customFormat="1">
      <c r="C1" t="s">
        <v>2940</v>
      </c>
      <c r="D1" s="581" t="s">
        <v>3001</v>
      </c>
      <c r="E1" s="267" t="s">
        <v>3002</v>
      </c>
    </row>
    <row r="2" spans="3:5">
      <c r="D2" s="581" t="s">
        <v>108</v>
      </c>
      <c r="E2" t="str">
        <f>VLOOKUP(D2,URS確認!E:E,1,FALSE)</f>
        <v>L1001</v>
      </c>
    </row>
    <row r="3" spans="3:5">
      <c r="D3" s="581" t="s">
        <v>114</v>
      </c>
      <c r="E3" s="267" t="str">
        <f>VLOOKUP(D3,URS確認!E:E,1,FALSE)</f>
        <v>L1101</v>
      </c>
    </row>
    <row r="4" spans="3:5">
      <c r="D4" s="581" t="s">
        <v>118</v>
      </c>
      <c r="E4" s="267" t="str">
        <f>VLOOKUP(D4,URS確認!E:E,1,FALSE)</f>
        <v>L1102</v>
      </c>
    </row>
    <row r="5" spans="3:5">
      <c r="D5" s="581" t="s">
        <v>121</v>
      </c>
      <c r="E5" s="267" t="str">
        <f>VLOOKUP(D5,URS確認!E:E,1,FALSE)</f>
        <v>L1103</v>
      </c>
    </row>
    <row r="6" spans="3:5">
      <c r="D6" s="581" t="s">
        <v>125</v>
      </c>
      <c r="E6" s="267" t="str">
        <f>VLOOKUP(D6,URS確認!E:E,1,FALSE)</f>
        <v>L1104</v>
      </c>
    </row>
    <row r="7" spans="3:5">
      <c r="D7" s="581" t="s">
        <v>137</v>
      </c>
      <c r="E7" s="267" t="str">
        <f>VLOOKUP(D7,URS確認!E:E,1,FALSE)</f>
        <v>L1105</v>
      </c>
    </row>
    <row r="8" spans="3:5">
      <c r="D8" s="581" t="s">
        <v>157</v>
      </c>
      <c r="E8" s="267" t="str">
        <f>VLOOKUP(D8,URS確認!E:E,1,FALSE)</f>
        <v>L1107</v>
      </c>
    </row>
    <row r="9" spans="3:5">
      <c r="D9" s="581" t="s">
        <v>148</v>
      </c>
      <c r="E9" s="267" t="str">
        <f>VLOOKUP(D9,URS確認!E:E,1,FALSE)</f>
        <v>L1108</v>
      </c>
    </row>
    <row r="10" spans="3:5">
      <c r="D10" s="581" t="s">
        <v>150</v>
      </c>
      <c r="E10" s="267" t="str">
        <f>VLOOKUP(D10,URS確認!E:E,1,FALSE)</f>
        <v>L1109</v>
      </c>
    </row>
    <row r="11" spans="3:5">
      <c r="D11" s="581" t="s">
        <v>126</v>
      </c>
      <c r="E11" s="267" t="str">
        <f>VLOOKUP(D11,URS確認!E:E,1,FALSE)</f>
        <v>L1110</v>
      </c>
    </row>
    <row r="12" spans="3:5">
      <c r="D12" s="581" t="s">
        <v>130</v>
      </c>
      <c r="E12" s="267" t="str">
        <f>VLOOKUP(D12,URS確認!E:E,1,FALSE)</f>
        <v>L1111</v>
      </c>
    </row>
    <row r="13" spans="3:5">
      <c r="D13" s="581" t="s">
        <v>134</v>
      </c>
      <c r="E13" s="267" t="str">
        <f>VLOOKUP(D13,URS確認!E:E,1,FALSE)</f>
        <v>L1905</v>
      </c>
    </row>
    <row r="14" spans="3:5">
      <c r="D14" s="581" t="s">
        <v>152</v>
      </c>
      <c r="E14" s="267" t="str">
        <f>VLOOKUP(D14,URS確認!E:E,1,FALSE)</f>
        <v>L1907</v>
      </c>
    </row>
    <row r="15" spans="3:5">
      <c r="D15" s="581" t="s">
        <v>143</v>
      </c>
      <c r="E15" s="267" t="str">
        <f>VLOOKUP(D15,URS確認!E:E,1,FALSE)</f>
        <v>L1908</v>
      </c>
    </row>
    <row r="16" spans="3:5">
      <c r="D16" s="581" t="s">
        <v>160</v>
      </c>
      <c r="E16" s="267" t="str">
        <f>VLOOKUP(D16,URS確認!E:E,1,FALSE)</f>
        <v>L1909</v>
      </c>
    </row>
    <row r="17" spans="3:5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>
      <c r="D18" s="581" t="s">
        <v>164</v>
      </c>
      <c r="E18" s="267" t="str">
        <f>VLOOKUP(D18,URS確認!E:E,1,FALSE)</f>
        <v>L2001</v>
      </c>
    </row>
    <row r="19" spans="3:5">
      <c r="D19" s="581" t="s">
        <v>174</v>
      </c>
      <c r="E19" s="267" t="str">
        <f>VLOOKUP(D19,URS確認!E:E,1,FALSE)</f>
        <v>L2010</v>
      </c>
    </row>
    <row r="20" spans="3:5">
      <c r="D20" s="581" t="s">
        <v>188</v>
      </c>
      <c r="E20" s="267" t="str">
        <f>VLOOKUP(D20,URS確認!E:E,1,FALSE)</f>
        <v>L2015</v>
      </c>
    </row>
    <row r="21" spans="3:5">
      <c r="D21" s="581" t="s">
        <v>194</v>
      </c>
      <c r="E21" s="267" t="str">
        <f>VLOOKUP(D21,URS確認!E:E,1,FALSE)</f>
        <v>L2016</v>
      </c>
    </row>
    <row r="22" spans="3:5">
      <c r="D22" s="581" t="s">
        <v>257</v>
      </c>
      <c r="E22" s="267" t="str">
        <f>VLOOKUP(D22,URS確認!E:E,1,FALSE)</f>
        <v>L2017</v>
      </c>
    </row>
    <row r="23" spans="3:5">
      <c r="D23" s="581" t="s">
        <v>217</v>
      </c>
      <c r="E23" s="267" t="str">
        <f>VLOOKUP(D23,URS確認!E:E,1,FALSE)</f>
        <v>L2018</v>
      </c>
    </row>
    <row r="24" spans="3:5">
      <c r="D24" s="581" t="s">
        <v>223</v>
      </c>
      <c r="E24" s="267" t="str">
        <f>VLOOKUP(D24,URS確認!E:E,1,FALSE)</f>
        <v>L2019</v>
      </c>
    </row>
    <row r="25" spans="3:5">
      <c r="D25" s="581" t="s">
        <v>197</v>
      </c>
      <c r="E25" s="267" t="str">
        <f>VLOOKUP(D25,URS確認!E:E,1,FALSE)</f>
        <v>L2020</v>
      </c>
    </row>
    <row r="26" spans="3:5">
      <c r="D26" s="581" t="s">
        <v>229</v>
      </c>
      <c r="E26" s="267" t="str">
        <f>VLOOKUP(D26,URS確認!E:E,1,FALSE)</f>
        <v>L2021</v>
      </c>
    </row>
    <row r="27" spans="3:5">
      <c r="D27" s="581" t="s">
        <v>836</v>
      </c>
      <c r="E27" s="267" t="str">
        <f>VLOOKUP(D27,URS確認!E:E,1,FALSE)</f>
        <v>L2022</v>
      </c>
    </row>
    <row r="28" spans="3:5">
      <c r="D28" s="581" t="s">
        <v>838</v>
      </c>
      <c r="E28" s="267" t="str">
        <f>VLOOKUP(D28,URS確認!E:E,1,FALSE)</f>
        <v>L2023</v>
      </c>
    </row>
    <row r="29" spans="3:5">
      <c r="D29" s="581" t="s">
        <v>826</v>
      </c>
      <c r="E29" s="267" t="str">
        <f>VLOOKUP(D29,URS確認!E:E,1,FALSE)</f>
        <v>L2035</v>
      </c>
    </row>
    <row r="30" spans="3:5">
      <c r="D30" s="581" t="s">
        <v>822</v>
      </c>
      <c r="E30" s="267" t="str">
        <f>VLOOKUP(D30,URS確認!E:E,1,FALSE)</f>
        <v>L2036</v>
      </c>
    </row>
    <row r="31" spans="3:5">
      <c r="D31" s="581" t="s">
        <v>234</v>
      </c>
      <c r="E31" s="267" t="str">
        <f>VLOOKUP(D31,URS確認!E:E,1,FALSE)</f>
        <v>L2038</v>
      </c>
    </row>
    <row r="32" spans="3:5">
      <c r="D32" s="581" t="s">
        <v>855</v>
      </c>
      <c r="E32" s="267" t="str">
        <f>VLOOKUP(D32,URS確認!E:E,1,FALSE)</f>
        <v>L2039</v>
      </c>
    </row>
    <row r="33" spans="4:5">
      <c r="D33" s="581" t="s">
        <v>2932</v>
      </c>
      <c r="E33" s="267" t="str">
        <f>VLOOKUP(D33,URS確認!E:E,1,FALSE)</f>
        <v>L2040</v>
      </c>
    </row>
    <row r="34" spans="4:5">
      <c r="D34" s="581" t="s">
        <v>309</v>
      </c>
      <c r="E34" s="267" t="str">
        <f>VLOOKUP(D34,URS確認!E:E,1,FALSE)</f>
        <v>L2060</v>
      </c>
    </row>
    <row r="35" spans="4:5">
      <c r="D35" s="581" t="s">
        <v>401</v>
      </c>
      <c r="E35" s="267" t="str">
        <f>VLOOKUP(D35,URS確認!E:E,1,FALSE)</f>
        <v>L2061</v>
      </c>
    </row>
    <row r="36" spans="4:5">
      <c r="D36" s="581" t="s">
        <v>408</v>
      </c>
      <c r="E36" s="267" t="str">
        <f>VLOOKUP(D36,URS確認!E:E,1,FALSE)</f>
        <v>L2062</v>
      </c>
    </row>
    <row r="37" spans="4:5">
      <c r="D37" s="581" t="s">
        <v>319</v>
      </c>
      <c r="E37" s="267" t="str">
        <f>VLOOKUP(D37,URS確認!E:E,1,FALSE)</f>
        <v>L2064</v>
      </c>
    </row>
    <row r="38" spans="4:5">
      <c r="D38" s="581" t="s">
        <v>278</v>
      </c>
      <c r="E38" s="267" t="str">
        <f>VLOOKUP(D38,URS確認!E:E,1,FALSE)</f>
        <v>L2072</v>
      </c>
    </row>
    <row r="39" spans="4:5">
      <c r="D39" s="581" t="s">
        <v>849</v>
      </c>
      <c r="E39" s="267" t="str">
        <f>VLOOKUP(D39,URS確認!E:E,1,FALSE)</f>
        <v>L2073</v>
      </c>
    </row>
    <row r="40" spans="4:5">
      <c r="D40" s="581" t="s">
        <v>704</v>
      </c>
      <c r="E40" s="267" t="str">
        <f>VLOOKUP(D40,URS確認!E:E,1,FALSE)</f>
        <v>L2078</v>
      </c>
    </row>
    <row r="41" spans="4:5">
      <c r="D41" s="581" t="s">
        <v>172</v>
      </c>
      <c r="E41" s="267" t="str">
        <f>VLOOKUP(D41,URS確認!E:E,1,FALSE)</f>
        <v>L2101</v>
      </c>
    </row>
    <row r="42" spans="4:5">
      <c r="D42" s="581" t="s">
        <v>178</v>
      </c>
      <c r="E42" s="267" t="str">
        <f>VLOOKUP(D42,URS確認!E:E,1,FALSE)</f>
        <v>L2111</v>
      </c>
    </row>
    <row r="43" spans="4:5">
      <c r="D43" s="581" t="s">
        <v>185</v>
      </c>
      <c r="E43" s="267" t="str">
        <f>VLOOKUP(D43,URS確認!E:E,1,FALSE)</f>
        <v>L2112</v>
      </c>
    </row>
    <row r="44" spans="4:5">
      <c r="D44" s="581" t="s">
        <v>219</v>
      </c>
      <c r="E44" s="267" t="str">
        <f>VLOOKUP(D44,URS確認!E:E,1,FALSE)</f>
        <v>L2118</v>
      </c>
    </row>
    <row r="45" spans="4:5">
      <c r="D45" s="581" t="s">
        <v>225</v>
      </c>
      <c r="E45" s="267" t="str">
        <f>VLOOKUP(D45,URS確認!E:E,1,FALSE)</f>
        <v>L2119</v>
      </c>
    </row>
    <row r="46" spans="4:5">
      <c r="D46" s="581" t="s">
        <v>182</v>
      </c>
      <c r="E46" s="267" t="str">
        <f>VLOOKUP(D46,URS確認!E:E,1,FALSE)</f>
        <v>L2151</v>
      </c>
    </row>
    <row r="47" spans="4:5">
      <c r="D47" s="581" t="s">
        <v>180</v>
      </c>
      <c r="E47" s="267" t="str">
        <f>VLOOKUP(D47,URS確認!E:E,1,FALSE)</f>
        <v>L2153</v>
      </c>
    </row>
    <row r="48" spans="4:5">
      <c r="D48" s="581" t="s">
        <v>191</v>
      </c>
      <c r="E48" s="267" t="str">
        <f>VLOOKUP(D48,URS確認!E:E,1,FALSE)</f>
        <v>L2154</v>
      </c>
    </row>
    <row r="49" spans="4:5">
      <c r="D49" s="581" t="s">
        <v>231</v>
      </c>
      <c r="E49" s="267" t="str">
        <f>VLOOKUP(D49,URS確認!E:E,1,FALSE)</f>
        <v>L2221</v>
      </c>
    </row>
    <row r="50" spans="4:5">
      <c r="D50" s="581" t="s">
        <v>841</v>
      </c>
      <c r="E50" s="267" t="str">
        <f>VLOOKUP(D50,URS確認!E:E,1,FALSE)</f>
        <v>L2222</v>
      </c>
    </row>
    <row r="51" spans="4:5">
      <c r="D51" s="581" t="s">
        <v>201</v>
      </c>
      <c r="E51" s="267" t="str">
        <f>VLOOKUP(D51,URS確認!E:E,1,FALSE)</f>
        <v>L2250</v>
      </c>
    </row>
    <row r="52" spans="4:5">
      <c r="D52" s="581" t="s">
        <v>830</v>
      </c>
      <c r="E52" s="267" t="str">
        <f>VLOOKUP(D52,URS確認!E:E,1,FALSE)</f>
        <v>L2305</v>
      </c>
    </row>
    <row r="53" spans="4:5">
      <c r="D53" s="581" t="s">
        <v>832</v>
      </c>
      <c r="E53" s="267" t="str">
        <f>VLOOKUP(D53,URS確認!E:E,1,FALSE)</f>
        <v>L2306</v>
      </c>
    </row>
    <row r="54" spans="4:5">
      <c r="D54" s="581" t="s">
        <v>236</v>
      </c>
      <c r="E54" s="267" t="str">
        <f>VLOOKUP(D54,URS確認!E:E,1,FALSE)</f>
        <v>L2411</v>
      </c>
    </row>
    <row r="55" spans="4:5">
      <c r="D55" s="581" t="s">
        <v>261</v>
      </c>
      <c r="E55" s="267" t="str">
        <f>VLOOKUP(D55,URS確認!E:E,1,FALSE)</f>
        <v>L2412</v>
      </c>
    </row>
    <row r="56" spans="4:5">
      <c r="D56" s="581" t="s">
        <v>265</v>
      </c>
      <c r="E56" s="267" t="str">
        <f>VLOOKUP(D56,URS確認!E:E,1,FALSE)</f>
        <v>L2413</v>
      </c>
    </row>
    <row r="57" spans="4:5">
      <c r="D57" s="581" t="s">
        <v>270</v>
      </c>
      <c r="E57" s="267" t="str">
        <f>VLOOKUP(D57,URS確認!E:E,1,FALSE)</f>
        <v>L2414</v>
      </c>
    </row>
    <row r="58" spans="4:5">
      <c r="D58" s="581" t="s">
        <v>244</v>
      </c>
      <c r="E58" s="267" t="str">
        <f>VLOOKUP(D58,URS確認!E:E,1,FALSE)</f>
        <v>L2415</v>
      </c>
    </row>
    <row r="59" spans="4:5">
      <c r="D59" s="581" t="s">
        <v>246</v>
      </c>
      <c r="E59" s="267" t="str">
        <f>VLOOKUP(D59,URS確認!E:E,1,FALSE)</f>
        <v>L2416</v>
      </c>
    </row>
    <row r="60" spans="4:5">
      <c r="D60" s="581" t="s">
        <v>259</v>
      </c>
      <c r="E60" s="267" t="str">
        <f>VLOOKUP(D60,URS確認!E:E,1,FALSE)</f>
        <v>L2417</v>
      </c>
    </row>
    <row r="61" spans="4:5">
      <c r="D61" s="581" t="s">
        <v>255</v>
      </c>
      <c r="E61" s="267" t="str">
        <f>VLOOKUP(D61,URS確認!E:E,1,FALSE)</f>
        <v>L2418</v>
      </c>
    </row>
    <row r="62" spans="4:5">
      <c r="D62" s="581" t="s">
        <v>857</v>
      </c>
      <c r="E62" s="267" t="str">
        <f>VLOOKUP(D62,URS確認!E:E,1,FALSE)</f>
        <v>L2480</v>
      </c>
    </row>
    <row r="63" spans="4:5">
      <c r="D63" s="581" t="s">
        <v>312</v>
      </c>
      <c r="E63" s="267" t="str">
        <f>VLOOKUP(D63,URS確認!E:E,1,FALSE)</f>
        <v>L2600</v>
      </c>
    </row>
    <row r="64" spans="4:5">
      <c r="D64" s="581" t="s">
        <v>707</v>
      </c>
      <c r="E64" s="267" t="str">
        <f>VLOOKUP(D64,URS確認!E:E,1,FALSE)</f>
        <v>L2601</v>
      </c>
    </row>
    <row r="65" spans="4:5">
      <c r="D65" s="581" t="s">
        <v>710</v>
      </c>
      <c r="E65" s="267" t="str">
        <f>VLOOKUP(D65,URS確認!E:E,1,FALSE)</f>
        <v>L2602</v>
      </c>
    </row>
    <row r="66" spans="4:5">
      <c r="D66" s="581" t="s">
        <v>701</v>
      </c>
      <c r="E66" s="267" t="str">
        <f>VLOOKUP(D66,URS確認!E:E,1,FALSE)</f>
        <v>L2603</v>
      </c>
    </row>
    <row r="67" spans="4:5">
      <c r="D67" s="581" t="s">
        <v>315</v>
      </c>
      <c r="E67" s="267" t="str">
        <f>VLOOKUP(D67,URS確認!E:E,1,FALSE)</f>
        <v>L2604</v>
      </c>
    </row>
    <row r="68" spans="4:5">
      <c r="D68" s="581" t="s">
        <v>719</v>
      </c>
      <c r="E68" s="267" t="str">
        <f>VLOOKUP(D68,URS確認!E:E,1,FALSE)</f>
        <v>L2605</v>
      </c>
    </row>
    <row r="69" spans="4:5">
      <c r="D69" s="581" t="s">
        <v>722</v>
      </c>
      <c r="E69" s="267" t="str">
        <f>VLOOKUP(D69,URS確認!E:E,1,FALSE)</f>
        <v>L2613</v>
      </c>
    </row>
    <row r="70" spans="4:5">
      <c r="D70" s="581" t="s">
        <v>725</v>
      </c>
      <c r="E70" s="267" t="str">
        <f>VLOOKUP(D70,URS確認!E:E,1,FALSE)</f>
        <v>L2614</v>
      </c>
    </row>
    <row r="71" spans="4:5">
      <c r="D71" s="581" t="s">
        <v>405</v>
      </c>
      <c r="E71" s="267" t="str">
        <f>VLOOKUP(D71,URS確認!E:E,1,FALSE)</f>
        <v>L2670</v>
      </c>
    </row>
    <row r="72" spans="4:5">
      <c r="D72" s="581" t="s">
        <v>274</v>
      </c>
      <c r="E72" s="267" t="str">
        <f>VLOOKUP(D72,URS確認!E:E,1,FALSE)</f>
        <v>L2702</v>
      </c>
    </row>
    <row r="73" spans="4:5">
      <c r="D73" s="581" t="s">
        <v>852</v>
      </c>
      <c r="E73" s="267" t="str">
        <f>VLOOKUP(D73,URS確認!E:E,1,FALSE)</f>
        <v>L2703</v>
      </c>
    </row>
    <row r="74" spans="4:5">
      <c r="D74" s="581" t="s">
        <v>214</v>
      </c>
      <c r="E74" s="267" t="str">
        <f>VLOOKUP(D74,URS確認!E:E,1,FALSE)</f>
        <v>L2801</v>
      </c>
    </row>
    <row r="75" spans="4:5">
      <c r="D75" s="581" t="s">
        <v>203</v>
      </c>
      <c r="E75" s="267" t="str">
        <f>VLOOKUP(D75,URS確認!E:E,1,FALSE)</f>
        <v>L2902</v>
      </c>
    </row>
    <row r="76" spans="4:5">
      <c r="D76" s="581" t="s">
        <v>844</v>
      </c>
      <c r="E76" s="267" t="str">
        <f>VLOOKUP(D76,URS確認!E:E,1,FALSE)</f>
        <v>L2903</v>
      </c>
    </row>
    <row r="77" spans="4:5">
      <c r="D77" s="581" t="s">
        <v>241</v>
      </c>
      <c r="E77" s="267" t="str">
        <f>VLOOKUP(D77,URS確認!E:E,1,FALSE)</f>
        <v>L2911</v>
      </c>
    </row>
    <row r="78" spans="4:5">
      <c r="D78" s="581" t="s">
        <v>263</v>
      </c>
      <c r="E78" s="267" t="str">
        <f>VLOOKUP(D78,URS確認!E:E,1,FALSE)</f>
        <v>L2912</v>
      </c>
    </row>
    <row r="79" spans="4:5">
      <c r="D79" s="581" t="s">
        <v>268</v>
      </c>
      <c r="E79" s="267" t="str">
        <f>VLOOKUP(D79,URS確認!E:E,1,FALSE)</f>
        <v>L2913</v>
      </c>
    </row>
    <row r="80" spans="4:5">
      <c r="D80" s="581" t="s">
        <v>272</v>
      </c>
      <c r="E80" s="267" t="str">
        <f>VLOOKUP(D80,URS確認!E:E,1,FALSE)</f>
        <v>L2914</v>
      </c>
    </row>
    <row r="81" spans="4:5">
      <c r="D81" s="581" t="s">
        <v>248</v>
      </c>
      <c r="E81" s="267" t="str">
        <f>VLOOKUP(D81,URS確認!E:E,1,FALSE)</f>
        <v>L2915</v>
      </c>
    </row>
    <row r="82" spans="4:5">
      <c r="D82" s="581" t="s">
        <v>251</v>
      </c>
      <c r="E82" s="267" t="str">
        <f>VLOOKUP(D82,URS確認!E:E,1,FALSE)</f>
        <v>L2916</v>
      </c>
    </row>
    <row r="83" spans="4:5">
      <c r="D83" s="581" t="s">
        <v>253</v>
      </c>
      <c r="E83" s="267" t="str">
        <f>VLOOKUP(D83,URS確認!E:E,1,FALSE)</f>
        <v>L2918</v>
      </c>
    </row>
    <row r="84" spans="4:5">
      <c r="D84" s="581" t="s">
        <v>221</v>
      </c>
      <c r="E84" s="267" t="str">
        <f>VLOOKUP(D84,URS確認!E:E,1,FALSE)</f>
        <v>L291A</v>
      </c>
    </row>
    <row r="85" spans="4:5">
      <c r="D85" s="581" t="s">
        <v>227</v>
      </c>
      <c r="E85" s="267" t="str">
        <f>VLOOKUP(D85,URS確認!E:E,1,FALSE)</f>
        <v>L291B</v>
      </c>
    </row>
    <row r="86" spans="4:5">
      <c r="D86" s="581" t="s">
        <v>211</v>
      </c>
      <c r="E86" s="267" t="str">
        <f>VLOOKUP(D86,URS確認!E:E,1,FALSE)</f>
        <v>L2921</v>
      </c>
    </row>
    <row r="87" spans="4:5">
      <c r="D87" s="581" t="s">
        <v>713</v>
      </c>
      <c r="E87" s="267" t="str">
        <f>VLOOKUP(D87,URS確認!E:E,1,FALSE)</f>
        <v>L2941</v>
      </c>
    </row>
    <row r="88" spans="4:5">
      <c r="D88" s="581" t="s">
        <v>716</v>
      </c>
      <c r="E88" s="267" t="str">
        <f>VLOOKUP(D88,URS確認!E:E,1,FALSE)</f>
        <v>L2942</v>
      </c>
    </row>
    <row r="89" spans="4:5">
      <c r="D89" s="581" t="s">
        <v>847</v>
      </c>
      <c r="E89" s="267" t="str">
        <f>VLOOKUP(D89,URS確認!E:E,1,FALSE)</f>
        <v>L2980</v>
      </c>
    </row>
    <row r="90" spans="4:5">
      <c r="D90" s="581" t="s">
        <v>307</v>
      </c>
      <c r="E90" s="267" t="str">
        <f>VLOOKUP(D90,URS確認!E:E,1,FALSE)</f>
        <v>L3001</v>
      </c>
    </row>
    <row r="91" spans="4:5">
      <c r="D91" s="581" t="s">
        <v>302</v>
      </c>
      <c r="E91" s="267" t="str">
        <f>VLOOKUP(D91,URS確認!E:E,1,FALSE)</f>
        <v>L3002</v>
      </c>
    </row>
    <row r="92" spans="4:5">
      <c r="D92" s="581" t="s">
        <v>291</v>
      </c>
      <c r="E92" s="267" t="str">
        <f>VLOOKUP(D92,URS確認!E:E,1,FALSE)</f>
        <v>L3003</v>
      </c>
    </row>
    <row r="93" spans="4:5">
      <c r="D93" s="581" t="s">
        <v>678</v>
      </c>
      <c r="E93" s="267" t="str">
        <f>VLOOKUP(D93,URS確認!E:E,1,FALSE)</f>
        <v>L3004</v>
      </c>
    </row>
    <row r="94" spans="4:5">
      <c r="D94" s="581" t="s">
        <v>329</v>
      </c>
      <c r="E94" s="267" t="str">
        <f>VLOOKUP(D94,URS確認!E:E,1,FALSE)</f>
        <v>L3005</v>
      </c>
    </row>
    <row r="95" spans="4:5">
      <c r="D95" s="581" t="s">
        <v>394</v>
      </c>
      <c r="E95" s="267" t="str">
        <f>VLOOKUP(D95,URS確認!E:E,1,FALSE)</f>
        <v>L3007</v>
      </c>
    </row>
    <row r="96" spans="4:5">
      <c r="D96" s="581" t="s">
        <v>397</v>
      </c>
      <c r="E96" s="267" t="str">
        <f>VLOOKUP(D96,URS確認!E:E,1,FALSE)</f>
        <v>L3009</v>
      </c>
    </row>
    <row r="97" spans="4:5">
      <c r="D97" s="581" t="s">
        <v>298</v>
      </c>
      <c r="E97" s="267" t="str">
        <f>VLOOKUP(D97,URS確認!E:E,1,FALSE)</f>
        <v>L3100</v>
      </c>
    </row>
    <row r="98" spans="4:5">
      <c r="D98" s="581" t="s">
        <v>293</v>
      </c>
      <c r="E98" s="267" t="str">
        <f>VLOOKUP(D98,URS確認!E:E,1,FALSE)</f>
        <v>L3110</v>
      </c>
    </row>
    <row r="99" spans="4:5">
      <c r="D99" s="581" t="s">
        <v>295</v>
      </c>
      <c r="E99" s="267" t="str">
        <f>VLOOKUP(D99,URS確認!E:E,1,FALSE)</f>
        <v>L3120</v>
      </c>
    </row>
    <row r="100" spans="4:5">
      <c r="D100" s="581" t="s">
        <v>680</v>
      </c>
      <c r="E100" s="267" t="str">
        <f>VLOOKUP(D100,URS確認!E:E,1,FALSE)</f>
        <v>L3130</v>
      </c>
    </row>
    <row r="101" spans="4:5">
      <c r="D101" s="581" t="s">
        <v>682</v>
      </c>
      <c r="E101" s="267" t="str">
        <f>VLOOKUP(D101,URS確認!E:E,1,FALSE)</f>
        <v>L3200</v>
      </c>
    </row>
    <row r="102" spans="4:5">
      <c r="D102" s="581" t="s">
        <v>371</v>
      </c>
      <c r="E102" s="267" t="str">
        <f>VLOOKUP(D102,URS確認!E:E,1,FALSE)</f>
        <v>L3210</v>
      </c>
    </row>
    <row r="103" spans="4:5">
      <c r="D103" s="581" t="s">
        <v>374</v>
      </c>
      <c r="E103" s="267" t="str">
        <f>VLOOKUP(D103,URS確認!E:E,1,FALSE)</f>
        <v>L3220</v>
      </c>
    </row>
    <row r="104" spans="4:5">
      <c r="D104" s="581" t="s">
        <v>685</v>
      </c>
      <c r="E104" s="267" t="str">
        <f>VLOOKUP(D104,URS確認!E:E,1,FALSE)</f>
        <v>L3230</v>
      </c>
    </row>
    <row r="105" spans="4:5">
      <c r="D105" s="581" t="s">
        <v>2933</v>
      </c>
      <c r="E105" s="267" t="str">
        <f>VLOOKUP(D105,URS確認!E:E,1,FALSE)</f>
        <v>L3240</v>
      </c>
    </row>
    <row r="106" spans="4:5">
      <c r="D106" s="581" t="s">
        <v>691</v>
      </c>
      <c r="E106" s="267" t="str">
        <f>VLOOKUP(D106,URS確認!E:E,1,FALSE)</f>
        <v>L3420</v>
      </c>
    </row>
    <row r="107" spans="4:5">
      <c r="D107" s="581" t="s">
        <v>744</v>
      </c>
      <c r="E107" s="267" t="str">
        <f>VLOOKUP(D107,URS確認!E:E,1,FALSE)</f>
        <v>L3440</v>
      </c>
    </row>
    <row r="108" spans="4:5">
      <c r="D108" s="581" t="s">
        <v>337</v>
      </c>
      <c r="E108" s="267" t="str">
        <f>VLOOKUP(D108,URS確認!E:E,1,FALSE)</f>
        <v>L3701</v>
      </c>
    </row>
    <row r="109" spans="4:5">
      <c r="D109" s="581" t="s">
        <v>334</v>
      </c>
      <c r="E109" s="267" t="str">
        <f>VLOOKUP(D109,URS確認!E:E,1,FALSE)</f>
        <v>L3721</v>
      </c>
    </row>
    <row r="110" spans="4:5">
      <c r="D110" s="581" t="s">
        <v>281</v>
      </c>
      <c r="E110" s="267" t="str">
        <f>VLOOKUP(D110,URS確認!E:E,1,FALSE)</f>
        <v>L3901</v>
      </c>
    </row>
    <row r="111" spans="4:5">
      <c r="D111" s="581" t="s">
        <v>641</v>
      </c>
      <c r="E111" s="267" t="str">
        <f>VLOOKUP(D111,URS確認!E:E,1,FALSE)</f>
        <v>L3911</v>
      </c>
    </row>
    <row r="112" spans="4:5">
      <c r="D112" s="581" t="s">
        <v>326</v>
      </c>
      <c r="E112" s="267" t="str">
        <f>VLOOKUP(D112,URS確認!E:E,1,FALSE)</f>
        <v>L3912</v>
      </c>
    </row>
    <row r="113" spans="4:5">
      <c r="D113" s="581" t="s">
        <v>644</v>
      </c>
      <c r="E113" s="267" t="str">
        <f>VLOOKUP(D113,URS確認!E:E,1,FALSE)</f>
        <v>L3913</v>
      </c>
    </row>
    <row r="114" spans="4:5">
      <c r="D114" s="581" t="s">
        <v>305</v>
      </c>
      <c r="E114" s="267" t="str">
        <f>VLOOKUP(D114,URS確認!E:E,1,FALSE)</f>
        <v>L3916</v>
      </c>
    </row>
    <row r="115" spans="4:5">
      <c r="D115" s="581" t="s">
        <v>2934</v>
      </c>
      <c r="E115" s="267" t="str">
        <f>VLOOKUP(D115,URS確認!E:E,1,FALSE)</f>
        <v>L3917</v>
      </c>
    </row>
    <row r="116" spans="4:5">
      <c r="D116" s="581" t="s">
        <v>659</v>
      </c>
      <c r="E116" s="267" t="str">
        <f>VLOOKUP(D116,URS確認!E:E,1,FALSE)</f>
        <v>L3921</v>
      </c>
    </row>
    <row r="117" spans="4:5">
      <c r="D117" s="581" t="s">
        <v>662</v>
      </c>
      <c r="E117" s="267" t="str">
        <f>VLOOKUP(D117,URS確認!E:E,1,FALSE)</f>
        <v>L3922</v>
      </c>
    </row>
    <row r="118" spans="4:5">
      <c r="D118" s="581" t="s">
        <v>669</v>
      </c>
      <c r="E118" s="267" t="str">
        <f>VLOOKUP(D118,URS確認!E:E,1,FALSE)</f>
        <v>L3924</v>
      </c>
    </row>
    <row r="119" spans="4:5">
      <c r="D119" s="581" t="s">
        <v>672</v>
      </c>
      <c r="E119" s="267" t="str">
        <f>VLOOKUP(D119,URS確認!E:E,1,FALSE)</f>
        <v>L3925</v>
      </c>
    </row>
    <row r="120" spans="4:5">
      <c r="D120" s="581" t="s">
        <v>675</v>
      </c>
      <c r="E120" s="267" t="str">
        <f>VLOOKUP(D120,URS確認!E:E,1,FALSE)</f>
        <v>L3926</v>
      </c>
    </row>
    <row r="121" spans="4:5">
      <c r="D121" s="581" t="s">
        <v>331</v>
      </c>
      <c r="E121" s="267" t="str">
        <f>VLOOKUP(D121,URS確認!E:E,1,FALSE)</f>
        <v>L3932</v>
      </c>
    </row>
    <row r="122" spans="4:5">
      <c r="D122" s="581" t="s">
        <v>399</v>
      </c>
      <c r="E122" s="267" t="str">
        <f>VLOOKUP(D122,URS確認!E:E,1,FALSE)</f>
        <v>L3943</v>
      </c>
    </row>
    <row r="123" spans="4:5">
      <c r="D123" s="581" t="s">
        <v>343</v>
      </c>
      <c r="E123" s="267" t="str">
        <f>VLOOKUP(D123,URS確認!E:E,1,FALSE)</f>
        <v>L4001</v>
      </c>
    </row>
    <row r="124" spans="4:5">
      <c r="D124" s="581" t="s">
        <v>619</v>
      </c>
      <c r="E124" s="267" t="str">
        <f>VLOOKUP(D124,URS確認!E:E,1,FALSE)</f>
        <v>L4002</v>
      </c>
    </row>
    <row r="125" spans="4:5">
      <c r="D125" s="581" t="s">
        <v>812</v>
      </c>
      <c r="E125" s="267" t="str">
        <f>VLOOKUP(D125,URS確認!E:E,1,FALSE)</f>
        <v>L4030</v>
      </c>
    </row>
    <row r="126" spans="4:5">
      <c r="D126" s="581" t="s">
        <v>801</v>
      </c>
      <c r="E126" s="267" t="str">
        <f>VLOOKUP(D126,URS確認!E:E,1,FALSE)</f>
        <v>L4031</v>
      </c>
    </row>
    <row r="127" spans="4:5">
      <c r="D127" s="581" t="s">
        <v>355</v>
      </c>
      <c r="E127" s="267" t="str">
        <f>VLOOKUP(D127,URS確認!E:E,1,FALSE)</f>
        <v>L4040</v>
      </c>
    </row>
    <row r="128" spans="4:5">
      <c r="D128" s="581" t="s">
        <v>367</v>
      </c>
      <c r="E128" s="267" t="str">
        <f>VLOOKUP(D128,URS確認!E:E,1,FALSE)</f>
        <v>L4041</v>
      </c>
    </row>
    <row r="129" spans="4:5">
      <c r="D129" s="581" t="s">
        <v>351</v>
      </c>
      <c r="E129" s="267" t="str">
        <f>VLOOKUP(D129,URS確認!E:E,1,FALSE)</f>
        <v>L4042</v>
      </c>
    </row>
    <row r="130" spans="4:5">
      <c r="D130" s="581" t="s">
        <v>363</v>
      </c>
      <c r="E130" s="267" t="str">
        <f>VLOOKUP(D130,URS確認!E:E,1,FALSE)</f>
        <v>L4043</v>
      </c>
    </row>
    <row r="131" spans="4:5">
      <c r="D131" s="581" t="s">
        <v>412</v>
      </c>
      <c r="E131" s="267" t="str">
        <f>VLOOKUP(D131,URS確認!E:E,1,FALSE)</f>
        <v>L4060</v>
      </c>
    </row>
    <row r="132" spans="4:5">
      <c r="D132" s="581" t="s">
        <v>341</v>
      </c>
      <c r="E132" s="267" t="str">
        <f>VLOOKUP(D132,URS確認!E:E,1,FALSE)</f>
        <v>L4101</v>
      </c>
    </row>
    <row r="133" spans="4:5">
      <c r="D133" s="581" t="s">
        <v>377</v>
      </c>
      <c r="E133" s="267" t="str">
        <f>VLOOKUP(D133,URS確認!E:E,1,FALSE)</f>
        <v>L4102</v>
      </c>
    </row>
    <row r="134" spans="4:5">
      <c r="D134" s="581" t="s">
        <v>380</v>
      </c>
      <c r="E134" s="267" t="str">
        <f>VLOOKUP(D134,URS確認!E:E,1,FALSE)</f>
        <v>L4103</v>
      </c>
    </row>
    <row r="135" spans="4:5">
      <c r="D135" s="581" t="s">
        <v>609</v>
      </c>
      <c r="E135" s="267" t="str">
        <f>VLOOKUP(D135,URS確認!E:E,1,FALSE)</f>
        <v>L4200</v>
      </c>
    </row>
    <row r="136" spans="4:5">
      <c r="D136" s="581" t="s">
        <v>651</v>
      </c>
      <c r="E136" s="267" t="str">
        <f>VLOOKUP(D136,URS確認!E:E,1,FALSE)</f>
        <v>L4201</v>
      </c>
    </row>
    <row r="137" spans="4:5">
      <c r="D137" s="581" t="s">
        <v>632</v>
      </c>
      <c r="E137" s="267" t="str">
        <f>VLOOKUP(D137,URS確認!E:E,1,FALSE)</f>
        <v>L4202</v>
      </c>
    </row>
    <row r="138" spans="4:5">
      <c r="D138" s="581" t="s">
        <v>634</v>
      </c>
      <c r="E138" s="267" t="str">
        <f>VLOOKUP(D138,URS確認!E:E,1,FALSE)</f>
        <v>L4203</v>
      </c>
    </row>
    <row r="139" spans="4:5">
      <c r="D139" s="581" t="s">
        <v>615</v>
      </c>
      <c r="E139" s="267" t="str">
        <f>VLOOKUP(D139,URS確認!E:E,1,FALSE)</f>
        <v>L4204</v>
      </c>
    </row>
    <row r="140" spans="4:5">
      <c r="D140" s="581" t="s">
        <v>617</v>
      </c>
      <c r="E140" s="267" t="str">
        <f>VLOOKUP(D140,URS確認!E:E,1,FALSE)</f>
        <v>L4205</v>
      </c>
    </row>
    <row r="141" spans="4:5">
      <c r="D141" s="581" t="s">
        <v>622</v>
      </c>
      <c r="E141" s="267" t="str">
        <f>VLOOKUP(D141,URS確認!E:E,1,FALSE)</f>
        <v>L420A</v>
      </c>
    </row>
    <row r="142" spans="4:5">
      <c r="D142" s="581" t="s">
        <v>624</v>
      </c>
      <c r="E142" s="267" t="str">
        <f>VLOOKUP(D142,URS確認!E:E,1,FALSE)</f>
        <v>L420B</v>
      </c>
    </row>
    <row r="143" spans="4:5">
      <c r="D143" s="581" t="s">
        <v>647</v>
      </c>
      <c r="E143" s="267" t="str">
        <f>VLOOKUP(D143,URS確認!E:E,1,FALSE)</f>
        <v>L4210</v>
      </c>
    </row>
    <row r="144" spans="4:5">
      <c r="D144" s="581" t="s">
        <v>2926</v>
      </c>
      <c r="E144" s="267" t="str">
        <f>VLOOKUP(D144,URS確認!E:E,1,FALSE)</f>
        <v>L4211</v>
      </c>
    </row>
    <row r="145" spans="4:5">
      <c r="D145" s="581" t="s">
        <v>799</v>
      </c>
      <c r="E145" s="267" t="str">
        <f>VLOOKUP(D145,URS確認!E:E,1,FALSE)</f>
        <v>L4320</v>
      </c>
    </row>
    <row r="146" spans="4:5">
      <c r="D146" s="581" t="s">
        <v>803</v>
      </c>
      <c r="E146" s="267" t="str">
        <f>VLOOKUP(D146,URS確認!E:E,1,FALSE)</f>
        <v>L4321</v>
      </c>
    </row>
    <row r="147" spans="4:5">
      <c r="D147" s="581" t="s">
        <v>797</v>
      </c>
      <c r="E147" s="267" t="str">
        <f>VLOOKUP(D147,URS確認!E:E,1,FALSE)</f>
        <v>L4322</v>
      </c>
    </row>
    <row r="148" spans="4:5">
      <c r="D148" s="581" t="s">
        <v>805</v>
      </c>
      <c r="E148" s="267" t="str">
        <f>VLOOKUP(D148,URS確認!E:E,1,FALSE)</f>
        <v>L4325</v>
      </c>
    </row>
    <row r="149" spans="4:5">
      <c r="D149" s="581" t="s">
        <v>353</v>
      </c>
      <c r="E149" s="267" t="str">
        <f>VLOOKUP(D149,URS確認!E:E,1,FALSE)</f>
        <v>L4410</v>
      </c>
    </row>
    <row r="150" spans="4:5">
      <c r="D150" s="581" t="s">
        <v>365</v>
      </c>
      <c r="E150" s="267" t="str">
        <f>VLOOKUP(D150,URS確認!E:E,1,FALSE)</f>
        <v>L4412</v>
      </c>
    </row>
    <row r="151" spans="4:5">
      <c r="D151" s="581" t="s">
        <v>357</v>
      </c>
      <c r="E151" s="267" t="str">
        <f>VLOOKUP(D151,URS確認!E:E,1,FALSE)</f>
        <v>L4414</v>
      </c>
    </row>
    <row r="152" spans="4:5">
      <c r="D152" s="581" t="s">
        <v>438</v>
      </c>
      <c r="E152" s="267" t="str">
        <f>VLOOKUP(D152,URS確認!E:E,1,FALSE)</f>
        <v>L4450</v>
      </c>
    </row>
    <row r="153" spans="4:5">
      <c r="D153" s="581" t="s">
        <v>444</v>
      </c>
      <c r="E153" s="267" t="str">
        <f>VLOOKUP(D153,URS確認!E:E,1,FALSE)</f>
        <v>L4451</v>
      </c>
    </row>
    <row r="154" spans="4:5">
      <c r="D154" s="581" t="s">
        <v>446</v>
      </c>
      <c r="E154" s="267" t="str">
        <f>VLOOKUP(D154,URS確認!E:E,1,FALSE)</f>
        <v>L4452</v>
      </c>
    </row>
    <row r="155" spans="4:5">
      <c r="D155" s="581" t="s">
        <v>448</v>
      </c>
      <c r="E155" s="267" t="str">
        <f>VLOOKUP(D155,URS確認!E:E,1,FALSE)</f>
        <v>L4453</v>
      </c>
    </row>
    <row r="156" spans="4:5">
      <c r="D156" s="581" t="s">
        <v>636</v>
      </c>
      <c r="E156" s="267" t="str">
        <f>VLOOKUP(D156,URS確認!E:E,1,FALSE)</f>
        <v>L4454</v>
      </c>
    </row>
    <row r="157" spans="4:5">
      <c r="D157" s="581" t="s">
        <v>638</v>
      </c>
      <c r="E157" s="267" t="str">
        <f>VLOOKUP(D157,URS確認!E:E,1,FALSE)</f>
        <v>L4455</v>
      </c>
    </row>
    <row r="158" spans="4:5">
      <c r="D158" s="581" t="s">
        <v>597</v>
      </c>
      <c r="E158" s="267" t="str">
        <f>VLOOKUP(D158,URS確認!E:E,1,FALSE)</f>
        <v>L4500</v>
      </c>
    </row>
    <row r="159" spans="4:5">
      <c r="D159" s="581" t="s">
        <v>601</v>
      </c>
      <c r="E159" s="267" t="str">
        <f>VLOOKUP(D159,URS確認!E:E,1,FALSE)</f>
        <v>L4510</v>
      </c>
    </row>
    <row r="160" spans="4:5">
      <c r="D160" s="581" t="s">
        <v>607</v>
      </c>
      <c r="E160" s="267" t="str">
        <f>VLOOKUP(D160,URS確認!E:E,1,FALSE)</f>
        <v>L4511</v>
      </c>
    </row>
    <row r="161" spans="4:5">
      <c r="D161" s="581" t="s">
        <v>605</v>
      </c>
      <c r="E161" s="267" t="str">
        <f>VLOOKUP(D161,URS確認!E:E,1,FALSE)</f>
        <v>L4512</v>
      </c>
    </row>
    <row r="162" spans="4:5">
      <c r="D162" s="581" t="s">
        <v>612</v>
      </c>
      <c r="E162" s="267" t="str">
        <f>VLOOKUP(D162,URS確認!E:E,1,FALSE)</f>
        <v>L4520</v>
      </c>
    </row>
    <row r="163" spans="4:5">
      <c r="D163" s="581" t="s">
        <v>416</v>
      </c>
      <c r="E163" s="267" t="str">
        <f>VLOOKUP(D163,URS確認!E:E,1,FALSE)</f>
        <v>L4600</v>
      </c>
    </row>
    <row r="164" spans="4:5">
      <c r="D164" s="581" t="s">
        <v>418</v>
      </c>
      <c r="E164" s="267" t="str">
        <f>VLOOKUP(D164,URS確認!E:E,1,FALSE)</f>
        <v>L4601</v>
      </c>
    </row>
    <row r="165" spans="4:5">
      <c r="D165" s="581" t="s">
        <v>422</v>
      </c>
      <c r="E165" s="267" t="str">
        <f>VLOOKUP(D165,URS確認!E:E,1,FALSE)</f>
        <v>L4602</v>
      </c>
    </row>
    <row r="166" spans="4:5">
      <c r="D166" s="581" t="s">
        <v>424</v>
      </c>
      <c r="E166" s="267" t="str">
        <f>VLOOKUP(D166,URS確認!E:E,1,FALSE)</f>
        <v>L4603</v>
      </c>
    </row>
    <row r="167" spans="4:5">
      <c r="D167" s="581" t="s">
        <v>729</v>
      </c>
      <c r="E167" s="267" t="str">
        <f>VLOOKUP(D167,URS確認!E:E,1,FALSE)</f>
        <v>L4604</v>
      </c>
    </row>
    <row r="168" spans="4:5">
      <c r="D168" s="581" t="s">
        <v>731</v>
      </c>
      <c r="E168" s="267" t="str">
        <f>VLOOKUP(D168,URS確認!E:E,1,FALSE)</f>
        <v>L4605</v>
      </c>
    </row>
    <row r="169" spans="4:5">
      <c r="D169" s="581" t="s">
        <v>733</v>
      </c>
      <c r="E169" s="267" t="str">
        <f>VLOOKUP(D169,URS確認!E:E,1,FALSE)</f>
        <v>L4606</v>
      </c>
    </row>
    <row r="170" spans="4:5">
      <c r="D170" s="581" t="s">
        <v>735</v>
      </c>
      <c r="E170" s="267" t="str">
        <f>VLOOKUP(D170,URS確認!E:E,1,FALSE)</f>
        <v>L4607</v>
      </c>
    </row>
    <row r="171" spans="4:5">
      <c r="D171" s="581" t="s">
        <v>414</v>
      </c>
      <c r="E171" s="267" t="str">
        <f>VLOOKUP(D171,URS確認!E:E,1,FALSE)</f>
        <v>L4610</v>
      </c>
    </row>
    <row r="172" spans="4:5">
      <c r="D172" s="581" t="s">
        <v>420</v>
      </c>
      <c r="E172" s="267" t="str">
        <f>VLOOKUP(D172,URS確認!E:E,1,FALSE)</f>
        <v>L4611</v>
      </c>
    </row>
    <row r="173" spans="4:5">
      <c r="D173" s="581" t="s">
        <v>392</v>
      </c>
      <c r="E173" s="267" t="str">
        <f>VLOOKUP(D173,URS確認!E:E,1,FALSE)</f>
        <v>L4701</v>
      </c>
    </row>
    <row r="174" spans="4:5">
      <c r="D174" s="581" t="s">
        <v>655</v>
      </c>
      <c r="E174" s="267" t="str">
        <f>VLOOKUP(D174,URS確認!E:E,1,FALSE)</f>
        <v>L4702</v>
      </c>
    </row>
    <row r="175" spans="4:5">
      <c r="D175" s="581" t="s">
        <v>657</v>
      </c>
      <c r="E175" s="267" t="str">
        <f>VLOOKUP(D175,URS確認!E:E,1,FALSE)</f>
        <v>L4703</v>
      </c>
    </row>
    <row r="176" spans="4:5">
      <c r="D176" s="581" t="s">
        <v>810</v>
      </c>
      <c r="E176" s="267" t="str">
        <f>VLOOKUP(D176,URS確認!E:E,1,FALSE)</f>
        <v>L4721</v>
      </c>
    </row>
    <row r="177" spans="4:5">
      <c r="D177" s="581" t="s">
        <v>345</v>
      </c>
      <c r="E177" s="267" t="str">
        <f>VLOOKUP(D177,URS確認!E:E,1,FALSE)</f>
        <v>L4901</v>
      </c>
    </row>
    <row r="178" spans="4:5">
      <c r="D178" s="581" t="s">
        <v>626</v>
      </c>
      <c r="E178" s="267" t="str">
        <f>VLOOKUP(D178,URS確認!E:E,1,FALSE)</f>
        <v>L4920</v>
      </c>
    </row>
    <row r="179" spans="4:5">
      <c r="D179" s="581" t="s">
        <v>649</v>
      </c>
      <c r="E179" s="267" t="str">
        <f>VLOOKUP(D179,URS確認!E:E,1,FALSE)</f>
        <v>L4921</v>
      </c>
    </row>
    <row r="180" spans="4:5">
      <c r="D180" s="581" t="s">
        <v>383</v>
      </c>
      <c r="E180" s="267" t="str">
        <f>VLOOKUP(D180,URS確認!E:E,1,FALSE)</f>
        <v>L4922</v>
      </c>
    </row>
    <row r="181" spans="4:5">
      <c r="D181" s="581" t="s">
        <v>385</v>
      </c>
      <c r="E181" s="267" t="str">
        <f>VLOOKUP(D181,URS確認!E:E,1,FALSE)</f>
        <v>L4923</v>
      </c>
    </row>
    <row r="182" spans="4:5">
      <c r="D182" s="581" t="s">
        <v>628</v>
      </c>
      <c r="E182" s="267" t="str">
        <f>VLOOKUP(D182,URS確認!E:E,1,FALSE)</f>
        <v>L4925</v>
      </c>
    </row>
    <row r="183" spans="4:5">
      <c r="D183" s="581" t="s">
        <v>653</v>
      </c>
      <c r="E183" s="267" t="str">
        <f>VLOOKUP(D183,URS確認!E:E,1,FALSE)</f>
        <v>L492A</v>
      </c>
    </row>
    <row r="184" spans="4:5">
      <c r="D184" s="581" t="s">
        <v>630</v>
      </c>
      <c r="E184" s="267" t="str">
        <f>VLOOKUP(D184,URS確認!E:E,1,FALSE)</f>
        <v>L4930</v>
      </c>
    </row>
    <row r="185" spans="4:5">
      <c r="D185" s="581" t="s">
        <v>808</v>
      </c>
      <c r="E185" s="267" t="str">
        <f>VLOOKUP(D185,URS確認!E:E,1,FALSE)</f>
        <v>L4931</v>
      </c>
    </row>
    <row r="186" spans="4:5">
      <c r="D186" s="581" t="s">
        <v>359</v>
      </c>
      <c r="E186" s="267" t="str">
        <f>VLOOKUP(D186,URS確認!E:E,1,FALSE)</f>
        <v>L4940</v>
      </c>
    </row>
    <row r="187" spans="4:5">
      <c r="D187" s="581" t="s">
        <v>361</v>
      </c>
      <c r="E187" s="267" t="str">
        <f>VLOOKUP(D187,URS確認!E:E,1,FALSE)</f>
        <v>L4941</v>
      </c>
    </row>
    <row r="188" spans="4:5">
      <c r="D188" s="581" t="s">
        <v>369</v>
      </c>
      <c r="E188" s="267" t="str">
        <f>VLOOKUP(D188,URS確認!E:E,1,FALSE)</f>
        <v>L4942</v>
      </c>
    </row>
    <row r="189" spans="4:5">
      <c r="D189" s="581" t="s">
        <v>441</v>
      </c>
      <c r="E189" s="267" t="str">
        <f>VLOOKUP(D189,URS確認!E:E,1,FALSE)</f>
        <v>L4943</v>
      </c>
    </row>
    <row r="190" spans="4:5">
      <c r="D190" s="581" t="s">
        <v>599</v>
      </c>
      <c r="E190" s="267" t="str">
        <f>VLOOKUP(D190,URS確認!E:E,1,FALSE)</f>
        <v>L4950</v>
      </c>
    </row>
    <row r="191" spans="4:5">
      <c r="D191" s="581" t="s">
        <v>603</v>
      </c>
      <c r="E191" s="267" t="str">
        <f>VLOOKUP(D191,URS確認!E:E,1,FALSE)</f>
        <v>L4951</v>
      </c>
    </row>
    <row r="192" spans="4:5">
      <c r="D192" s="581" t="s">
        <v>429</v>
      </c>
      <c r="E192" s="267" t="str">
        <f>VLOOKUP(D192,URS確認!E:E,1,FALSE)</f>
        <v>L4960</v>
      </c>
    </row>
    <row r="193" spans="4:5">
      <c r="D193" s="581" t="s">
        <v>431</v>
      </c>
      <c r="E193" s="267" t="str">
        <f>VLOOKUP(D193,URS確認!E:E,1,FALSE)</f>
        <v>L4961</v>
      </c>
    </row>
    <row r="194" spans="4:5">
      <c r="D194" s="581" t="s">
        <v>426</v>
      </c>
      <c r="E194" s="267" t="str">
        <f>VLOOKUP(D194,URS確認!E:E,1,FALSE)</f>
        <v>L4962</v>
      </c>
    </row>
    <row r="195" spans="4:5">
      <c r="D195" s="581" t="s">
        <v>433</v>
      </c>
      <c r="E195" s="267" t="str">
        <f>VLOOKUP(D195,URS確認!E:E,1,FALSE)</f>
        <v>L4964</v>
      </c>
    </row>
    <row r="196" spans="4:5">
      <c r="D196" s="581" t="s">
        <v>435</v>
      </c>
      <c r="E196" s="267" t="str">
        <f>VLOOKUP(D196,URS確認!E:E,1,FALSE)</f>
        <v>L4965</v>
      </c>
    </row>
    <row r="197" spans="4:5">
      <c r="D197" s="581" t="s">
        <v>737</v>
      </c>
      <c r="E197" s="267" t="str">
        <f>VLOOKUP(D197,URS確認!E:E,1,FALSE)</f>
        <v>L4966</v>
      </c>
    </row>
    <row r="198" spans="4:5">
      <c r="D198" s="581" t="s">
        <v>991</v>
      </c>
      <c r="E198" s="267" t="str">
        <f>VLOOKUP(D198,URS確認!E:E,1,FALSE)</f>
        <v>L5021</v>
      </c>
    </row>
    <row r="199" spans="4:5">
      <c r="D199" s="581" t="s">
        <v>1003</v>
      </c>
      <c r="E199" s="267" t="str">
        <f>VLOOKUP(D199,URS確認!E:E,1,FALSE)</f>
        <v>L5022</v>
      </c>
    </row>
    <row r="200" spans="4:5">
      <c r="D200" s="581" t="s">
        <v>995</v>
      </c>
      <c r="E200" s="267" t="str">
        <f>VLOOKUP(D200,URS確認!E:E,1,FALSE)</f>
        <v>L5023</v>
      </c>
    </row>
    <row r="201" spans="4:5">
      <c r="D201" s="581" t="s">
        <v>999</v>
      </c>
      <c r="E201" s="267" t="str">
        <f>VLOOKUP(D201,URS確認!E:E,1,FALSE)</f>
        <v>L5024</v>
      </c>
    </row>
    <row r="202" spans="4:5">
      <c r="D202" s="581" t="s">
        <v>1044</v>
      </c>
      <c r="E202" s="267" t="str">
        <f>VLOOKUP(D202,URS確認!E:E,1,FALSE)</f>
        <v>L5052</v>
      </c>
    </row>
    <row r="203" spans="4:5">
      <c r="D203" s="581" t="s">
        <v>945</v>
      </c>
      <c r="E203" s="267" t="str">
        <f>VLOOKUP(D203,URS確認!E:E,1,FALSE)</f>
        <v>L5101</v>
      </c>
    </row>
    <row r="204" spans="4:5">
      <c r="D204" s="581" t="s">
        <v>952</v>
      </c>
      <c r="E204" s="267" t="str">
        <f>VLOOKUP(D204,URS確認!E:E,1,FALSE)</f>
        <v>L5102</v>
      </c>
    </row>
    <row r="205" spans="4:5">
      <c r="D205" s="581" t="s">
        <v>971</v>
      </c>
      <c r="E205" s="267" t="str">
        <f>VLOOKUP(D205,URS確認!E:E,1,FALSE)</f>
        <v>L5116</v>
      </c>
    </row>
    <row r="206" spans="4:5">
      <c r="D206" s="581" t="s">
        <v>993</v>
      </c>
      <c r="E206" s="267" t="str">
        <f>VLOOKUP(D206,URS確認!E:E,1,FALSE)</f>
        <v>L5401</v>
      </c>
    </row>
    <row r="207" spans="4:5">
      <c r="D207" s="581" t="s">
        <v>989</v>
      </c>
      <c r="E207" s="267" t="str">
        <f>VLOOKUP(D207,URS確認!E:E,1,FALSE)</f>
        <v>L5402</v>
      </c>
    </row>
    <row r="208" spans="4:5">
      <c r="D208" s="581" t="s">
        <v>1001</v>
      </c>
      <c r="E208" s="267" t="str">
        <f>VLOOKUP(D208,URS確認!E:E,1,FALSE)</f>
        <v>L5405</v>
      </c>
    </row>
    <row r="209" spans="4:5">
      <c r="D209" s="581" t="s">
        <v>997</v>
      </c>
      <c r="E209" s="267" t="str">
        <f>VLOOKUP(D209,URS確認!E:E,1,FALSE)</f>
        <v>L5406</v>
      </c>
    </row>
    <row r="210" spans="4:5">
      <c r="D210" s="581" t="s">
        <v>1007</v>
      </c>
      <c r="E210" s="267" t="str">
        <f>VLOOKUP(D210,URS確認!E:E,1,FALSE)</f>
        <v>L5407</v>
      </c>
    </row>
    <row r="211" spans="4:5">
      <c r="D211" s="581" t="s">
        <v>1046</v>
      </c>
      <c r="E211" s="267" t="str">
        <f>VLOOKUP(D211,URS確認!E:E,1,FALSE)</f>
        <v>L5502</v>
      </c>
    </row>
    <row r="212" spans="4:5">
      <c r="D212" s="581" t="s">
        <v>941</v>
      </c>
      <c r="E212" s="267" t="str">
        <f>VLOOKUP(D212,URS確認!E:E,1,FALSE)</f>
        <v>L5901</v>
      </c>
    </row>
    <row r="213" spans="4:5">
      <c r="D213" s="581" t="s">
        <v>948</v>
      </c>
      <c r="E213" s="267" t="str">
        <f>VLOOKUP(D213,URS確認!E:E,1,FALSE)</f>
        <v>L5902</v>
      </c>
    </row>
    <row r="214" spans="4:5">
      <c r="D214" s="581" t="s">
        <v>969</v>
      </c>
      <c r="E214" s="267" t="str">
        <f>VLOOKUP(D214,URS確認!E:E,1,FALSE)</f>
        <v>L5906</v>
      </c>
    </row>
    <row r="215" spans="4:5">
      <c r="D215" s="581" t="s">
        <v>1070</v>
      </c>
      <c r="E215" s="267" t="str">
        <f>VLOOKUP(D215,URS確認!E:E,1,FALSE)</f>
        <v>L5910</v>
      </c>
    </row>
    <row r="216" spans="4:5">
      <c r="D216" s="581" t="s">
        <v>1072</v>
      </c>
      <c r="E216" s="267" t="str">
        <f>VLOOKUP(D216,URS確認!E:E,1,FALSE)</f>
        <v>L5912</v>
      </c>
    </row>
    <row r="217" spans="4:5">
      <c r="D217" s="581" t="s">
        <v>1005</v>
      </c>
      <c r="E217" s="267" t="str">
        <f>VLOOKUP(D217,URS確認!E:E,1,FALSE)</f>
        <v>L5914</v>
      </c>
    </row>
    <row r="218" spans="4:5">
      <c r="D218" s="581" t="s">
        <v>347</v>
      </c>
      <c r="E218" s="267" t="str">
        <f>VLOOKUP(D218,URS確認!E:E,1,FALSE)</f>
        <v>L6001</v>
      </c>
    </row>
    <row r="219" spans="4:5">
      <c r="D219" s="581" t="s">
        <v>321</v>
      </c>
      <c r="E219" s="267" t="str">
        <f>VLOOKUP(D219,URS確認!E:E,1,FALSE)</f>
        <v>L6022</v>
      </c>
    </row>
    <row r="220" spans="4:5">
      <c r="D220" s="581" t="s">
        <v>2917</v>
      </c>
      <c r="E220" s="267" t="str">
        <f>VLOOKUP(D220,URS確認!E:E,1,FALSE)</f>
        <v>L6023</v>
      </c>
    </row>
    <row r="221" spans="4:5">
      <c r="D221" s="581" t="s">
        <v>514</v>
      </c>
      <c r="E221" s="267" t="str">
        <f>VLOOKUP(D221,URS確認!E:E,1,FALSE)</f>
        <v>L6030</v>
      </c>
    </row>
    <row r="222" spans="4:5">
      <c r="D222" s="581" t="s">
        <v>814</v>
      </c>
      <c r="E222" s="267" t="str">
        <f>VLOOKUP(D222,URS確認!E:E,1,FALSE)</f>
        <v>L6031</v>
      </c>
    </row>
    <row r="223" spans="4:5">
      <c r="D223" s="581" t="s">
        <v>816</v>
      </c>
      <c r="E223" s="267" t="str">
        <f>VLOOKUP(D223,URS確認!E:E,1,FALSE)</f>
        <v>L6032</v>
      </c>
    </row>
    <row r="224" spans="4:5">
      <c r="D224" s="581" t="s">
        <v>1093</v>
      </c>
      <c r="E224" s="267" t="str">
        <f>VLOOKUP(D224,URS確認!E:E,1,FALSE)</f>
        <v>L6041</v>
      </c>
    </row>
    <row r="225" spans="4:5">
      <c r="D225" s="581" t="s">
        <v>1074</v>
      </c>
      <c r="E225" s="267" t="str">
        <f>VLOOKUP(D225,URS確認!E:E,1,FALSE)</f>
        <v>L6042</v>
      </c>
    </row>
    <row r="226" spans="4:5">
      <c r="D226" s="581" t="s">
        <v>1082</v>
      </c>
      <c r="E226" s="267" t="str">
        <f>VLOOKUP(D226,URS確認!E:E,1,FALSE)</f>
        <v>L6043</v>
      </c>
    </row>
    <row r="227" spans="4:5">
      <c r="D227" s="581" t="s">
        <v>1099</v>
      </c>
      <c r="E227" s="267" t="str">
        <f>VLOOKUP(D227,URS確認!E:E,1,FALSE)</f>
        <v>L6044</v>
      </c>
    </row>
    <row r="228" spans="4:5">
      <c r="D228" s="581" t="s">
        <v>592</v>
      </c>
      <c r="E228" s="267" t="str">
        <f>VLOOKUP(D228,URS確認!E:E,1,FALSE)</f>
        <v>L6052</v>
      </c>
    </row>
    <row r="229" spans="4:5">
      <c r="D229" s="581" t="s">
        <v>522</v>
      </c>
      <c r="E229" s="267" t="str">
        <f>VLOOKUP(D229,URS確認!E:E,1,FALSE)</f>
        <v>L6061</v>
      </c>
    </row>
    <row r="230" spans="4:5">
      <c r="D230" s="581" t="s">
        <v>555</v>
      </c>
      <c r="E230" s="267" t="str">
        <f>VLOOKUP(D230,URS確認!E:E,1,FALSE)</f>
        <v>L6062</v>
      </c>
    </row>
    <row r="231" spans="4:5">
      <c r="D231" s="581" t="s">
        <v>537</v>
      </c>
      <c r="E231" s="267" t="str">
        <f>VLOOKUP(D231,URS確認!E:E,1,FALSE)</f>
        <v>L6063</v>
      </c>
    </row>
    <row r="232" spans="4:5">
      <c r="D232" s="581" t="s">
        <v>518</v>
      </c>
      <c r="E232" s="267" t="str">
        <f>VLOOKUP(D232,URS確認!E:E,1,FALSE)</f>
        <v>L6064</v>
      </c>
    </row>
    <row r="233" spans="4:5">
      <c r="D233" s="581" t="s">
        <v>564</v>
      </c>
      <c r="E233" s="267" t="str">
        <f>VLOOKUP(D233,URS確認!E:E,1,FALSE)</f>
        <v>L6065</v>
      </c>
    </row>
    <row r="234" spans="4:5">
      <c r="D234" s="581" t="s">
        <v>569</v>
      </c>
      <c r="E234" s="267" t="str">
        <f>VLOOKUP(D234,URS確認!E:E,1,FALSE)</f>
        <v>L6066</v>
      </c>
    </row>
    <row r="235" spans="4:5">
      <c r="D235" s="581" t="s">
        <v>544</v>
      </c>
      <c r="E235" s="267" t="str">
        <f>VLOOKUP(D235,URS確認!E:E,1,FALSE)</f>
        <v>L6067</v>
      </c>
    </row>
    <row r="236" spans="4:5">
      <c r="D236" s="581" t="s">
        <v>1078</v>
      </c>
      <c r="E236" s="267" t="str">
        <f>VLOOKUP(D236,URS確認!E:E,1,FALSE)</f>
        <v>L6068</v>
      </c>
    </row>
    <row r="237" spans="4:5">
      <c r="D237" s="581" t="s">
        <v>2927</v>
      </c>
      <c r="E237" s="267" t="str">
        <f>VLOOKUP(D237,URS確認!E:E,1,FALSE)</f>
        <v>L6069</v>
      </c>
    </row>
    <row r="238" spans="4:5">
      <c r="D238" s="581" t="s">
        <v>206</v>
      </c>
      <c r="E238" s="267" t="str">
        <f>VLOOKUP(D238,URS確認!E:E,1,FALSE)</f>
        <v>L6070</v>
      </c>
    </row>
    <row r="239" spans="4:5">
      <c r="D239" s="581" t="s">
        <v>575</v>
      </c>
      <c r="E239" s="267" t="str">
        <f>VLOOKUP(D239,URS確認!E:E,1,FALSE)</f>
        <v>L6071</v>
      </c>
    </row>
    <row r="240" spans="4:5">
      <c r="D240" s="581" t="s">
        <v>1088</v>
      </c>
      <c r="E240" s="267" t="str">
        <f>VLOOKUP(D240,URS確認!E:E,1,FALSE)</f>
        <v>L6072</v>
      </c>
    </row>
    <row r="241" spans="4:5">
      <c r="D241" s="581" t="s">
        <v>580</v>
      </c>
      <c r="E241" s="267" t="str">
        <f>VLOOKUP(D241,URS確認!E:E,1,FALSE)</f>
        <v>L6073</v>
      </c>
    </row>
    <row r="242" spans="4:5">
      <c r="D242" s="581" t="s">
        <v>560</v>
      </c>
      <c r="E242" s="267" t="str">
        <f>VLOOKUP(D242,URS確認!E:E,1,FALSE)</f>
        <v>L6074</v>
      </c>
    </row>
    <row r="243" spans="4:5">
      <c r="D243" s="581" t="s">
        <v>550</v>
      </c>
      <c r="E243" s="267" t="str">
        <f>VLOOKUP(D243,URS確認!E:E,1,FALSE)</f>
        <v>L6075</v>
      </c>
    </row>
    <row r="244" spans="4:5">
      <c r="D244" s="581" t="s">
        <v>528</v>
      </c>
      <c r="E244" s="267" t="str">
        <f>VLOOKUP(D244,URS確認!E:E,1,FALSE)</f>
        <v>L6077</v>
      </c>
    </row>
    <row r="245" spans="4:5">
      <c r="D245" s="581" t="s">
        <v>533</v>
      </c>
      <c r="E245" s="267" t="str">
        <f>VLOOKUP(D245,URS確認!E:E,1,FALSE)</f>
        <v>L6078</v>
      </c>
    </row>
    <row r="246" spans="4:5">
      <c r="D246" s="581" t="s">
        <v>586</v>
      </c>
      <c r="E246" s="267" t="str">
        <f>VLOOKUP(D246,URS確認!E:E,1,FALSE)</f>
        <v>L6079</v>
      </c>
    </row>
    <row r="247" spans="4:5">
      <c r="D247" s="581" t="s">
        <v>1017</v>
      </c>
      <c r="E247" s="267" t="str">
        <f>VLOOKUP(D247,URS確認!E:E,1,FALSE)</f>
        <v>L6081</v>
      </c>
    </row>
    <row r="248" spans="4:5">
      <c r="D248" s="581" t="s">
        <v>981</v>
      </c>
      <c r="E248" s="267" t="str">
        <f>VLOOKUP(D248,URS確認!E:E,1,FALSE)</f>
        <v>L6082</v>
      </c>
    </row>
    <row r="249" spans="4:5">
      <c r="D249" s="581" t="s">
        <v>1009</v>
      </c>
      <c r="E249" s="267" t="str">
        <f>VLOOKUP(D249,URS確認!E:E,1,FALSE)</f>
        <v>L6084</v>
      </c>
    </row>
    <row r="250" spans="4:5">
      <c r="D250" s="581" t="s">
        <v>505</v>
      </c>
      <c r="E250" s="267" t="str">
        <f>VLOOKUP(D250,URS確認!E:E,1,FALSE)</f>
        <v>L6085</v>
      </c>
    </row>
    <row r="251" spans="4:5">
      <c r="D251" s="581" t="s">
        <v>512</v>
      </c>
      <c r="E251" s="267" t="str">
        <f>VLOOKUP(D251,URS確認!E:E,1,FALSE)</f>
        <v>L6086</v>
      </c>
    </row>
    <row r="252" spans="4:5">
      <c r="D252" s="581" t="s">
        <v>1021</v>
      </c>
      <c r="E252" s="267" t="str">
        <f>VLOOKUP(D252,URS確認!E:E,1,FALSE)</f>
        <v>L6087</v>
      </c>
    </row>
    <row r="253" spans="4:5">
      <c r="D253" s="581" t="s">
        <v>2919</v>
      </c>
      <c r="E253" s="267" t="str">
        <f>VLOOKUP(D253,URS確認!E:E,1,FALSE)</f>
        <v>L6088</v>
      </c>
    </row>
    <row r="254" spans="4:5">
      <c r="D254" s="581" t="s">
        <v>387</v>
      </c>
      <c r="E254" s="267" t="str">
        <f>VLOOKUP(D254,URS確認!E:E,1,FALSE)</f>
        <v>L6101</v>
      </c>
    </row>
    <row r="255" spans="4:5">
      <c r="D255" s="581" t="s">
        <v>1086</v>
      </c>
      <c r="E255" s="267" t="str">
        <f>VLOOKUP(D255,URS確認!E:E,1,FALSE)</f>
        <v>L6103</v>
      </c>
    </row>
    <row r="256" spans="4:5">
      <c r="D256" s="581" t="s">
        <v>1097</v>
      </c>
      <c r="E256" s="267" t="str">
        <f>VLOOKUP(D256,URS確認!E:E,1,FALSE)</f>
        <v>L6104</v>
      </c>
    </row>
    <row r="257" spans="3:5">
      <c r="C257" s="581" t="s">
        <v>2935</v>
      </c>
      <c r="E257" s="267" t="e">
        <f>VLOOKUP(D257,URS確認!E:E,1,FALSE)</f>
        <v>#N/A</v>
      </c>
    </row>
    <row r="258" spans="3:5">
      <c r="C258" s="581" t="s">
        <v>2936</v>
      </c>
      <c r="E258" s="267" t="e">
        <f>VLOOKUP(D258,URS確認!E:E,1,FALSE)</f>
        <v>#N/A</v>
      </c>
    </row>
    <row r="259" spans="3:5">
      <c r="D259" s="581" t="s">
        <v>752</v>
      </c>
      <c r="E259" s="267" t="str">
        <f>VLOOKUP(D259,URS確認!E:E,1,FALSE)</f>
        <v>L6201</v>
      </c>
    </row>
    <row r="260" spans="3:5">
      <c r="D260" s="581" t="s">
        <v>324</v>
      </c>
      <c r="E260" s="267" t="str">
        <f>VLOOKUP(D260,URS確認!E:E,1,FALSE)</f>
        <v>L6202</v>
      </c>
    </row>
    <row r="261" spans="3:5">
      <c r="D261" s="581" t="s">
        <v>2918</v>
      </c>
      <c r="E261" s="267" t="str">
        <f>VLOOKUP(D261,URS確認!E:E,1,FALSE)</f>
        <v>L6203</v>
      </c>
    </row>
    <row r="262" spans="3:5">
      <c r="D262" s="581" t="s">
        <v>818</v>
      </c>
      <c r="E262" s="267" t="str">
        <f>VLOOKUP(D262,URS確認!E:E,1,FALSE)</f>
        <v>L6301</v>
      </c>
    </row>
    <row r="263" spans="3:5">
      <c r="D263" s="581" t="s">
        <v>820</v>
      </c>
      <c r="E263" s="267" t="str">
        <f>VLOOKUP(D263,URS確認!E:E,1,FALSE)</f>
        <v>L6302</v>
      </c>
    </row>
    <row r="264" spans="3:5">
      <c r="D264" s="581" t="s">
        <v>516</v>
      </c>
      <c r="E264" s="267" t="str">
        <f>VLOOKUP(D264,URS確認!E:E,1,FALSE)</f>
        <v>L6310</v>
      </c>
    </row>
    <row r="265" spans="3:5">
      <c r="D265" s="581" t="s">
        <v>1095</v>
      </c>
      <c r="E265" s="267" t="str">
        <f>VLOOKUP(D265,URS確認!E:E,1,FALSE)</f>
        <v>L6401</v>
      </c>
    </row>
    <row r="266" spans="3:5">
      <c r="D266" s="581" t="s">
        <v>1076</v>
      </c>
      <c r="E266" s="267" t="str">
        <f>VLOOKUP(D266,URS確認!E:E,1,FALSE)</f>
        <v>L6402</v>
      </c>
    </row>
    <row r="267" spans="3:5">
      <c r="D267" s="581" t="s">
        <v>1084</v>
      </c>
      <c r="E267" s="267" t="str">
        <f>VLOOKUP(D267,URS確認!E:E,1,FALSE)</f>
        <v>L6403</v>
      </c>
    </row>
    <row r="268" spans="3:5">
      <c r="D268" s="581" t="s">
        <v>1025</v>
      </c>
      <c r="E268" s="267" t="str">
        <f>VLOOKUP(D268,URS確認!E:E,1,FALSE)</f>
        <v>L6501</v>
      </c>
    </row>
    <row r="269" spans="3:5">
      <c r="D269" s="581" t="s">
        <v>594</v>
      </c>
      <c r="E269" s="267" t="str">
        <f>VLOOKUP(D269,URS確認!E:E,1,FALSE)</f>
        <v>L6502</v>
      </c>
    </row>
    <row r="270" spans="3:5">
      <c r="D270" s="581" t="s">
        <v>1027</v>
      </c>
      <c r="E270" s="267" t="str">
        <f>VLOOKUP(D270,URS確認!E:E,1,FALSE)</f>
        <v>L650A</v>
      </c>
    </row>
    <row r="271" spans="3:5">
      <c r="D271" s="581" t="s">
        <v>1030</v>
      </c>
      <c r="E271" s="267" t="str">
        <f>VLOOKUP(D271,URS確認!E:E,1,FALSE)</f>
        <v>L650B</v>
      </c>
    </row>
    <row r="272" spans="3:5">
      <c r="D272" s="581" t="s">
        <v>1033</v>
      </c>
      <c r="E272" s="267" t="str">
        <f>VLOOKUP(D272,URS確認!E:E,1,FALSE)</f>
        <v>L650C</v>
      </c>
    </row>
    <row r="273" spans="4:5">
      <c r="D273" s="581" t="s">
        <v>1035</v>
      </c>
      <c r="E273" s="267" t="str">
        <f>VLOOKUP(D273,URS確認!E:E,1,FALSE)</f>
        <v>L650D</v>
      </c>
    </row>
    <row r="274" spans="4:5">
      <c r="D274" s="581" t="s">
        <v>526</v>
      </c>
      <c r="E274" s="267" t="str">
        <f>VLOOKUP(D274,URS確認!E:E,1,FALSE)</f>
        <v>L6601</v>
      </c>
    </row>
    <row r="275" spans="4:5">
      <c r="D275" s="581" t="s">
        <v>559</v>
      </c>
      <c r="E275" s="267" t="str">
        <f>VLOOKUP(D275,URS確認!E:E,1,FALSE)</f>
        <v>L6602</v>
      </c>
    </row>
    <row r="276" spans="4:5">
      <c r="D276" s="581" t="s">
        <v>542</v>
      </c>
      <c r="E276" s="267" t="str">
        <f>VLOOKUP(D276,URS確認!E:E,1,FALSE)</f>
        <v>L6603</v>
      </c>
    </row>
    <row r="277" spans="4:5">
      <c r="D277" s="581" t="s">
        <v>520</v>
      </c>
      <c r="E277" s="267" t="str">
        <f>VLOOKUP(D277,URS確認!E:E,1,FALSE)</f>
        <v>L6604</v>
      </c>
    </row>
    <row r="278" spans="4:5">
      <c r="D278" s="581" t="s">
        <v>568</v>
      </c>
      <c r="E278" s="267" t="str">
        <f>VLOOKUP(D278,URS確認!E:E,1,FALSE)</f>
        <v>L6605</v>
      </c>
    </row>
    <row r="279" spans="4:5">
      <c r="D279" s="581" t="s">
        <v>573</v>
      </c>
      <c r="E279" s="267" t="str">
        <f>VLOOKUP(D279,URS確認!E:E,1,FALSE)</f>
        <v>L6606</v>
      </c>
    </row>
    <row r="280" spans="4:5">
      <c r="D280" s="581" t="s">
        <v>548</v>
      </c>
      <c r="E280" s="267" t="str">
        <f>VLOOKUP(D280,URS確認!E:E,1,FALSE)</f>
        <v>L6607</v>
      </c>
    </row>
    <row r="281" spans="4:5">
      <c r="D281" s="581" t="s">
        <v>1080</v>
      </c>
      <c r="E281" s="267" t="str">
        <f>VLOOKUP(D281,URS確認!E:E,1,FALSE)</f>
        <v>L6608</v>
      </c>
    </row>
    <row r="282" spans="4:5">
      <c r="D282" s="581" t="s">
        <v>209</v>
      </c>
      <c r="E282" s="267" t="str">
        <f>VLOOKUP(D282,URS確認!E:E,1,FALSE)</f>
        <v>L6700</v>
      </c>
    </row>
    <row r="283" spans="4:5">
      <c r="D283" s="581" t="s">
        <v>579</v>
      </c>
      <c r="E283" s="267" t="str">
        <f>VLOOKUP(D283,URS確認!E:E,1,FALSE)</f>
        <v>L6701</v>
      </c>
    </row>
    <row r="284" spans="4:5">
      <c r="D284" s="581" t="s">
        <v>1092</v>
      </c>
      <c r="E284" s="267" t="str">
        <f>VLOOKUP(D284,URS確認!E:E,1,FALSE)</f>
        <v>L6702</v>
      </c>
    </row>
    <row r="285" spans="4:5">
      <c r="D285" s="581" t="s">
        <v>584</v>
      </c>
      <c r="E285" s="267" t="str">
        <f>VLOOKUP(D285,URS確認!E:E,1,FALSE)</f>
        <v>L6703</v>
      </c>
    </row>
    <row r="286" spans="4:5">
      <c r="D286" s="581" t="s">
        <v>562</v>
      </c>
      <c r="E286" s="267" t="str">
        <f>VLOOKUP(D286,URS確認!E:E,1,FALSE)</f>
        <v>L6704</v>
      </c>
    </row>
    <row r="287" spans="4:5">
      <c r="D287" s="581" t="s">
        <v>554</v>
      </c>
      <c r="E287" s="267" t="str">
        <f>VLOOKUP(D287,URS確認!E:E,1,FALSE)</f>
        <v>L6705</v>
      </c>
    </row>
    <row r="288" spans="4:5">
      <c r="D288" s="581" t="s">
        <v>532</v>
      </c>
      <c r="E288" s="267" t="str">
        <f>VLOOKUP(D288,URS確認!E:E,1,FALSE)</f>
        <v>L6707</v>
      </c>
    </row>
    <row r="289" spans="4:5">
      <c r="D289" s="581" t="s">
        <v>535</v>
      </c>
      <c r="E289" s="267" t="str">
        <f>VLOOKUP(D289,URS確認!E:E,1,FALSE)</f>
        <v>L6708</v>
      </c>
    </row>
    <row r="290" spans="4:5">
      <c r="D290" s="581" t="s">
        <v>590</v>
      </c>
      <c r="E290" s="267" t="str">
        <f>VLOOKUP(D290,URS確認!E:E,1,FALSE)</f>
        <v>L6709</v>
      </c>
    </row>
    <row r="291" spans="4:5">
      <c r="D291" s="581" t="s">
        <v>1019</v>
      </c>
      <c r="E291" s="267" t="str">
        <f>VLOOKUP(D291,URS確認!E:E,1,FALSE)</f>
        <v>L6751</v>
      </c>
    </row>
    <row r="292" spans="4:5">
      <c r="D292" s="581" t="s">
        <v>986</v>
      </c>
      <c r="E292" s="267" t="str">
        <f>VLOOKUP(D292,URS確認!E:E,1,FALSE)</f>
        <v>L6752</v>
      </c>
    </row>
    <row r="293" spans="4:5">
      <c r="D293" s="581" t="s">
        <v>1013</v>
      </c>
      <c r="E293" s="267" t="str">
        <f>VLOOKUP(D293,URS確認!E:E,1,FALSE)</f>
        <v>L6754</v>
      </c>
    </row>
    <row r="294" spans="4:5">
      <c r="D294" s="581" t="s">
        <v>510</v>
      </c>
      <c r="E294" s="267" t="str">
        <f>VLOOKUP(D294,URS確認!E:E,1,FALSE)</f>
        <v>L6755</v>
      </c>
    </row>
    <row r="295" spans="4:5">
      <c r="D295" s="581" t="s">
        <v>1015</v>
      </c>
      <c r="E295" s="267" t="str">
        <f>VLOOKUP(D295,URS確認!E:E,1,FALSE)</f>
        <v>L6757</v>
      </c>
    </row>
    <row r="296" spans="4:5">
      <c r="D296" s="581" t="s">
        <v>1023</v>
      </c>
      <c r="E296" s="267" t="str">
        <f>VLOOKUP(D296,URS確認!E:E,1,FALSE)</f>
        <v>L6787</v>
      </c>
    </row>
    <row r="297" spans="4:5">
      <c r="D297" s="581" t="s">
        <v>756</v>
      </c>
      <c r="E297" s="267" t="str">
        <f>VLOOKUP(D297,URS確認!E:E,1,FALSE)</f>
        <v>L6901</v>
      </c>
    </row>
    <row r="298" spans="4:5">
      <c r="D298" s="581" t="s">
        <v>758</v>
      </c>
      <c r="E298" s="267" t="str">
        <f>VLOOKUP(D298,URS確認!E:E,1,FALSE)</f>
        <v>L6902</v>
      </c>
    </row>
    <row r="299" spans="4:5">
      <c r="D299" s="581" t="s">
        <v>760</v>
      </c>
      <c r="E299" s="267" t="str">
        <f>VLOOKUP(D299,URS確認!E:E,1,FALSE)</f>
        <v>L6903</v>
      </c>
    </row>
    <row r="300" spans="4:5">
      <c r="D300" s="581" t="s">
        <v>762</v>
      </c>
      <c r="E300" s="267" t="str">
        <f>VLOOKUP(D300,URS確認!E:E,1,FALSE)</f>
        <v>L6904</v>
      </c>
    </row>
    <row r="301" spans="4:5">
      <c r="D301" s="581" t="s">
        <v>764</v>
      </c>
      <c r="E301" s="267" t="str">
        <f>VLOOKUP(D301,URS確認!E:E,1,FALSE)</f>
        <v>L6905</v>
      </c>
    </row>
    <row r="302" spans="4:5">
      <c r="D302" s="581" t="s">
        <v>767</v>
      </c>
      <c r="E302" s="267" t="str">
        <f>VLOOKUP(D302,URS確認!E:E,1,FALSE)</f>
        <v>L6906</v>
      </c>
    </row>
    <row r="303" spans="4:5">
      <c r="D303" s="581" t="s">
        <v>769</v>
      </c>
      <c r="E303" s="267" t="str">
        <f>VLOOKUP(D303,URS確認!E:E,1,FALSE)</f>
        <v>L6907</v>
      </c>
    </row>
    <row r="304" spans="4:5">
      <c r="D304" s="581" t="s">
        <v>771</v>
      </c>
      <c r="E304" s="267" t="str">
        <f>VLOOKUP(D304,URS確認!E:E,1,FALSE)</f>
        <v>L6908</v>
      </c>
    </row>
    <row r="305" spans="3:5">
      <c r="D305" s="581" t="s">
        <v>1101</v>
      </c>
      <c r="E305" s="267" t="str">
        <f>VLOOKUP(D305,URS確認!E:E,1,FALSE)</f>
        <v>L6932</v>
      </c>
    </row>
    <row r="306" spans="3:5">
      <c r="D306" s="581" t="s">
        <v>2920</v>
      </c>
      <c r="E306" s="267" t="str">
        <f>VLOOKUP(D306,URS確認!E:E,1,FALSE)</f>
        <v>L6933</v>
      </c>
    </row>
    <row r="307" spans="3:5">
      <c r="D307" s="581" t="s">
        <v>2921</v>
      </c>
      <c r="E307" s="267" t="str">
        <f>VLOOKUP(D307,URS確認!E:E,1,FALSE)</f>
        <v>L6934</v>
      </c>
    </row>
    <row r="308" spans="3:5">
      <c r="D308" s="581" t="s">
        <v>2864</v>
      </c>
      <c r="E308" s="267" t="str">
        <f>VLOOKUP(D308,URS確認!E:E,1,FALSE)</f>
        <v>L6943</v>
      </c>
    </row>
    <row r="309" spans="3:5">
      <c r="D309" s="581" t="s">
        <v>750</v>
      </c>
      <c r="E309" s="267" t="str">
        <f>VLOOKUP(D309,URS確認!E:E,1,FALSE)</f>
        <v>L6981</v>
      </c>
    </row>
    <row r="310" spans="3:5">
      <c r="D310" s="581" t="s">
        <v>739</v>
      </c>
      <c r="E310" s="267" t="str">
        <f>VLOOKUP(D310,URS確認!E:E,1,FALSE)</f>
        <v>L6982</v>
      </c>
    </row>
    <row r="311" spans="3:5">
      <c r="D311" s="581" t="s">
        <v>741</v>
      </c>
      <c r="E311" s="267" t="str">
        <f>VLOOKUP(D311,URS確認!E:E,1,FALSE)</f>
        <v>L6983</v>
      </c>
    </row>
    <row r="312" spans="3:5">
      <c r="D312" s="581" t="s">
        <v>296</v>
      </c>
      <c r="E312" s="267" t="str">
        <f>VLOOKUP(D312,URS確認!E:E,1,FALSE)</f>
        <v>L6984</v>
      </c>
    </row>
    <row r="313" spans="3:5">
      <c r="C313" s="581" t="s">
        <v>1785</v>
      </c>
      <c r="E313" s="267" t="str">
        <f>VLOOKUP(C313,URS確認!E:E,1,FALSE)</f>
        <v>L698A</v>
      </c>
    </row>
    <row r="314" spans="3:5">
      <c r="D314" s="581" t="s">
        <v>1011</v>
      </c>
      <c r="E314" s="267" t="str">
        <f>VLOOKUP(D314,URS確認!E:E,1,FALSE)</f>
        <v>L6994</v>
      </c>
    </row>
    <row r="315" spans="3:5">
      <c r="D315" s="581" t="s">
        <v>891</v>
      </c>
      <c r="E315" s="267" t="str">
        <f>VLOOKUP(D315,URS確認!E:E,1,FALSE)</f>
        <v>L8080</v>
      </c>
    </row>
    <row r="316" spans="3:5">
      <c r="D316" s="581" t="s">
        <v>894</v>
      </c>
      <c r="E316" s="267" t="str">
        <f>VLOOKUP(D316,URS確認!E:E,1,FALSE)</f>
        <v>L8100</v>
      </c>
    </row>
    <row r="317" spans="3:5">
      <c r="D317" s="581" t="s">
        <v>929</v>
      </c>
      <c r="E317" s="267" t="str">
        <f>VLOOKUP(D317,URS確認!E:E,1,FALSE)</f>
        <v>L8204</v>
      </c>
    </row>
    <row r="318" spans="3:5">
      <c r="D318" s="581" t="s">
        <v>925</v>
      </c>
      <c r="E318" s="267" t="str">
        <f>VLOOKUP(D318,URS確認!E:E,1,FALSE)</f>
        <v>L8923</v>
      </c>
    </row>
    <row r="319" spans="3:5">
      <c r="D319" s="581" t="s">
        <v>915</v>
      </c>
      <c r="E319" s="267" t="str">
        <f>VLOOKUP(D319,URS確認!E:E,1,FALSE)</f>
        <v>L8924</v>
      </c>
    </row>
    <row r="320" spans="3:5">
      <c r="D320" s="581" t="s">
        <v>2937</v>
      </c>
      <c r="E320" s="267" t="str">
        <f>VLOOKUP(D320,URS確認!E:E,1,FALSE)</f>
        <v>L8925</v>
      </c>
    </row>
    <row r="321" spans="3:5">
      <c r="D321" s="581" t="s">
        <v>285</v>
      </c>
      <c r="E321" s="267" t="str">
        <f>VLOOKUP(D321,URS確認!E:E,1,FALSE)</f>
        <v>L9110</v>
      </c>
    </row>
    <row r="322" spans="3:5">
      <c r="D322" s="581" t="s">
        <v>1362</v>
      </c>
      <c r="E322" s="267" t="str">
        <f>VLOOKUP(D322,URS確認!E:E,1,FALSE)</f>
        <v>LC001</v>
      </c>
    </row>
    <row r="323" spans="3:5">
      <c r="D323" s="581" t="s">
        <v>1365</v>
      </c>
      <c r="E323" s="267" t="str">
        <f>VLOOKUP(D323,URS確認!E:E,1,FALSE)</f>
        <v>LC002</v>
      </c>
    </row>
    <row r="324" spans="3:5">
      <c r="D324" s="581" t="s">
        <v>1368</v>
      </c>
      <c r="E324" s="267" t="str">
        <f>VLOOKUP(D324,URS確認!E:E,1,FALSE)</f>
        <v>LC003</v>
      </c>
    </row>
    <row r="325" spans="3:5">
      <c r="D325" s="581" t="s">
        <v>1373</v>
      </c>
      <c r="E325" s="267" t="str">
        <f>VLOOKUP(D325,URS確認!E:E,1,FALSE)</f>
        <v>LC005</v>
      </c>
    </row>
    <row r="326" spans="3:5">
      <c r="D326" s="581" t="s">
        <v>1375</v>
      </c>
      <c r="E326" s="267" t="str">
        <f>VLOOKUP(D326,URS確認!E:E,1,FALSE)</f>
        <v>LC009</v>
      </c>
    </row>
    <row r="327" spans="3:5">
      <c r="D327" s="581" t="s">
        <v>1379</v>
      </c>
      <c r="E327" s="267" t="str">
        <f>VLOOKUP(D327,URS確認!E:E,1,FALSE)</f>
        <v>LC011</v>
      </c>
    </row>
    <row r="328" spans="3:5">
      <c r="C328" s="581" t="s">
        <v>2954</v>
      </c>
      <c r="D328" s="581" t="s">
        <v>2928</v>
      </c>
      <c r="E328" s="267" t="e">
        <f>VLOOKUP(D328,URS確認!E:E,1,FALSE)</f>
        <v>#N/A</v>
      </c>
    </row>
    <row r="329" spans="3:5">
      <c r="C329" s="581" t="s">
        <v>2957</v>
      </c>
      <c r="D329" s="581" t="s">
        <v>2929</v>
      </c>
      <c r="E329" s="267" t="e">
        <f>VLOOKUP(D329,URS確認!E:E,1,FALSE)</f>
        <v>#N/A</v>
      </c>
    </row>
    <row r="330" spans="3:5">
      <c r="D330" s="581" t="s">
        <v>2930</v>
      </c>
      <c r="E330" s="267" t="e">
        <f>VLOOKUP(D330,URS確認!E:E,1,FALSE)</f>
        <v>#N/A</v>
      </c>
    </row>
  </sheetData>
  <autoFilter ref="E1:E330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5"/>
  <cols>
    <col min="2" max="2" width="10.25" style="267" bestFit="1" customWidth="1"/>
    <col min="3" max="3" width="11.625" style="333" bestFit="1" customWidth="1"/>
    <col min="4" max="4" width="50.75" style="267" customWidth="1"/>
    <col min="5" max="6" width="10.25" style="267" bestFit="1" customWidth="1"/>
  </cols>
  <sheetData>
    <row r="1" spans="1:7">
      <c r="A1" t="s">
        <v>2392</v>
      </c>
    </row>
    <row r="3" spans="1:7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>
      <c r="A115" s="267" t="s">
        <v>501</v>
      </c>
    </row>
    <row r="116" spans="1:4">
      <c r="A116" s="267" t="s">
        <v>503</v>
      </c>
    </row>
    <row r="117" spans="1:4">
      <c r="A117" s="267" t="s">
        <v>479</v>
      </c>
    </row>
    <row r="118" spans="1:4">
      <c r="A118" s="267" t="s">
        <v>510</v>
      </c>
    </row>
    <row r="119" spans="1:4">
      <c r="A119" s="267" t="s">
        <v>505</v>
      </c>
    </row>
    <row r="120" spans="1:4">
      <c r="A120" s="267" t="s">
        <v>512</v>
      </c>
    </row>
    <row r="121" spans="1:4">
      <c r="A121" s="267" t="s">
        <v>518</v>
      </c>
    </row>
    <row r="122" spans="1:4">
      <c r="A122" s="267" t="s">
        <v>520</v>
      </c>
    </row>
    <row r="123" spans="1:4">
      <c r="A123" s="267" t="s">
        <v>514</v>
      </c>
    </row>
    <row r="124" spans="1:4">
      <c r="A124" s="267" t="s">
        <v>560</v>
      </c>
    </row>
    <row r="125" spans="1:4">
      <c r="A125" s="267" t="s">
        <v>562</v>
      </c>
    </row>
    <row r="126" spans="1:4">
      <c r="A126" s="267" t="s">
        <v>550</v>
      </c>
    </row>
    <row r="127" spans="1:4">
      <c r="A127" s="267" t="s">
        <v>554</v>
      </c>
    </row>
    <row r="128" spans="1:4">
      <c r="A128" s="267" t="s">
        <v>1095</v>
      </c>
    </row>
    <row r="129" spans="1:1">
      <c r="A129" s="267" t="s">
        <v>584</v>
      </c>
    </row>
    <row r="130" spans="1:1">
      <c r="A130" s="267" t="s">
        <v>592</v>
      </c>
    </row>
    <row r="131" spans="1:1">
      <c r="A131" s="267" t="s">
        <v>594</v>
      </c>
    </row>
    <row r="132" spans="1:1">
      <c r="A132" s="267" t="s">
        <v>601</v>
      </c>
    </row>
    <row r="133" spans="1:1">
      <c r="A133" s="267" t="s">
        <v>609</v>
      </c>
    </row>
    <row r="134" spans="1:1">
      <c r="A134" s="267" t="s">
        <v>607</v>
      </c>
    </row>
    <row r="135" spans="1:1">
      <c r="A135" s="267" t="s">
        <v>612</v>
      </c>
    </row>
    <row r="136" spans="1:1">
      <c r="A136" s="267" t="s">
        <v>764</v>
      </c>
    </row>
    <row r="137" spans="1:1">
      <c r="A137" s="267" t="s">
        <v>347</v>
      </c>
    </row>
    <row r="138" spans="1:1">
      <c r="A138" s="267" t="s">
        <v>704</v>
      </c>
    </row>
    <row r="139" spans="1:1">
      <c r="A139" s="267" t="s">
        <v>680</v>
      </c>
    </row>
    <row r="140" spans="1:1">
      <c r="A140" s="267" t="s">
        <v>619</v>
      </c>
    </row>
    <row r="141" spans="1:1">
      <c r="A141" s="267" t="s">
        <v>647</v>
      </c>
    </row>
    <row r="142" spans="1:1">
      <c r="A142" s="267" t="s">
        <v>651</v>
      </c>
    </row>
    <row r="143" spans="1:1">
      <c r="A143" s="267" t="s">
        <v>626</v>
      </c>
    </row>
    <row r="144" spans="1:1">
      <c r="A144" s="267" t="s">
        <v>655</v>
      </c>
    </row>
    <row r="145" spans="1:1">
      <c r="A145" s="267" t="s">
        <v>657</v>
      </c>
    </row>
    <row r="146" spans="1:1">
      <c r="A146" s="267" t="s">
        <v>929</v>
      </c>
    </row>
    <row r="147" spans="1:1">
      <c r="A147" s="267" t="s">
        <v>675</v>
      </c>
    </row>
    <row r="148" spans="1:1">
      <c r="A148" s="267" t="s">
        <v>1108</v>
      </c>
    </row>
    <row r="149" spans="1:1">
      <c r="A149" s="267" t="s">
        <v>1120</v>
      </c>
    </row>
    <row r="150" spans="1:1">
      <c r="A150" s="267" t="s">
        <v>1122</v>
      </c>
    </row>
    <row r="151" spans="1:1">
      <c r="A151" s="267" t="s">
        <v>1168</v>
      </c>
    </row>
    <row r="152" spans="1:1">
      <c r="A152" s="267" t="s">
        <v>636</v>
      </c>
    </row>
    <row r="153" spans="1:1">
      <c r="A153" s="267" t="s">
        <v>630</v>
      </c>
    </row>
    <row r="154" spans="1:1">
      <c r="A154" s="267" t="s">
        <v>628</v>
      </c>
    </row>
    <row r="155" spans="1:1">
      <c r="A155" s="267" t="s">
        <v>693</v>
      </c>
    </row>
    <row r="156" spans="1:1">
      <c r="A156" s="267" t="s">
        <v>1895</v>
      </c>
    </row>
    <row r="157" spans="1:1">
      <c r="A157" s="267" t="s">
        <v>773</v>
      </c>
    </row>
    <row r="158" spans="1:1">
      <c r="A158" s="267" t="s">
        <v>435</v>
      </c>
    </row>
    <row r="159" spans="1:1">
      <c r="A159" s="267" t="s">
        <v>729</v>
      </c>
    </row>
    <row r="160" spans="1:1">
      <c r="A160" s="267" t="s">
        <v>733</v>
      </c>
    </row>
    <row r="161" spans="1:1">
      <c r="A161" s="267" t="s">
        <v>1444</v>
      </c>
    </row>
    <row r="162" spans="1:1">
      <c r="A162" s="267" t="s">
        <v>814</v>
      </c>
    </row>
    <row r="163" spans="1:1">
      <c r="A163" s="267" t="s">
        <v>816</v>
      </c>
    </row>
    <row r="164" spans="1:1">
      <c r="A164" s="267" t="s">
        <v>799</v>
      </c>
    </row>
    <row r="165" spans="1:1">
      <c r="A165" s="267" t="s">
        <v>801</v>
      </c>
    </row>
    <row r="166" spans="1:1">
      <c r="A166" s="267" t="s">
        <v>808</v>
      </c>
    </row>
    <row r="167" spans="1:1">
      <c r="A167" s="267" t="s">
        <v>803</v>
      </c>
    </row>
    <row r="168" spans="1:1">
      <c r="A168" s="267" t="s">
        <v>812</v>
      </c>
    </row>
    <row r="169" spans="1:1">
      <c r="A169" s="267" t="s">
        <v>847</v>
      </c>
    </row>
    <row r="170" spans="1:1">
      <c r="A170" s="267" t="s">
        <v>641</v>
      </c>
    </row>
    <row r="171" spans="1:1">
      <c r="A171" s="267" t="s">
        <v>644</v>
      </c>
    </row>
    <row r="172" spans="1:1">
      <c r="A172" s="267" t="s">
        <v>781</v>
      </c>
    </row>
    <row r="173" spans="1:1">
      <c r="A173" s="267" t="s">
        <v>838</v>
      </c>
    </row>
    <row r="174" spans="1:1">
      <c r="A174" s="267" t="s">
        <v>852</v>
      </c>
    </row>
    <row r="175" spans="1:1">
      <c r="A175" s="267" t="s">
        <v>855</v>
      </c>
    </row>
    <row r="176" spans="1:1">
      <c r="A176" s="267" t="s">
        <v>857</v>
      </c>
    </row>
    <row r="177" spans="1:1">
      <c r="A177" s="267" t="s">
        <v>859</v>
      </c>
    </row>
    <row r="178" spans="1:1">
      <c r="A178" s="267" t="s">
        <v>863</v>
      </c>
    </row>
    <row r="179" spans="1:1">
      <c r="A179" s="267" t="s">
        <v>867</v>
      </c>
    </row>
    <row r="180" spans="1:1">
      <c r="A180" s="267" t="s">
        <v>871</v>
      </c>
    </row>
    <row r="181" spans="1:1">
      <c r="A181" s="267" t="s">
        <v>875</v>
      </c>
    </row>
    <row r="182" spans="1:1">
      <c r="A182" s="267" t="s">
        <v>879</v>
      </c>
    </row>
    <row r="183" spans="1:1">
      <c r="A183" s="267" t="s">
        <v>865</v>
      </c>
    </row>
    <row r="184" spans="1:1">
      <c r="A184" s="267" t="s">
        <v>869</v>
      </c>
    </row>
    <row r="185" spans="1:1">
      <c r="A185" s="267" t="s">
        <v>873</v>
      </c>
    </row>
    <row r="186" spans="1:1">
      <c r="A186" s="267" t="s">
        <v>877</v>
      </c>
    </row>
    <row r="187" spans="1:1">
      <c r="A187" s="267" t="s">
        <v>881</v>
      </c>
    </row>
    <row r="188" spans="1:1">
      <c r="A188" s="267" t="s">
        <v>883</v>
      </c>
    </row>
    <row r="189" spans="1:1">
      <c r="A189" s="267" t="s">
        <v>948</v>
      </c>
    </row>
    <row r="190" spans="1:1">
      <c r="A190" s="267" t="s">
        <v>952</v>
      </c>
    </row>
    <row r="191" spans="1:1">
      <c r="A191" s="267" t="s">
        <v>964</v>
      </c>
    </row>
    <row r="192" spans="1:1">
      <c r="A192" s="267" t="s">
        <v>965</v>
      </c>
    </row>
    <row r="193" spans="1:1">
      <c r="A193" s="267" t="s">
        <v>911</v>
      </c>
    </row>
    <row r="194" spans="1:1">
      <c r="A194" s="267" t="s">
        <v>917</v>
      </c>
    </row>
    <row r="195" spans="1:1">
      <c r="A195" s="267" t="s">
        <v>924</v>
      </c>
    </row>
    <row r="196" spans="1:1">
      <c r="A196" s="267" t="s">
        <v>925</v>
      </c>
    </row>
    <row r="197" spans="1:1">
      <c r="A197" s="267" t="s">
        <v>915</v>
      </c>
    </row>
    <row r="198" spans="1:1">
      <c r="A198" s="267" t="s">
        <v>937</v>
      </c>
    </row>
    <row r="199" spans="1:1">
      <c r="A199" s="267" t="s">
        <v>933</v>
      </c>
    </row>
    <row r="200" spans="1:1">
      <c r="A200" s="267" t="s">
        <v>935</v>
      </c>
    </row>
    <row r="201" spans="1:1">
      <c r="A201" s="267" t="s">
        <v>939</v>
      </c>
    </row>
    <row r="202" spans="1:1">
      <c r="A202" s="267" t="s">
        <v>905</v>
      </c>
    </row>
    <row r="203" spans="1:1">
      <c r="A203" s="267" t="s">
        <v>945</v>
      </c>
    </row>
    <row r="204" spans="1:1">
      <c r="A204" s="267" t="s">
        <v>954</v>
      </c>
    </row>
    <row r="205" spans="1:1">
      <c r="A205" s="267" t="s">
        <v>958</v>
      </c>
    </row>
    <row r="206" spans="1:1">
      <c r="A206" s="267" t="s">
        <v>960</v>
      </c>
    </row>
    <row r="207" spans="1:1">
      <c r="A207" s="267" t="s">
        <v>1368</v>
      </c>
    </row>
    <row r="208" spans="1:1">
      <c r="A208" s="267" t="s">
        <v>776</v>
      </c>
    </row>
    <row r="209" spans="1:1">
      <c r="A209" s="267" t="s">
        <v>1250</v>
      </c>
    </row>
    <row r="210" spans="1:1">
      <c r="A210" s="267" t="s">
        <v>2393</v>
      </c>
    </row>
    <row r="211" spans="1:1">
      <c r="A211" s="267" t="s">
        <v>1093</v>
      </c>
    </row>
    <row r="212" spans="1:1">
      <c r="A212" s="267" t="s">
        <v>2110</v>
      </c>
    </row>
    <row r="213" spans="1:1">
      <c r="A213" s="267" t="s">
        <v>1037</v>
      </c>
    </row>
    <row r="214" spans="1:1">
      <c r="A214" s="267" t="s">
        <v>1044</v>
      </c>
    </row>
    <row r="215" spans="1:1">
      <c r="A215" s="267" t="s">
        <v>150</v>
      </c>
    </row>
    <row r="216" spans="1:1">
      <c r="A216" s="267" t="s">
        <v>1080</v>
      </c>
    </row>
    <row r="217" spans="1:1">
      <c r="A217" s="267" t="s">
        <v>832</v>
      </c>
    </row>
    <row r="218" spans="1:1">
      <c r="A218" s="267" t="s">
        <v>337</v>
      </c>
    </row>
    <row r="219" spans="1:1">
      <c r="A219" s="267" t="s">
        <v>826</v>
      </c>
    </row>
    <row r="220" spans="1:1">
      <c r="A220" s="267" t="s">
        <v>1076</v>
      </c>
    </row>
    <row r="221" spans="1:1">
      <c r="A221" s="267" t="s">
        <v>134</v>
      </c>
    </row>
    <row r="222" spans="1:1">
      <c r="A222" s="267" t="s">
        <v>2111</v>
      </c>
    </row>
    <row r="223" spans="1:1">
      <c r="A223" s="267" t="s">
        <v>1375</v>
      </c>
    </row>
    <row r="224" spans="1:1">
      <c r="A224" s="267" t="s">
        <v>1103</v>
      </c>
    </row>
    <row r="225" spans="1:1">
      <c r="A225" s="267" t="s">
        <v>474</v>
      </c>
    </row>
    <row r="226" spans="1:1">
      <c r="A226" s="267" t="s">
        <v>497</v>
      </c>
    </row>
    <row r="227" spans="1:1">
      <c r="A227" s="267" t="s">
        <v>597</v>
      </c>
    </row>
    <row r="228" spans="1:1">
      <c r="A228" s="267" t="s">
        <v>682</v>
      </c>
    </row>
    <row r="229" spans="1:1">
      <c r="A229" s="267" t="s">
        <v>414</v>
      </c>
    </row>
    <row r="230" spans="1:1">
      <c r="A230" s="267" t="s">
        <v>426</v>
      </c>
    </row>
    <row r="231" spans="1:1">
      <c r="A231" s="267" t="s">
        <v>885</v>
      </c>
    </row>
    <row r="232" spans="1:1">
      <c r="A232" s="267" t="s">
        <v>888</v>
      </c>
    </row>
    <row r="233" spans="1:1">
      <c r="A233" s="267" t="s">
        <v>1437</v>
      </c>
    </row>
    <row r="234" spans="1:1">
      <c r="A234" s="267" t="s">
        <v>1442</v>
      </c>
    </row>
    <row r="235" spans="1:1">
      <c r="A235" s="267" t="s">
        <v>568</v>
      </c>
    </row>
    <row r="236" spans="1:1">
      <c r="A236" s="267" t="s">
        <v>731</v>
      </c>
    </row>
    <row r="237" spans="1:1">
      <c r="A237" s="267" t="s">
        <v>1074</v>
      </c>
    </row>
    <row r="238" spans="1:1">
      <c r="A238" s="267" t="s">
        <v>841</v>
      </c>
    </row>
    <row r="239" spans="1:1">
      <c r="A239" t="s">
        <v>1343</v>
      </c>
    </row>
    <row r="240" spans="1:1">
      <c r="A240" t="s">
        <v>1347</v>
      </c>
    </row>
    <row r="241" spans="1:1">
      <c r="A241" t="s">
        <v>1351</v>
      </c>
    </row>
    <row r="242" spans="1:1">
      <c r="A242" t="s">
        <v>1349</v>
      </c>
    </row>
    <row r="243" spans="1:1">
      <c r="A243" t="s">
        <v>1353</v>
      </c>
    </row>
    <row r="244" spans="1:1">
      <c r="A244" t="s">
        <v>1355</v>
      </c>
    </row>
    <row r="245" spans="1:1">
      <c r="A245" t="s">
        <v>1335</v>
      </c>
    </row>
    <row r="246" spans="1:1">
      <c r="A246" t="s">
        <v>1338</v>
      </c>
    </row>
    <row r="247" spans="1:1">
      <c r="A247" t="s">
        <v>2558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3" bestFit="1" customWidth="1"/>
    <col min="2" max="2" width="12.375" style="153" customWidth="1"/>
    <col min="3" max="3" width="15.75" style="153" bestFit="1" customWidth="1"/>
    <col min="4" max="4" width="3.75" style="153" bestFit="1" customWidth="1"/>
    <col min="5" max="5" width="30.375" style="153" bestFit="1" customWidth="1"/>
    <col min="6" max="6" width="9.625" style="153" bestFit="1" customWidth="1"/>
    <col min="7" max="10" width="9" style="153" customWidth="1"/>
    <col min="11" max="16384" width="9" style="153"/>
  </cols>
  <sheetData>
    <row r="1" spans="1:6" s="122" customFormat="1" ht="16.5" customHeight="1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2177</v>
      </c>
      <c r="B1" s="41" t="s">
        <v>2113</v>
      </c>
      <c r="C1" s="41" t="s">
        <v>2178</v>
      </c>
    </row>
    <row r="2" spans="1:3" ht="126" customHeight="1">
      <c r="A2" s="9">
        <v>1</v>
      </c>
      <c r="B2" s="8" t="s">
        <v>2179</v>
      </c>
      <c r="C2" s="40" t="s">
        <v>2180</v>
      </c>
    </row>
    <row r="3" spans="1:3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67" customWidth="1"/>
  </cols>
  <sheetData>
    <row r="1" spans="1:1" ht="110.25" customHeight="1">
      <c r="A1" s="3" t="s">
        <v>2183</v>
      </c>
    </row>
    <row r="3" spans="1:1">
      <c r="A3" s="10" t="s">
        <v>2184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67" bestFit="1" customWidth="1"/>
    <col min="2" max="3" width="32.75" style="267" customWidth="1"/>
    <col min="4" max="4" width="12.75" style="267" customWidth="1"/>
    <col min="5" max="5" width="18.125" style="267" customWidth="1"/>
    <col min="6" max="6" width="12.25" style="267" customWidth="1"/>
    <col min="7" max="7" width="15.875" style="267" bestFit="1" customWidth="1"/>
    <col min="8" max="8" width="22.75" style="267" customWidth="1"/>
  </cols>
  <sheetData>
    <row r="1" spans="1:8" ht="37.5" customHeight="1" thickBot="1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68" bestFit="1" customWidth="1"/>
    <col min="2" max="2" width="9.875" style="268" bestFit="1" customWidth="1"/>
    <col min="3" max="3" width="5.75" style="268" bestFit="1" customWidth="1"/>
    <col min="4" max="4" width="10" style="268" bestFit="1" customWidth="1"/>
    <col min="5" max="5" width="5.75" style="268" bestFit="1" customWidth="1"/>
    <col min="6" max="6" width="10.125" style="268" bestFit="1" customWidth="1"/>
    <col min="7" max="7" width="5.75" style="268" bestFit="1" customWidth="1"/>
    <col min="8" max="8" width="9.75" style="268" bestFit="1" customWidth="1"/>
    <col min="9" max="9" width="5.75" style="268" bestFit="1" customWidth="1"/>
    <col min="10" max="10" width="10" style="268" bestFit="1" customWidth="1"/>
    <col min="11" max="11" width="5.75" style="268" bestFit="1" customWidth="1"/>
    <col min="12" max="12" width="10.25" style="268" bestFit="1" customWidth="1"/>
    <col min="13" max="13" width="5.75" style="268" bestFit="1" customWidth="1"/>
    <col min="14" max="14" width="10" style="268" bestFit="1" customWidth="1"/>
    <col min="15" max="15" width="5.75" style="268" bestFit="1" customWidth="1"/>
    <col min="16" max="16" width="10.25" style="268" bestFit="1" customWidth="1"/>
    <col min="17" max="17" width="5.75" style="268" bestFit="1" customWidth="1"/>
    <col min="18" max="18" width="10" style="268" bestFit="1" customWidth="1"/>
    <col min="19" max="19" width="5.75" style="268" bestFit="1" customWidth="1"/>
    <col min="20" max="20" width="10.125" style="268" bestFit="1" customWidth="1"/>
    <col min="21" max="21" width="5.75" style="268" bestFit="1" customWidth="1"/>
    <col min="22" max="22" width="9.625" style="268" bestFit="1" customWidth="1"/>
    <col min="23" max="23" width="5.75" style="268" bestFit="1" customWidth="1"/>
    <col min="24" max="24" width="8.625" style="268" bestFit="1" customWidth="1"/>
    <col min="25" max="25" width="5.75" style="268" bestFit="1" customWidth="1"/>
    <col min="26" max="26" width="9" style="268" bestFit="1" customWidth="1"/>
    <col min="27" max="27" width="5.75" style="268" bestFit="1" customWidth="1"/>
    <col min="28" max="28" width="8.875" style="268" bestFit="1" customWidth="1"/>
    <col min="29" max="29" width="5.75" style="268" bestFit="1" customWidth="1"/>
    <col min="30" max="30" width="9.125" style="268" bestFit="1" customWidth="1"/>
    <col min="31" max="31" width="5.75" style="268" bestFit="1" customWidth="1"/>
    <col min="32" max="32" width="9.125" style="268" bestFit="1" customWidth="1"/>
    <col min="33" max="33" width="5.75" style="268" bestFit="1" customWidth="1"/>
    <col min="34" max="34" width="9.625" style="268" bestFit="1" customWidth="1"/>
    <col min="35" max="35" width="5.75" style="268" bestFit="1" customWidth="1"/>
    <col min="36" max="36" width="10.375" style="268" bestFit="1" customWidth="1"/>
    <col min="37" max="37" width="5.75" style="268" bestFit="1" customWidth="1"/>
    <col min="38" max="38" width="9.75" style="268" bestFit="1" customWidth="1"/>
    <col min="39" max="39" width="5.75" style="268" bestFit="1" customWidth="1"/>
    <col min="40" max="40" width="9.75" style="268" bestFit="1" customWidth="1"/>
    <col min="41" max="41" width="5.75" style="268" bestFit="1" customWidth="1"/>
    <col min="42" max="42" width="9.625" style="268" bestFit="1" customWidth="1"/>
    <col min="43" max="43" width="5.75" style="268" bestFit="1" customWidth="1"/>
    <col min="44" max="44" width="10" style="268" bestFit="1" customWidth="1"/>
    <col min="45" max="45" width="5.75" style="268" bestFit="1" customWidth="1"/>
    <col min="46" max="46" width="10.25" style="268" bestFit="1" customWidth="1"/>
    <col min="47" max="47" width="5.75" style="268" bestFit="1" customWidth="1"/>
    <col min="48" max="48" width="10.25" style="268" bestFit="1" customWidth="1"/>
    <col min="49" max="49" width="5.75" style="268" bestFit="1" customWidth="1"/>
    <col min="50" max="50" width="10" style="268" bestFit="1" customWidth="1"/>
    <col min="51" max="51" width="5.75" style="268" bestFit="1" customWidth="1"/>
    <col min="52" max="52" width="9.75" style="268" bestFit="1" customWidth="1"/>
    <col min="53" max="53" width="5.75" style="268" bestFit="1" customWidth="1"/>
    <col min="54" max="54" width="10" style="268" bestFit="1" customWidth="1"/>
    <col min="55" max="55" width="5.75" style="268" bestFit="1" customWidth="1"/>
    <col min="56" max="56" width="10.25" style="268" bestFit="1" customWidth="1"/>
    <col min="57" max="57" width="5.75" style="268" bestFit="1" customWidth="1"/>
    <col min="58" max="58" width="10.125" style="268" bestFit="1" customWidth="1"/>
    <col min="59" max="59" width="5.75" style="268" bestFit="1" customWidth="1"/>
    <col min="60" max="60" width="9.75" style="268" bestFit="1" customWidth="1"/>
    <col min="61" max="61" width="5.75" style="268" bestFit="1" customWidth="1"/>
    <col min="62" max="62" width="9.25" style="268" bestFit="1" customWidth="1"/>
    <col min="63" max="63" width="5.75" style="268" bestFit="1" customWidth="1"/>
    <col min="64" max="64" width="10.875" style="268" bestFit="1" customWidth="1"/>
    <col min="65" max="65" width="5.75" style="268" bestFit="1" customWidth="1"/>
    <col min="66" max="66" width="9.625" style="268" bestFit="1" customWidth="1"/>
    <col min="67" max="67" width="5.75" style="268" bestFit="1" customWidth="1"/>
    <col min="68" max="68" width="9.75" style="268" bestFit="1" customWidth="1"/>
    <col min="69" max="69" width="5.75" style="268" bestFit="1" customWidth="1"/>
    <col min="70" max="70" width="10.25" style="268" bestFit="1" customWidth="1"/>
    <col min="71" max="71" width="5.75" style="268" bestFit="1" customWidth="1"/>
    <col min="72" max="72" width="10.5" style="268" bestFit="1" customWidth="1"/>
    <col min="73" max="73" width="5.75" style="268" bestFit="1" customWidth="1"/>
    <col min="74" max="74" width="10.5" style="268" bestFit="1" customWidth="1"/>
    <col min="75" max="75" width="5.75" style="268" bestFit="1" customWidth="1"/>
    <col min="76" max="76" width="10.375" style="268" bestFit="1" customWidth="1"/>
    <col min="77" max="77" width="5.75" style="268" bestFit="1" customWidth="1"/>
    <col min="78" max="78" width="11" style="268" bestFit="1" customWidth="1"/>
    <col min="79" max="79" width="5.75" style="268" bestFit="1" customWidth="1"/>
    <col min="80" max="80" width="10.75" style="268" bestFit="1" customWidth="1"/>
    <col min="81" max="81" width="5.75" style="268" bestFit="1" customWidth="1"/>
    <col min="82" max="82" width="10.75" style="268" bestFit="1" customWidth="1"/>
    <col min="83" max="83" width="5.75" style="268" bestFit="1" customWidth="1"/>
    <col min="84" max="84" width="11" style="268" bestFit="1" customWidth="1"/>
    <col min="85" max="85" width="5.75" style="268" bestFit="1" customWidth="1"/>
    <col min="86" max="86" width="9.25" style="268" bestFit="1" customWidth="1"/>
    <col min="87" max="87" width="5.75" style="268" bestFit="1" customWidth="1"/>
    <col min="88" max="88" width="10.375" style="268" bestFit="1" customWidth="1"/>
    <col min="89" max="89" width="5.75" style="268" bestFit="1" customWidth="1"/>
    <col min="90" max="90" width="9.125" style="268" bestFit="1" customWidth="1"/>
    <col min="91" max="91" width="5.75" style="268" bestFit="1" customWidth="1"/>
    <col min="92" max="92" width="11" style="268" bestFit="1" customWidth="1"/>
    <col min="93" max="93" width="5.75" style="268" bestFit="1" customWidth="1"/>
    <col min="94" max="94" width="9.25" style="268" bestFit="1" customWidth="1"/>
    <col min="95" max="95" width="5.75" style="268" bestFit="1" customWidth="1"/>
    <col min="96" max="96" width="9.125" style="268" bestFit="1" customWidth="1"/>
    <col min="97" max="97" width="5.75" style="268" bestFit="1" customWidth="1"/>
    <col min="98" max="98" width="9.625" style="268" bestFit="1" customWidth="1"/>
    <col min="99" max="99" width="5.75" style="268" bestFit="1" customWidth="1"/>
    <col min="100" max="100" width="10" style="268" bestFit="1" customWidth="1"/>
    <col min="101" max="101" width="5.75" style="268" bestFit="1" customWidth="1"/>
    <col min="102" max="102" width="9.5" style="268" bestFit="1" customWidth="1"/>
    <col min="103" max="103" width="5.75" style="268" bestFit="1" customWidth="1"/>
    <col min="104" max="104" width="10" style="268" bestFit="1" customWidth="1"/>
    <col min="105" max="105" width="5.75" style="268" bestFit="1" customWidth="1"/>
    <col min="106" max="106" width="9.75" style="268" bestFit="1" customWidth="1"/>
    <col min="107" max="107" width="5.75" style="268" bestFit="1" customWidth="1"/>
    <col min="108" max="108" width="10.25" style="268" bestFit="1" customWidth="1"/>
    <col min="109" max="109" width="5.75" style="268" bestFit="1" customWidth="1"/>
    <col min="110" max="110" width="10" style="268" bestFit="1" customWidth="1"/>
    <col min="111" max="111" width="5.75" style="268" bestFit="1" customWidth="1"/>
    <col min="112" max="112" width="10.375" style="268" bestFit="1" customWidth="1"/>
    <col min="113" max="113" width="5.75" style="268" bestFit="1" customWidth="1"/>
    <col min="114" max="114" width="7.375" style="268" bestFit="1" customWidth="1"/>
    <col min="115" max="115" width="5.75" style="268" bestFit="1" customWidth="1"/>
    <col min="116" max="117" width="13.25" style="268" bestFit="1" customWidth="1"/>
    <col min="118" max="16384" width="8.75" style="268"/>
  </cols>
  <sheetData>
    <row r="1" spans="1:61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46"/>
      <c r="B39" s="651" t="s">
        <v>2311</v>
      </c>
      <c r="C39" s="646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P39" s="646"/>
      <c r="Q39" s="646"/>
      <c r="R39" s="646"/>
      <c r="S39" s="646"/>
      <c r="T39" s="646"/>
      <c r="U39" s="646"/>
      <c r="V39" s="646"/>
      <c r="W39" s="646"/>
      <c r="X39" s="646"/>
      <c r="Y39" s="646"/>
      <c r="Z39" s="646"/>
      <c r="AA39" s="646"/>
      <c r="AB39" s="646"/>
      <c r="AC39" s="646"/>
      <c r="AD39" s="646"/>
      <c r="AE39" s="646"/>
      <c r="AF39" s="646"/>
      <c r="AG39" s="646"/>
      <c r="AH39" s="646"/>
      <c r="AI39" s="646"/>
      <c r="AJ39" s="646"/>
      <c r="AK39" s="646"/>
      <c r="AL39" s="646"/>
      <c r="AM39" s="646"/>
      <c r="AN39" s="646"/>
      <c r="AO39" s="646"/>
      <c r="AP39" s="646"/>
      <c r="AQ39" s="646"/>
      <c r="AR39" s="646"/>
      <c r="AS39" s="646"/>
      <c r="AT39" s="646"/>
      <c r="AU39" s="646"/>
      <c r="AV39" s="646"/>
      <c r="AW39" s="646"/>
      <c r="AX39" s="646"/>
      <c r="AY39" s="646"/>
      <c r="AZ39" s="646"/>
      <c r="BA39" s="646"/>
      <c r="BB39" s="646"/>
      <c r="BC39" s="646"/>
      <c r="BD39" s="646"/>
      <c r="BE39" s="646"/>
      <c r="BF39" s="646"/>
      <c r="BG39" s="646"/>
      <c r="BH39" s="646"/>
      <c r="BI39" s="646"/>
      <c r="BJ39" s="646"/>
      <c r="BK39" s="646"/>
      <c r="BL39" s="646"/>
      <c r="BM39" s="646"/>
      <c r="BN39" s="646"/>
      <c r="BO39" s="646"/>
      <c r="BP39" s="646"/>
      <c r="BQ39" s="646"/>
      <c r="BR39" s="646"/>
      <c r="BS39" s="646"/>
      <c r="BT39" s="646"/>
      <c r="BU39" s="646"/>
      <c r="BV39" s="646"/>
      <c r="BW39" s="646"/>
      <c r="BX39" s="646"/>
      <c r="BY39" s="646"/>
      <c r="BZ39" s="646"/>
      <c r="CA39" s="646"/>
      <c r="CB39" s="646"/>
      <c r="CC39" s="646"/>
      <c r="CD39" s="646"/>
      <c r="CE39" s="646"/>
      <c r="CF39" s="646"/>
      <c r="CG39" s="646"/>
      <c r="CH39" s="646"/>
      <c r="CI39" s="646"/>
      <c r="CJ39" s="646"/>
      <c r="CK39" s="646"/>
      <c r="CL39" s="646"/>
      <c r="CM39" s="646"/>
      <c r="CN39" s="646"/>
      <c r="CO39" s="646"/>
      <c r="CP39" s="646"/>
      <c r="CQ39" s="646"/>
      <c r="CR39" s="646"/>
      <c r="CS39" s="646"/>
      <c r="CT39" s="646"/>
      <c r="CU39" s="646"/>
      <c r="CV39" s="646"/>
      <c r="CW39" s="646"/>
      <c r="CX39" s="646"/>
      <c r="CY39" s="646"/>
      <c r="CZ39" s="646"/>
      <c r="DA39" s="646"/>
      <c r="DB39" s="646"/>
      <c r="DC39" s="646"/>
      <c r="DD39" s="646"/>
      <c r="DE39" s="646"/>
      <c r="DF39" s="646"/>
      <c r="DG39" s="646"/>
      <c r="DH39" s="646"/>
      <c r="DI39" s="646"/>
      <c r="DJ39" s="646"/>
      <c r="DK39" s="646"/>
      <c r="DL39" s="646"/>
      <c r="DM39" s="646"/>
    </row>
    <row r="40" spans="1:117" ht="15.75" customHeight="1">
      <c r="A40" s="646"/>
      <c r="B40" s="53">
        <v>44399</v>
      </c>
      <c r="C40" s="646"/>
      <c r="D40" s="53">
        <v>44403</v>
      </c>
      <c r="E40" s="646"/>
      <c r="F40" s="53">
        <v>44461</v>
      </c>
      <c r="G40" s="646"/>
      <c r="H40" s="53">
        <v>44404</v>
      </c>
      <c r="I40" s="646"/>
      <c r="J40" s="53">
        <v>44431</v>
      </c>
      <c r="K40" s="646"/>
      <c r="L40" s="53">
        <v>44432</v>
      </c>
      <c r="M40" s="646"/>
      <c r="N40" s="53">
        <v>44433</v>
      </c>
      <c r="O40" s="646"/>
      <c r="P40" s="53">
        <v>44434</v>
      </c>
      <c r="Q40" s="646"/>
      <c r="R40" s="53">
        <v>44435</v>
      </c>
      <c r="S40" s="646"/>
      <c r="T40" s="53">
        <v>44438</v>
      </c>
      <c r="U40" s="646"/>
      <c r="V40" s="53">
        <v>44439</v>
      </c>
      <c r="W40" s="646"/>
      <c r="X40" s="53">
        <v>44440</v>
      </c>
      <c r="Y40" s="646"/>
      <c r="Z40" s="53">
        <v>44441</v>
      </c>
      <c r="AA40" s="646"/>
      <c r="AB40" s="53">
        <v>44442</v>
      </c>
      <c r="AC40" s="646"/>
      <c r="AD40" s="53">
        <v>44447</v>
      </c>
      <c r="AE40" s="646"/>
      <c r="AF40" s="53">
        <v>44448</v>
      </c>
      <c r="AG40" s="646"/>
      <c r="AH40" s="53">
        <v>44452</v>
      </c>
      <c r="AI40" s="646"/>
      <c r="AJ40" s="53">
        <v>44481</v>
      </c>
      <c r="AK40" s="646"/>
      <c r="AL40" s="53">
        <v>44453</v>
      </c>
      <c r="AM40" s="646"/>
      <c r="AN40" s="53">
        <v>44455</v>
      </c>
      <c r="AO40" s="646"/>
      <c r="AP40" s="53">
        <v>44456</v>
      </c>
      <c r="AQ40" s="646"/>
      <c r="AR40" s="53">
        <v>44462</v>
      </c>
      <c r="AS40" s="646"/>
      <c r="AT40" s="53">
        <v>44467</v>
      </c>
      <c r="AU40" s="646"/>
      <c r="AV40" s="53">
        <v>44463</v>
      </c>
      <c r="AW40" s="646"/>
      <c r="AX40" s="53">
        <v>44466</v>
      </c>
      <c r="AY40" s="646"/>
      <c r="AZ40" s="53">
        <v>44515</v>
      </c>
      <c r="BA40" s="646"/>
      <c r="BB40" s="53">
        <v>44516</v>
      </c>
      <c r="BC40" s="646"/>
      <c r="BD40" s="53">
        <v>44468</v>
      </c>
      <c r="BE40" s="646"/>
      <c r="BF40" s="53">
        <v>44469</v>
      </c>
      <c r="BG40" s="646"/>
      <c r="BH40" s="53">
        <v>44473</v>
      </c>
      <c r="BI40" s="646"/>
      <c r="BJ40" s="53">
        <v>44470</v>
      </c>
      <c r="BK40" s="646"/>
      <c r="BL40" s="53">
        <v>44491</v>
      </c>
      <c r="BM40" s="646"/>
      <c r="BN40" s="53">
        <v>44474</v>
      </c>
      <c r="BO40" s="646"/>
      <c r="BP40" s="53">
        <v>44475</v>
      </c>
      <c r="BQ40" s="646"/>
      <c r="BR40" s="53">
        <v>44482</v>
      </c>
      <c r="BS40" s="646"/>
      <c r="BT40" s="53">
        <v>44487</v>
      </c>
      <c r="BU40" s="646"/>
      <c r="BV40" s="53">
        <v>44488</v>
      </c>
      <c r="BW40" s="646"/>
      <c r="BX40" s="53">
        <v>44490</v>
      </c>
      <c r="BY40" s="646"/>
      <c r="BZ40" s="53">
        <v>44489</v>
      </c>
      <c r="CA40" s="646"/>
      <c r="CB40" s="53">
        <v>44494</v>
      </c>
      <c r="CC40" s="646"/>
      <c r="CD40" s="53">
        <v>44496</v>
      </c>
      <c r="CE40" s="646"/>
      <c r="CF40" s="53">
        <v>44497</v>
      </c>
      <c r="CG40" s="646"/>
      <c r="CH40" s="53">
        <v>44502</v>
      </c>
      <c r="CI40" s="646"/>
      <c r="CJ40" s="53">
        <v>44524</v>
      </c>
      <c r="CK40" s="646"/>
      <c r="CL40" s="53">
        <v>44503</v>
      </c>
      <c r="CM40" s="646"/>
      <c r="CN40" s="53">
        <v>44498</v>
      </c>
      <c r="CO40" s="646"/>
      <c r="CP40" s="53">
        <v>44504</v>
      </c>
      <c r="CQ40" s="646"/>
      <c r="CR40" s="53">
        <v>44505</v>
      </c>
      <c r="CS40" s="646"/>
      <c r="CT40" s="53">
        <v>44396</v>
      </c>
      <c r="CU40" s="646"/>
      <c r="CV40" s="53">
        <v>44397</v>
      </c>
      <c r="CW40" s="646"/>
      <c r="CX40" s="53">
        <v>44398</v>
      </c>
      <c r="CY40" s="646"/>
      <c r="CZ40" s="53">
        <v>44518</v>
      </c>
      <c r="DA40" s="646"/>
      <c r="DB40" s="53">
        <v>44517</v>
      </c>
      <c r="DC40" s="646"/>
      <c r="DD40" s="53">
        <v>44523</v>
      </c>
      <c r="DE40" s="646"/>
      <c r="DF40" s="53">
        <v>44519</v>
      </c>
      <c r="DG40" s="646"/>
      <c r="DH40" s="53">
        <v>44529</v>
      </c>
      <c r="DI40" s="646"/>
      <c r="DJ40" s="268" t="s">
        <v>74</v>
      </c>
      <c r="DK40" s="646"/>
      <c r="DL40" s="646" t="s">
        <v>2171</v>
      </c>
      <c r="DM40" s="646" t="s">
        <v>2172</v>
      </c>
    </row>
    <row r="41" spans="1:117" ht="15.75" customHeight="1">
      <c r="A41" s="649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>
      <c r="A42" s="2" t="s">
        <v>65</v>
      </c>
      <c r="B42" s="645">
        <v>8</v>
      </c>
      <c r="C42" s="645">
        <v>8</v>
      </c>
      <c r="D42" s="645">
        <v>4</v>
      </c>
      <c r="E42" s="645">
        <v>4</v>
      </c>
      <c r="F42" s="645">
        <v>3</v>
      </c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  <c r="CB42" s="645"/>
      <c r="CC42" s="645"/>
      <c r="CD42" s="645"/>
      <c r="CE42" s="645"/>
      <c r="CF42" s="645"/>
      <c r="CG42" s="645"/>
      <c r="CH42" s="645"/>
      <c r="CI42" s="645"/>
      <c r="CJ42" s="645"/>
      <c r="CK42" s="645"/>
      <c r="CL42" s="645"/>
      <c r="CM42" s="645"/>
      <c r="CN42" s="645"/>
      <c r="CO42" s="645"/>
      <c r="CP42" s="645"/>
      <c r="CQ42" s="645"/>
      <c r="CR42" s="645"/>
      <c r="CS42" s="645"/>
      <c r="CT42" s="645"/>
      <c r="CU42" s="645"/>
      <c r="CV42" s="645"/>
      <c r="CW42" s="645"/>
      <c r="CX42" s="645"/>
      <c r="CY42" s="645"/>
      <c r="CZ42" s="645"/>
      <c r="DA42" s="645"/>
      <c r="DB42" s="645"/>
      <c r="DC42" s="645"/>
      <c r="DD42" s="645"/>
      <c r="DE42" s="645"/>
      <c r="DF42" s="645"/>
      <c r="DG42" s="645"/>
      <c r="DH42" s="645"/>
      <c r="DI42" s="645"/>
      <c r="DJ42" s="645"/>
      <c r="DK42" s="645"/>
      <c r="DL42" s="645">
        <v>15</v>
      </c>
      <c r="DM42" s="645">
        <v>15</v>
      </c>
    </row>
    <row r="43" spans="1:117" ht="15.75" customHeight="1">
      <c r="A43" s="2" t="s">
        <v>66</v>
      </c>
      <c r="B43" s="645"/>
      <c r="C43" s="645"/>
      <c r="D43" s="645">
        <v>5</v>
      </c>
      <c r="E43" s="645">
        <v>5</v>
      </c>
      <c r="F43" s="645"/>
      <c r="G43" s="645"/>
      <c r="H43" s="645">
        <v>10</v>
      </c>
      <c r="I43" s="645">
        <v>10</v>
      </c>
      <c r="J43" s="645">
        <v>9</v>
      </c>
      <c r="K43" s="645">
        <v>9</v>
      </c>
      <c r="L43" s="645">
        <v>6</v>
      </c>
      <c r="M43" s="645">
        <v>6</v>
      </c>
      <c r="N43" s="645">
        <v>4</v>
      </c>
      <c r="O43" s="645">
        <v>4</v>
      </c>
      <c r="P43" s="645">
        <v>4</v>
      </c>
      <c r="Q43" s="645">
        <v>4</v>
      </c>
      <c r="R43" s="645">
        <v>4</v>
      </c>
      <c r="S43" s="645">
        <v>4</v>
      </c>
      <c r="T43" s="645"/>
      <c r="U43" s="645"/>
      <c r="V43" s="645"/>
      <c r="W43" s="645"/>
      <c r="X43" s="645"/>
      <c r="Y43" s="645"/>
      <c r="Z43" s="645">
        <v>4</v>
      </c>
      <c r="AA43" s="645">
        <v>4</v>
      </c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>
        <v>3</v>
      </c>
      <c r="AM43" s="645">
        <v>3</v>
      </c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>
        <v>6</v>
      </c>
      <c r="BM43" s="645">
        <v>6</v>
      </c>
      <c r="BN43" s="645"/>
      <c r="BO43" s="645"/>
      <c r="BP43" s="645">
        <v>1</v>
      </c>
      <c r="BQ43" s="645">
        <v>1</v>
      </c>
      <c r="BR43" s="645">
        <v>5</v>
      </c>
      <c r="BS43" s="645">
        <v>5</v>
      </c>
      <c r="BT43" s="645">
        <v>4</v>
      </c>
      <c r="BU43" s="645">
        <v>4</v>
      </c>
      <c r="BV43" s="645"/>
      <c r="BW43" s="645"/>
      <c r="BX43" s="645"/>
      <c r="BY43" s="645"/>
      <c r="BZ43" s="645"/>
      <c r="CA43" s="645"/>
      <c r="CB43" s="645">
        <v>14</v>
      </c>
      <c r="CC43" s="645">
        <v>14</v>
      </c>
      <c r="CD43" s="645"/>
      <c r="CE43" s="645"/>
      <c r="CF43" s="645"/>
      <c r="CG43" s="645"/>
      <c r="CH43" s="645"/>
      <c r="CI43" s="645"/>
      <c r="CJ43" s="645"/>
      <c r="CK43" s="645"/>
      <c r="CL43" s="645"/>
      <c r="CM43" s="645"/>
      <c r="CN43" s="645"/>
      <c r="CO43" s="645"/>
      <c r="CP43" s="645"/>
      <c r="CQ43" s="645"/>
      <c r="CR43" s="645"/>
      <c r="CS43" s="645"/>
      <c r="CT43" s="645"/>
      <c r="CU43" s="645"/>
      <c r="CV43" s="645"/>
      <c r="CW43" s="645"/>
      <c r="CX43" s="645"/>
      <c r="CY43" s="645"/>
      <c r="CZ43" s="645"/>
      <c r="DA43" s="645"/>
      <c r="DB43" s="645"/>
      <c r="DC43" s="645"/>
      <c r="DD43" s="645"/>
      <c r="DE43" s="645"/>
      <c r="DF43" s="645"/>
      <c r="DG43" s="645"/>
      <c r="DH43" s="645"/>
      <c r="DI43" s="645"/>
      <c r="DJ43" s="645"/>
      <c r="DK43" s="645"/>
      <c r="DL43" s="645">
        <v>79</v>
      </c>
      <c r="DM43" s="645">
        <v>79</v>
      </c>
    </row>
    <row r="44" spans="1:117" ht="15.75" customHeight="1">
      <c r="A44" s="2" t="s">
        <v>67</v>
      </c>
      <c r="B44" s="645"/>
      <c r="C44" s="645"/>
      <c r="D44" s="645"/>
      <c r="E44" s="645"/>
      <c r="F44" s="645"/>
      <c r="G44" s="645"/>
      <c r="H44" s="645"/>
      <c r="I44" s="645"/>
      <c r="J44" s="645"/>
      <c r="K44" s="645"/>
      <c r="L44" s="645"/>
      <c r="M44" s="645"/>
      <c r="N44" s="645"/>
      <c r="O44" s="645"/>
      <c r="P44" s="645"/>
      <c r="Q44" s="645"/>
      <c r="R44" s="645"/>
      <c r="S44" s="645"/>
      <c r="T44" s="645">
        <v>1</v>
      </c>
      <c r="U44" s="645">
        <v>1</v>
      </c>
      <c r="V44" s="645">
        <v>3</v>
      </c>
      <c r="W44" s="645">
        <v>3</v>
      </c>
      <c r="X44" s="645">
        <v>3</v>
      </c>
      <c r="Y44" s="645">
        <v>3</v>
      </c>
      <c r="Z44" s="645">
        <v>1</v>
      </c>
      <c r="AA44" s="645">
        <v>1</v>
      </c>
      <c r="AB44" s="645">
        <v>5</v>
      </c>
      <c r="AC44" s="645">
        <v>5</v>
      </c>
      <c r="AD44" s="645"/>
      <c r="AE44" s="645"/>
      <c r="AF44" s="645"/>
      <c r="AG44" s="645"/>
      <c r="AH44" s="645">
        <v>5</v>
      </c>
      <c r="AI44" s="645">
        <v>5</v>
      </c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>
        <v>3</v>
      </c>
      <c r="BM44" s="645">
        <v>3</v>
      </c>
      <c r="BN44" s="645"/>
      <c r="BO44" s="645"/>
      <c r="BP44" s="645">
        <v>16</v>
      </c>
      <c r="BQ44" s="645">
        <v>16</v>
      </c>
      <c r="BR44" s="645"/>
      <c r="BS44" s="645"/>
      <c r="BT44" s="645">
        <v>1</v>
      </c>
      <c r="BU44" s="645">
        <v>1</v>
      </c>
      <c r="BV44" s="645"/>
      <c r="BW44" s="645"/>
      <c r="BX44" s="645"/>
      <c r="BY44" s="645"/>
      <c r="BZ44" s="645"/>
      <c r="CA44" s="645"/>
      <c r="CB44" s="645"/>
      <c r="CC44" s="645"/>
      <c r="CD44" s="645"/>
      <c r="CE44" s="645"/>
      <c r="CF44" s="645"/>
      <c r="CG44" s="645"/>
      <c r="CH44" s="645"/>
      <c r="CI44" s="645"/>
      <c r="CJ44" s="645"/>
      <c r="CK44" s="645"/>
      <c r="CL44" s="645"/>
      <c r="CM44" s="645"/>
      <c r="CN44" s="645"/>
      <c r="CO44" s="645"/>
      <c r="CP44" s="645"/>
      <c r="CQ44" s="645"/>
      <c r="CR44" s="645"/>
      <c r="CS44" s="645"/>
      <c r="CT44" s="645"/>
      <c r="CU44" s="645"/>
      <c r="CV44" s="645"/>
      <c r="CW44" s="645"/>
      <c r="CX44" s="645"/>
      <c r="CY44" s="645"/>
      <c r="CZ44" s="645"/>
      <c r="DA44" s="645"/>
      <c r="DB44" s="645"/>
      <c r="DC44" s="645"/>
      <c r="DD44" s="645"/>
      <c r="DE44" s="645"/>
      <c r="DF44" s="645"/>
      <c r="DG44" s="645"/>
      <c r="DH44" s="645"/>
      <c r="DI44" s="645"/>
      <c r="DJ44" s="645"/>
      <c r="DK44" s="645"/>
      <c r="DL44" s="645">
        <v>38</v>
      </c>
      <c r="DM44" s="645">
        <v>38</v>
      </c>
    </row>
    <row r="45" spans="1:117" ht="15.75" customHeight="1">
      <c r="A45" s="2" t="s">
        <v>68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/>
      <c r="Q45" s="645"/>
      <c r="R45" s="645"/>
      <c r="S45" s="645"/>
      <c r="T45" s="645">
        <v>3</v>
      </c>
      <c r="U45" s="645">
        <v>3</v>
      </c>
      <c r="V45" s="645"/>
      <c r="W45" s="645"/>
      <c r="X45" s="645"/>
      <c r="Y45" s="645"/>
      <c r="Z45" s="645"/>
      <c r="AA45" s="645"/>
      <c r="AB45" s="645"/>
      <c r="AC45" s="645"/>
      <c r="AD45" s="645">
        <v>6</v>
      </c>
      <c r="AE45" s="645">
        <v>6</v>
      </c>
      <c r="AF45" s="645">
        <v>4</v>
      </c>
      <c r="AG45" s="645">
        <v>4</v>
      </c>
      <c r="AH45" s="645">
        <v>1</v>
      </c>
      <c r="AI45" s="645">
        <v>1</v>
      </c>
      <c r="AJ45" s="645">
        <v>5</v>
      </c>
      <c r="AK45" s="645">
        <v>5</v>
      </c>
      <c r="AL45" s="645"/>
      <c r="AM45" s="645"/>
      <c r="AN45" s="645">
        <v>12</v>
      </c>
      <c r="AO45" s="645">
        <v>12</v>
      </c>
      <c r="AP45" s="645">
        <v>5</v>
      </c>
      <c r="AQ45" s="645">
        <v>5</v>
      </c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>
        <v>6</v>
      </c>
      <c r="BE45" s="645">
        <v>6</v>
      </c>
      <c r="BF45" s="645">
        <v>11</v>
      </c>
      <c r="BG45" s="645">
        <v>11</v>
      </c>
      <c r="BH45" s="645">
        <v>2</v>
      </c>
      <c r="BI45" s="645">
        <v>2</v>
      </c>
      <c r="BJ45" s="645">
        <v>1</v>
      </c>
      <c r="BK45" s="645">
        <v>1</v>
      </c>
      <c r="BL45" s="645"/>
      <c r="BM45" s="645"/>
      <c r="BN45" s="645">
        <v>7</v>
      </c>
      <c r="BO45" s="645">
        <v>7</v>
      </c>
      <c r="BP45" s="645"/>
      <c r="BQ45" s="645"/>
      <c r="BR45" s="645"/>
      <c r="BS45" s="645"/>
      <c r="BT45" s="645"/>
      <c r="BU45" s="645"/>
      <c r="BV45" s="645">
        <v>5</v>
      </c>
      <c r="BW45" s="645">
        <v>5</v>
      </c>
      <c r="BX45" s="645">
        <v>8</v>
      </c>
      <c r="BY45" s="645">
        <v>8</v>
      </c>
      <c r="BZ45" s="645"/>
      <c r="CA45" s="645"/>
      <c r="CB45" s="645"/>
      <c r="CC45" s="645"/>
      <c r="CD45" s="645"/>
      <c r="CE45" s="645"/>
      <c r="CF45" s="645"/>
      <c r="CG45" s="645"/>
      <c r="CH45" s="645"/>
      <c r="CI45" s="645"/>
      <c r="CJ45" s="645"/>
      <c r="CK45" s="645"/>
      <c r="CL45" s="645"/>
      <c r="CM45" s="645"/>
      <c r="CN45" s="645"/>
      <c r="CO45" s="645"/>
      <c r="CP45" s="645"/>
      <c r="CQ45" s="645"/>
      <c r="CR45" s="645"/>
      <c r="CS45" s="645"/>
      <c r="CT45" s="645"/>
      <c r="CU45" s="645"/>
      <c r="CV45" s="645"/>
      <c r="CW45" s="645"/>
      <c r="CX45" s="645"/>
      <c r="CY45" s="645"/>
      <c r="CZ45" s="645"/>
      <c r="DA45" s="645"/>
      <c r="DB45" s="645"/>
      <c r="DC45" s="645"/>
      <c r="DD45" s="645"/>
      <c r="DE45" s="645"/>
      <c r="DF45" s="645"/>
      <c r="DG45" s="645"/>
      <c r="DH45" s="645"/>
      <c r="DI45" s="645"/>
      <c r="DJ45" s="645"/>
      <c r="DK45" s="645"/>
      <c r="DL45" s="645">
        <v>76</v>
      </c>
      <c r="DM45" s="645">
        <v>76</v>
      </c>
    </row>
    <row r="46" spans="1:117" ht="15.75" customHeight="1">
      <c r="A46" s="2" t="s">
        <v>69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/>
      <c r="U46" s="645"/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>
        <v>6</v>
      </c>
      <c r="AS46" s="645">
        <v>6</v>
      </c>
      <c r="AT46" s="645">
        <v>4</v>
      </c>
      <c r="AU46" s="645">
        <v>4</v>
      </c>
      <c r="AV46" s="645">
        <v>8</v>
      </c>
      <c r="AW46" s="645">
        <v>8</v>
      </c>
      <c r="AX46" s="645">
        <v>8</v>
      </c>
      <c r="AY46" s="645">
        <v>8</v>
      </c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/>
      <c r="CA46" s="645"/>
      <c r="CB46" s="645"/>
      <c r="CC46" s="645"/>
      <c r="CD46" s="645">
        <v>8</v>
      </c>
      <c r="CE46" s="645">
        <v>8</v>
      </c>
      <c r="CF46" s="645">
        <v>7</v>
      </c>
      <c r="CG46" s="645">
        <v>7</v>
      </c>
      <c r="CH46" s="645"/>
      <c r="CI46" s="645"/>
      <c r="CJ46" s="645">
        <v>3</v>
      </c>
      <c r="CK46" s="645">
        <v>3</v>
      </c>
      <c r="CL46" s="645">
        <v>4</v>
      </c>
      <c r="CM46" s="645">
        <v>4</v>
      </c>
      <c r="CN46" s="645"/>
      <c r="CO46" s="645"/>
      <c r="CP46" s="645">
        <v>7</v>
      </c>
      <c r="CQ46" s="645">
        <v>7</v>
      </c>
      <c r="CR46" s="645">
        <v>5</v>
      </c>
      <c r="CS46" s="645">
        <v>5</v>
      </c>
      <c r="CT46" s="645">
        <v>5</v>
      </c>
      <c r="CU46" s="645">
        <v>5</v>
      </c>
      <c r="CV46" s="645">
        <v>5</v>
      </c>
      <c r="CW46" s="645">
        <v>5</v>
      </c>
      <c r="CX46" s="645"/>
      <c r="CY46" s="645"/>
      <c r="CZ46" s="645">
        <v>8</v>
      </c>
      <c r="DA46" s="645">
        <v>8</v>
      </c>
      <c r="DB46" s="645">
        <v>1</v>
      </c>
      <c r="DC46" s="645">
        <v>1</v>
      </c>
      <c r="DD46" s="645">
        <v>3</v>
      </c>
      <c r="DE46" s="645">
        <v>3</v>
      </c>
      <c r="DF46" s="645">
        <v>5</v>
      </c>
      <c r="DG46" s="645">
        <v>5</v>
      </c>
      <c r="DH46" s="645"/>
      <c r="DI46" s="645"/>
      <c r="DJ46" s="645"/>
      <c r="DK46" s="645"/>
      <c r="DL46" s="645">
        <v>87</v>
      </c>
      <c r="DM46" s="645">
        <v>87</v>
      </c>
    </row>
    <row r="47" spans="1:117" ht="15.75" customHeight="1">
      <c r="A47" s="2" t="s">
        <v>70</v>
      </c>
      <c r="B47" s="645">
        <v>1</v>
      </c>
      <c r="C47" s="645">
        <v>1</v>
      </c>
      <c r="D47" s="645"/>
      <c r="E47" s="645"/>
      <c r="F47" s="645"/>
      <c r="G47" s="645"/>
      <c r="H47" s="645">
        <v>2</v>
      </c>
      <c r="I47" s="645">
        <v>2</v>
      </c>
      <c r="J47" s="645"/>
      <c r="K47" s="645"/>
      <c r="L47" s="645"/>
      <c r="M47" s="645"/>
      <c r="N47" s="645">
        <v>2</v>
      </c>
      <c r="O47" s="645">
        <v>2</v>
      </c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/>
      <c r="Y47" s="645"/>
      <c r="Z47" s="645">
        <v>2</v>
      </c>
      <c r="AA47" s="645">
        <v>2</v>
      </c>
      <c r="AB47" s="645"/>
      <c r="AC47" s="645"/>
      <c r="AD47" s="645">
        <v>1</v>
      </c>
      <c r="AE47" s="645">
        <v>1</v>
      </c>
      <c r="AF47" s="645"/>
      <c r="AG47" s="645"/>
      <c r="AH47" s="645">
        <v>1</v>
      </c>
      <c r="AI47" s="645">
        <v>1</v>
      </c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>
        <v>1</v>
      </c>
      <c r="AU47" s="645">
        <v>1</v>
      </c>
      <c r="AV47" s="645"/>
      <c r="AW47" s="645"/>
      <c r="AX47" s="645"/>
      <c r="AY47" s="645"/>
      <c r="AZ47" s="645">
        <v>14</v>
      </c>
      <c r="BA47" s="645">
        <v>14</v>
      </c>
      <c r="BB47" s="645">
        <v>21</v>
      </c>
      <c r="BC47" s="645">
        <v>21</v>
      </c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>
        <v>1</v>
      </c>
      <c r="BQ47" s="645">
        <v>1</v>
      </c>
      <c r="BR47" s="645"/>
      <c r="BS47" s="645"/>
      <c r="BT47" s="645">
        <v>10</v>
      </c>
      <c r="BU47" s="645">
        <v>10</v>
      </c>
      <c r="BV47" s="645">
        <v>3</v>
      </c>
      <c r="BW47" s="645">
        <v>3</v>
      </c>
      <c r="BX47" s="645"/>
      <c r="BY47" s="645"/>
      <c r="BZ47" s="645">
        <v>4</v>
      </c>
      <c r="CA47" s="645">
        <v>4</v>
      </c>
      <c r="CB47" s="645"/>
      <c r="CC47" s="645"/>
      <c r="CD47" s="645"/>
      <c r="CE47" s="645"/>
      <c r="CF47" s="645"/>
      <c r="CG47" s="645"/>
      <c r="CH47" s="645"/>
      <c r="CI47" s="645"/>
      <c r="CJ47" s="645"/>
      <c r="CK47" s="645"/>
      <c r="CL47" s="645"/>
      <c r="CM47" s="645"/>
      <c r="CN47" s="645"/>
      <c r="CO47" s="645"/>
      <c r="CP47" s="645"/>
      <c r="CQ47" s="645"/>
      <c r="CR47" s="645"/>
      <c r="CS47" s="645"/>
      <c r="CT47" s="645">
        <v>2</v>
      </c>
      <c r="CU47" s="645">
        <v>2</v>
      </c>
      <c r="CV47" s="645">
        <v>9</v>
      </c>
      <c r="CW47" s="645">
        <v>9</v>
      </c>
      <c r="CX47" s="645">
        <v>4</v>
      </c>
      <c r="CY47" s="645">
        <v>4</v>
      </c>
      <c r="CZ47" s="645"/>
      <c r="DA47" s="645"/>
      <c r="DB47" s="645"/>
      <c r="DC47" s="645"/>
      <c r="DD47" s="645"/>
      <c r="DE47" s="645"/>
      <c r="DF47" s="645"/>
      <c r="DG47" s="645"/>
      <c r="DH47" s="645">
        <v>17</v>
      </c>
      <c r="DI47" s="645">
        <v>17</v>
      </c>
      <c r="DJ47" s="645"/>
      <c r="DK47" s="645"/>
      <c r="DL47" s="645">
        <v>96</v>
      </c>
      <c r="DM47" s="645">
        <v>96</v>
      </c>
    </row>
    <row r="48" spans="1:117" ht="15.75" customHeight="1">
      <c r="A48" s="2" t="s">
        <v>72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>
        <v>31</v>
      </c>
      <c r="BA48" s="645">
        <v>31</v>
      </c>
      <c r="BB48" s="645">
        <v>21</v>
      </c>
      <c r="BC48" s="645">
        <v>21</v>
      </c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/>
      <c r="BU48" s="645"/>
      <c r="BV48" s="645"/>
      <c r="BW48" s="645"/>
      <c r="BX48" s="645"/>
      <c r="BY48" s="645"/>
      <c r="BZ48" s="645"/>
      <c r="CA48" s="645"/>
      <c r="CB48" s="645"/>
      <c r="CC48" s="645"/>
      <c r="CD48" s="645"/>
      <c r="CE48" s="645"/>
      <c r="CF48" s="645"/>
      <c r="CG48" s="645"/>
      <c r="CH48" s="645">
        <v>2</v>
      </c>
      <c r="CI48" s="645">
        <v>2</v>
      </c>
      <c r="CJ48" s="645">
        <v>11</v>
      </c>
      <c r="CK48" s="645">
        <v>11</v>
      </c>
      <c r="CL48" s="645">
        <v>1</v>
      </c>
      <c r="CM48" s="645">
        <v>1</v>
      </c>
      <c r="CN48" s="645">
        <v>10</v>
      </c>
      <c r="CO48" s="645">
        <v>10</v>
      </c>
      <c r="CP48" s="645"/>
      <c r="CQ48" s="645"/>
      <c r="CR48" s="645"/>
      <c r="CS48" s="645"/>
      <c r="CT48" s="645"/>
      <c r="CU48" s="645"/>
      <c r="CV48" s="645"/>
      <c r="CW48" s="645"/>
      <c r="CX48" s="645"/>
      <c r="CY48" s="645"/>
      <c r="CZ48" s="645">
        <v>30</v>
      </c>
      <c r="DA48" s="645">
        <v>30</v>
      </c>
      <c r="DB48" s="645">
        <v>12</v>
      </c>
      <c r="DC48" s="645">
        <v>12</v>
      </c>
      <c r="DD48" s="645"/>
      <c r="DE48" s="645"/>
      <c r="DF48" s="645">
        <v>18</v>
      </c>
      <c r="DG48" s="645">
        <v>18</v>
      </c>
      <c r="DH48" s="645"/>
      <c r="DI48" s="645"/>
      <c r="DJ48" s="645"/>
      <c r="DK48" s="645"/>
      <c r="DL48" s="645">
        <v>136</v>
      </c>
      <c r="DM48" s="645">
        <v>136</v>
      </c>
    </row>
    <row r="49" spans="1:117" ht="15.75" customHeight="1">
      <c r="A49" s="650" t="s">
        <v>73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>
        <v>1</v>
      </c>
      <c r="U49" s="645">
        <v>1</v>
      </c>
      <c r="V49" s="645"/>
      <c r="W49" s="645"/>
      <c r="X49" s="645"/>
      <c r="Y49" s="645"/>
      <c r="Z49" s="645"/>
      <c r="AA49" s="645"/>
      <c r="AB49" s="645"/>
      <c r="AC49" s="645"/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/>
      <c r="CA49" s="645"/>
      <c r="CB49" s="645"/>
      <c r="CC49" s="645"/>
      <c r="CD49" s="645"/>
      <c r="CE49" s="645"/>
      <c r="CF49" s="645"/>
      <c r="CG49" s="645"/>
      <c r="CH49" s="645"/>
      <c r="CI49" s="645"/>
      <c r="CJ49" s="645"/>
      <c r="CK49" s="645"/>
      <c r="CL49" s="645"/>
      <c r="CM49" s="645"/>
      <c r="CN49" s="645"/>
      <c r="CO49" s="645"/>
      <c r="CP49" s="645"/>
      <c r="CQ49" s="645"/>
      <c r="CR49" s="645"/>
      <c r="CS49" s="645"/>
      <c r="CT49" s="645"/>
      <c r="CU49" s="645"/>
      <c r="CV49" s="645"/>
      <c r="CW49" s="645"/>
      <c r="CX49" s="645"/>
      <c r="CY49" s="645"/>
      <c r="CZ49" s="645"/>
      <c r="DA49" s="645"/>
      <c r="DB49" s="645"/>
      <c r="DC49" s="645"/>
      <c r="DD49" s="645"/>
      <c r="DE49" s="645"/>
      <c r="DF49" s="645"/>
      <c r="DG49" s="645"/>
      <c r="DH49" s="645"/>
      <c r="DI49" s="645"/>
      <c r="DJ49" s="645"/>
      <c r="DK49" s="645"/>
      <c r="DL49" s="645">
        <v>1</v>
      </c>
      <c r="DM49" s="645">
        <v>1</v>
      </c>
    </row>
    <row r="50" spans="1:117" ht="15.75" customHeight="1">
      <c r="A50" s="650" t="s">
        <v>45</v>
      </c>
      <c r="B50" s="645">
        <v>9</v>
      </c>
      <c r="C50" s="645">
        <v>9</v>
      </c>
      <c r="D50" s="645">
        <v>9</v>
      </c>
      <c r="E50" s="645">
        <v>9</v>
      </c>
      <c r="F50" s="645">
        <v>3</v>
      </c>
      <c r="G50" s="645">
        <v>3</v>
      </c>
      <c r="H50" s="645">
        <v>12</v>
      </c>
      <c r="I50" s="645">
        <v>12</v>
      </c>
      <c r="J50" s="645">
        <v>9</v>
      </c>
      <c r="K50" s="645">
        <v>9</v>
      </c>
      <c r="L50" s="645">
        <v>6</v>
      </c>
      <c r="M50" s="645">
        <v>6</v>
      </c>
      <c r="N50" s="645">
        <v>6</v>
      </c>
      <c r="O50" s="645">
        <v>6</v>
      </c>
      <c r="P50" s="645">
        <v>4</v>
      </c>
      <c r="Q50" s="645">
        <v>4</v>
      </c>
      <c r="R50" s="645">
        <v>4</v>
      </c>
      <c r="S50" s="645">
        <v>4</v>
      </c>
      <c r="T50" s="645">
        <v>5</v>
      </c>
      <c r="U50" s="645">
        <v>5</v>
      </c>
      <c r="V50" s="645">
        <v>4</v>
      </c>
      <c r="W50" s="645">
        <v>4</v>
      </c>
      <c r="X50" s="645">
        <v>3</v>
      </c>
      <c r="Y50" s="645">
        <v>3</v>
      </c>
      <c r="Z50" s="645">
        <v>7</v>
      </c>
      <c r="AA50" s="645">
        <v>7</v>
      </c>
      <c r="AB50" s="645">
        <v>5</v>
      </c>
      <c r="AC50" s="645">
        <v>5</v>
      </c>
      <c r="AD50" s="645">
        <v>7</v>
      </c>
      <c r="AE50" s="645">
        <v>7</v>
      </c>
      <c r="AF50" s="645">
        <v>4</v>
      </c>
      <c r="AG50" s="645">
        <v>4</v>
      </c>
      <c r="AH50" s="645">
        <v>7</v>
      </c>
      <c r="AI50" s="645">
        <v>7</v>
      </c>
      <c r="AJ50" s="645">
        <v>5</v>
      </c>
      <c r="AK50" s="645">
        <v>5</v>
      </c>
      <c r="AL50" s="645">
        <v>3</v>
      </c>
      <c r="AM50" s="645">
        <v>3</v>
      </c>
      <c r="AN50" s="645">
        <v>12</v>
      </c>
      <c r="AO50" s="645">
        <v>12</v>
      </c>
      <c r="AP50" s="645">
        <v>5</v>
      </c>
      <c r="AQ50" s="645">
        <v>5</v>
      </c>
      <c r="AR50" s="645">
        <v>6</v>
      </c>
      <c r="AS50" s="645">
        <v>6</v>
      </c>
      <c r="AT50" s="645">
        <v>5</v>
      </c>
      <c r="AU50" s="645">
        <v>5</v>
      </c>
      <c r="AV50" s="645">
        <v>8</v>
      </c>
      <c r="AW50" s="645">
        <v>8</v>
      </c>
      <c r="AX50" s="645">
        <v>8</v>
      </c>
      <c r="AY50" s="645">
        <v>8</v>
      </c>
      <c r="AZ50" s="645">
        <v>45</v>
      </c>
      <c r="BA50" s="645">
        <v>45</v>
      </c>
      <c r="BB50" s="645">
        <v>42</v>
      </c>
      <c r="BC50" s="645">
        <v>42</v>
      </c>
      <c r="BD50" s="645">
        <v>6</v>
      </c>
      <c r="BE50" s="645">
        <v>6</v>
      </c>
      <c r="BF50" s="645">
        <v>11</v>
      </c>
      <c r="BG50" s="645">
        <v>11</v>
      </c>
      <c r="BH50" s="645">
        <v>2</v>
      </c>
      <c r="BI50" s="645">
        <v>2</v>
      </c>
      <c r="BJ50" s="645">
        <v>1</v>
      </c>
      <c r="BK50" s="645">
        <v>1</v>
      </c>
      <c r="BL50" s="645">
        <v>9</v>
      </c>
      <c r="BM50" s="645">
        <v>9</v>
      </c>
      <c r="BN50" s="645">
        <v>7</v>
      </c>
      <c r="BO50" s="645">
        <v>7</v>
      </c>
      <c r="BP50" s="645">
        <v>18</v>
      </c>
      <c r="BQ50" s="645">
        <v>18</v>
      </c>
      <c r="BR50" s="645">
        <v>5</v>
      </c>
      <c r="BS50" s="645">
        <v>5</v>
      </c>
      <c r="BT50" s="645">
        <v>15</v>
      </c>
      <c r="BU50" s="645">
        <v>15</v>
      </c>
      <c r="BV50" s="645">
        <v>8</v>
      </c>
      <c r="BW50" s="645">
        <v>8</v>
      </c>
      <c r="BX50" s="645">
        <v>8</v>
      </c>
      <c r="BY50" s="645">
        <v>8</v>
      </c>
      <c r="BZ50" s="645">
        <v>4</v>
      </c>
      <c r="CA50" s="645">
        <v>4</v>
      </c>
      <c r="CB50" s="645">
        <v>14</v>
      </c>
      <c r="CC50" s="645">
        <v>14</v>
      </c>
      <c r="CD50" s="645">
        <v>8</v>
      </c>
      <c r="CE50" s="645">
        <v>8</v>
      </c>
      <c r="CF50" s="645">
        <v>7</v>
      </c>
      <c r="CG50" s="645">
        <v>7</v>
      </c>
      <c r="CH50" s="645">
        <v>2</v>
      </c>
      <c r="CI50" s="645">
        <v>2</v>
      </c>
      <c r="CJ50" s="645">
        <v>14</v>
      </c>
      <c r="CK50" s="645">
        <v>14</v>
      </c>
      <c r="CL50" s="645">
        <v>5</v>
      </c>
      <c r="CM50" s="645">
        <v>5</v>
      </c>
      <c r="CN50" s="645">
        <v>10</v>
      </c>
      <c r="CO50" s="645">
        <v>10</v>
      </c>
      <c r="CP50" s="645">
        <v>7</v>
      </c>
      <c r="CQ50" s="645">
        <v>7</v>
      </c>
      <c r="CR50" s="645">
        <v>5</v>
      </c>
      <c r="CS50" s="645">
        <v>5</v>
      </c>
      <c r="CT50" s="645">
        <v>7</v>
      </c>
      <c r="CU50" s="645">
        <v>7</v>
      </c>
      <c r="CV50" s="645">
        <v>14</v>
      </c>
      <c r="CW50" s="645">
        <v>14</v>
      </c>
      <c r="CX50" s="645">
        <v>4</v>
      </c>
      <c r="CY50" s="645">
        <v>4</v>
      </c>
      <c r="CZ50" s="645">
        <v>38</v>
      </c>
      <c r="DA50" s="645">
        <v>38</v>
      </c>
      <c r="DB50" s="645">
        <v>13</v>
      </c>
      <c r="DC50" s="645">
        <v>13</v>
      </c>
      <c r="DD50" s="645">
        <v>3</v>
      </c>
      <c r="DE50" s="645">
        <v>3</v>
      </c>
      <c r="DF50" s="645">
        <v>23</v>
      </c>
      <c r="DG50" s="645">
        <v>23</v>
      </c>
      <c r="DH50" s="645">
        <v>17</v>
      </c>
      <c r="DI50" s="645">
        <v>17</v>
      </c>
      <c r="DJ50" s="645"/>
      <c r="DK50" s="645"/>
      <c r="DL50" s="645">
        <v>528</v>
      </c>
      <c r="DM50" s="645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75" style="268" bestFit="1" customWidth="1"/>
    <col min="6" max="6" width="9.75" style="268" bestFit="1" customWidth="1"/>
    <col min="7" max="7" width="10" style="268" bestFit="1" customWidth="1"/>
    <col min="8" max="8" width="9.75" style="268" bestFit="1" customWidth="1"/>
    <col min="9" max="10" width="10" style="268" bestFit="1" customWidth="1"/>
    <col min="11" max="11" width="10.125" style="268" bestFit="1" customWidth="1"/>
    <col min="12" max="12" width="9.125" style="268" bestFit="1" customWidth="1"/>
    <col min="13" max="13" width="10.25" style="268" bestFit="1" customWidth="1"/>
    <col min="14" max="14" width="11" style="268" bestFit="1" customWidth="1"/>
    <col min="15" max="15" width="10.75" style="268" bestFit="1" customWidth="1"/>
    <col min="16" max="16" width="10" style="268" bestFit="1" customWidth="1"/>
    <col min="17" max="17" width="9.5" style="268" bestFit="1" customWidth="1"/>
    <col min="18" max="18" width="5.75" style="268" bestFit="1" customWidth="1"/>
    <col min="19" max="20" width="8.75" style="268" customWidth="1"/>
    <col min="21" max="16384" width="8.75" style="268"/>
  </cols>
  <sheetData>
    <row r="3" spans="1:18">
      <c r="A3" s="649" t="s">
        <v>2312</v>
      </c>
      <c r="B3" s="649" t="s">
        <v>64</v>
      </c>
    </row>
    <row r="4" spans="1:18">
      <c r="A4" s="649" t="s">
        <v>2313</v>
      </c>
      <c r="B4" s="643">
        <v>44396</v>
      </c>
      <c r="C4" s="643">
        <v>44397</v>
      </c>
      <c r="D4" s="643">
        <v>44398</v>
      </c>
      <c r="E4" s="643">
        <v>44399</v>
      </c>
      <c r="F4" s="643">
        <v>44400</v>
      </c>
      <c r="G4" s="643">
        <v>44403</v>
      </c>
      <c r="H4" s="643">
        <v>44404</v>
      </c>
      <c r="I4" s="643">
        <v>44405</v>
      </c>
      <c r="J4" s="643">
        <v>44431</v>
      </c>
      <c r="K4" s="643">
        <v>44438</v>
      </c>
      <c r="L4" s="643">
        <v>44448</v>
      </c>
      <c r="M4" s="643">
        <v>44467</v>
      </c>
      <c r="N4" s="643">
        <v>44489</v>
      </c>
      <c r="O4" s="643">
        <v>44494</v>
      </c>
      <c r="P4" s="643">
        <v>44518</v>
      </c>
      <c r="Q4" s="643">
        <v>44533</v>
      </c>
      <c r="R4" s="268" t="s">
        <v>45</v>
      </c>
    </row>
    <row r="5" spans="1:18">
      <c r="A5" s="2" t="s">
        <v>108</v>
      </c>
      <c r="B5" s="645"/>
      <c r="C5" s="645"/>
      <c r="D5" s="645"/>
      <c r="E5" s="645">
        <v>1</v>
      </c>
      <c r="F5" s="645"/>
      <c r="G5" s="645"/>
      <c r="H5" s="645"/>
      <c r="I5" s="645"/>
      <c r="J5" s="645"/>
      <c r="K5" s="645"/>
      <c r="L5" s="645"/>
      <c r="M5" s="645">
        <v>1</v>
      </c>
      <c r="N5" s="645"/>
      <c r="O5" s="645"/>
      <c r="P5" s="645"/>
      <c r="Q5" s="645"/>
      <c r="R5" s="645">
        <v>2</v>
      </c>
    </row>
    <row r="6" spans="1:18">
      <c r="A6" s="2" t="s">
        <v>114</v>
      </c>
      <c r="B6" s="645"/>
      <c r="C6" s="645"/>
      <c r="D6" s="645"/>
      <c r="E6" s="645">
        <v>13</v>
      </c>
      <c r="F6" s="645"/>
      <c r="G6" s="645">
        <v>4</v>
      </c>
      <c r="H6" s="645"/>
      <c r="I6" s="645"/>
      <c r="J6" s="645"/>
      <c r="K6" s="645"/>
      <c r="L6" s="645"/>
      <c r="M6" s="645"/>
      <c r="N6" s="645"/>
      <c r="O6" s="645"/>
      <c r="P6" s="645"/>
      <c r="Q6" s="645"/>
      <c r="R6" s="645">
        <v>17</v>
      </c>
    </row>
    <row r="7" spans="1:18">
      <c r="A7" s="2" t="s">
        <v>121</v>
      </c>
      <c r="B7" s="645"/>
      <c r="C7" s="645"/>
      <c r="D7" s="645"/>
      <c r="E7" s="645">
        <v>10</v>
      </c>
      <c r="F7" s="645"/>
      <c r="G7" s="645"/>
      <c r="H7" s="645"/>
      <c r="I7" s="645"/>
      <c r="J7" s="645"/>
      <c r="K7" s="645"/>
      <c r="L7" s="645"/>
      <c r="M7" s="645"/>
      <c r="N7" s="645"/>
      <c r="O7" s="645"/>
      <c r="P7" s="645"/>
      <c r="Q7" s="645"/>
      <c r="R7" s="645">
        <v>10</v>
      </c>
    </row>
    <row r="8" spans="1:18">
      <c r="A8" s="2" t="s">
        <v>137</v>
      </c>
      <c r="B8" s="645"/>
      <c r="C8" s="645"/>
      <c r="D8" s="645"/>
      <c r="E8" s="645">
        <v>2</v>
      </c>
      <c r="F8" s="645"/>
      <c r="G8" s="645"/>
      <c r="H8" s="645"/>
      <c r="I8" s="645"/>
      <c r="J8" s="645"/>
      <c r="K8" s="645"/>
      <c r="L8" s="645"/>
      <c r="M8" s="645"/>
      <c r="N8" s="645"/>
      <c r="O8" s="645"/>
      <c r="P8" s="645"/>
      <c r="Q8" s="645"/>
      <c r="R8" s="645">
        <v>2</v>
      </c>
    </row>
    <row r="9" spans="1:18">
      <c r="A9" s="2" t="s">
        <v>148</v>
      </c>
      <c r="B9" s="645"/>
      <c r="C9" s="645"/>
      <c r="D9" s="645"/>
      <c r="E9" s="645"/>
      <c r="F9" s="645">
        <v>2</v>
      </c>
      <c r="G9" s="645"/>
      <c r="H9" s="645"/>
      <c r="I9" s="645"/>
      <c r="J9" s="645"/>
      <c r="K9" s="645"/>
      <c r="L9" s="645"/>
      <c r="M9" s="645"/>
      <c r="N9" s="645"/>
      <c r="O9" s="645"/>
      <c r="P9" s="645"/>
      <c r="Q9" s="645"/>
      <c r="R9" s="645">
        <v>2</v>
      </c>
    </row>
    <row r="10" spans="1:18">
      <c r="A10" s="2" t="s">
        <v>143</v>
      </c>
      <c r="B10" s="645"/>
      <c r="C10" s="645"/>
      <c r="D10" s="645"/>
      <c r="E10" s="645"/>
      <c r="F10" s="645">
        <v>2</v>
      </c>
      <c r="G10" s="645"/>
      <c r="H10" s="645"/>
      <c r="I10" s="645"/>
      <c r="J10" s="645"/>
      <c r="K10" s="645"/>
      <c r="L10" s="645"/>
      <c r="M10" s="645"/>
      <c r="N10" s="645"/>
      <c r="O10" s="645"/>
      <c r="P10" s="645"/>
      <c r="Q10" s="645"/>
      <c r="R10" s="645">
        <v>2</v>
      </c>
    </row>
    <row r="11" spans="1:18">
      <c r="A11" s="650" t="s">
        <v>139</v>
      </c>
      <c r="B11" s="645"/>
      <c r="C11" s="645"/>
      <c r="D11" s="645"/>
      <c r="E11" s="645"/>
      <c r="F11" s="645">
        <v>2</v>
      </c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5">
        <v>2</v>
      </c>
    </row>
    <row r="12" spans="1:18">
      <c r="A12" s="650" t="s">
        <v>257</v>
      </c>
      <c r="B12" s="645"/>
      <c r="C12" s="645"/>
      <c r="D12" s="645"/>
      <c r="E12" s="645">
        <v>1</v>
      </c>
      <c r="F12" s="645"/>
      <c r="G12" s="645"/>
      <c r="H12" s="645"/>
      <c r="I12" s="645"/>
      <c r="J12" s="645"/>
      <c r="K12" s="645"/>
      <c r="L12" s="645"/>
      <c r="M12" s="645"/>
      <c r="N12" s="645"/>
      <c r="O12" s="645">
        <v>1</v>
      </c>
      <c r="P12" s="645"/>
      <c r="Q12" s="645"/>
      <c r="R12" s="645">
        <v>2</v>
      </c>
    </row>
    <row r="13" spans="1:18">
      <c r="A13" s="2" t="s">
        <v>298</v>
      </c>
      <c r="B13" s="645"/>
      <c r="C13" s="645"/>
      <c r="D13" s="645">
        <v>1</v>
      </c>
      <c r="E13" s="645"/>
      <c r="F13" s="645"/>
      <c r="G13" s="645"/>
      <c r="H13" s="645">
        <v>1</v>
      </c>
      <c r="I13" s="645"/>
      <c r="J13" s="645"/>
      <c r="K13" s="645">
        <v>4</v>
      </c>
      <c r="L13" s="645"/>
      <c r="M13" s="645"/>
      <c r="N13" s="645"/>
      <c r="O13" s="645"/>
      <c r="P13" s="645"/>
      <c r="Q13" s="645"/>
      <c r="R13" s="645">
        <v>6</v>
      </c>
    </row>
    <row r="14" spans="1:18">
      <c r="A14" s="2" t="s">
        <v>991</v>
      </c>
      <c r="B14" s="645">
        <v>1</v>
      </c>
      <c r="C14" s="645"/>
      <c r="D14" s="645"/>
      <c r="E14" s="645"/>
      <c r="F14" s="645"/>
      <c r="G14" s="645"/>
      <c r="H14" s="645"/>
      <c r="I14" s="645"/>
      <c r="J14" s="645"/>
      <c r="K14" s="645"/>
      <c r="L14" s="645"/>
      <c r="M14" s="645"/>
      <c r="N14" s="645"/>
      <c r="O14" s="645"/>
      <c r="P14" s="645"/>
      <c r="Q14" s="645"/>
      <c r="R14" s="645">
        <v>1</v>
      </c>
    </row>
    <row r="15" spans="1:18">
      <c r="A15" s="2" t="s">
        <v>1003</v>
      </c>
      <c r="B15" s="645"/>
      <c r="C15" s="645">
        <v>3</v>
      </c>
      <c r="D15" s="645"/>
      <c r="E15" s="645"/>
      <c r="F15" s="645"/>
      <c r="G15" s="645"/>
      <c r="H15" s="645"/>
      <c r="I15" s="645"/>
      <c r="J15" s="645"/>
      <c r="K15" s="645"/>
      <c r="L15" s="645"/>
      <c r="M15" s="645"/>
      <c r="N15" s="645"/>
      <c r="O15" s="645"/>
      <c r="P15" s="645"/>
      <c r="Q15" s="645"/>
      <c r="R15" s="645">
        <v>3</v>
      </c>
    </row>
    <row r="16" spans="1:18">
      <c r="A16" s="2" t="s">
        <v>995</v>
      </c>
      <c r="B16" s="645"/>
      <c r="C16" s="645">
        <v>2</v>
      </c>
      <c r="D16" s="645"/>
      <c r="E16" s="645"/>
      <c r="F16" s="645"/>
      <c r="G16" s="645"/>
      <c r="H16" s="645"/>
      <c r="I16" s="645"/>
      <c r="J16" s="645"/>
      <c r="K16" s="645"/>
      <c r="L16" s="645"/>
      <c r="M16" s="645"/>
      <c r="N16" s="645"/>
      <c r="O16" s="645"/>
      <c r="P16" s="645"/>
      <c r="Q16" s="645"/>
      <c r="R16" s="645">
        <v>2</v>
      </c>
    </row>
    <row r="17" spans="1:18">
      <c r="A17" s="2" t="s">
        <v>993</v>
      </c>
      <c r="B17" s="645">
        <v>4</v>
      </c>
      <c r="C17" s="645"/>
      <c r="D17" s="645"/>
      <c r="E17" s="645"/>
      <c r="F17" s="645"/>
      <c r="G17" s="645"/>
      <c r="H17" s="645"/>
      <c r="I17" s="645"/>
      <c r="J17" s="645"/>
      <c r="K17" s="645"/>
      <c r="L17" s="645"/>
      <c r="M17" s="645"/>
      <c r="N17" s="645"/>
      <c r="O17" s="645"/>
      <c r="P17" s="645"/>
      <c r="Q17" s="645"/>
      <c r="R17" s="645">
        <v>4</v>
      </c>
    </row>
    <row r="18" spans="1:18">
      <c r="A18" s="2" t="s">
        <v>989</v>
      </c>
      <c r="B18" s="645">
        <v>2</v>
      </c>
      <c r="C18" s="645"/>
      <c r="D18" s="645"/>
      <c r="E18" s="645"/>
      <c r="F18" s="645"/>
      <c r="G18" s="645"/>
      <c r="H18" s="645"/>
      <c r="I18" s="645"/>
      <c r="J18" s="645"/>
      <c r="K18" s="645"/>
      <c r="L18" s="645"/>
      <c r="M18" s="645"/>
      <c r="N18" s="645"/>
      <c r="O18" s="645"/>
      <c r="P18" s="645"/>
      <c r="Q18" s="645"/>
      <c r="R18" s="645">
        <v>2</v>
      </c>
    </row>
    <row r="19" spans="1:18">
      <c r="A19" s="2" t="s">
        <v>1001</v>
      </c>
      <c r="B19" s="645">
        <v>4</v>
      </c>
      <c r="C19" s="645"/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>
        <v>4</v>
      </c>
    </row>
    <row r="20" spans="1:18">
      <c r="A20" s="2" t="s">
        <v>997</v>
      </c>
      <c r="B20" s="645"/>
      <c r="C20" s="645">
        <v>1</v>
      </c>
      <c r="D20" s="645"/>
      <c r="E20" s="645"/>
      <c r="F20" s="645"/>
      <c r="G20" s="645"/>
      <c r="H20" s="645"/>
      <c r="I20" s="645"/>
      <c r="J20" s="645"/>
      <c r="K20" s="645"/>
      <c r="L20" s="645"/>
      <c r="M20" s="645"/>
      <c r="N20" s="645"/>
      <c r="O20" s="645"/>
      <c r="P20" s="645"/>
      <c r="Q20" s="645"/>
      <c r="R20" s="645">
        <v>1</v>
      </c>
    </row>
    <row r="21" spans="1:18">
      <c r="A21" s="2" t="s">
        <v>1007</v>
      </c>
      <c r="B21" s="645"/>
      <c r="C21" s="645">
        <v>1</v>
      </c>
      <c r="D21" s="645"/>
      <c r="E21" s="645"/>
      <c r="F21" s="645"/>
      <c r="G21" s="645"/>
      <c r="H21" s="645"/>
      <c r="I21" s="645"/>
      <c r="J21" s="645"/>
      <c r="K21" s="645"/>
      <c r="L21" s="645"/>
      <c r="M21" s="645"/>
      <c r="N21" s="645"/>
      <c r="O21" s="645"/>
      <c r="P21" s="645"/>
      <c r="Q21" s="645"/>
      <c r="R21" s="645">
        <v>1</v>
      </c>
    </row>
    <row r="22" spans="1:18">
      <c r="A22" s="2" t="s">
        <v>1052</v>
      </c>
      <c r="B22" s="645"/>
      <c r="C22" s="645"/>
      <c r="D22" s="645">
        <v>2</v>
      </c>
      <c r="E22" s="645"/>
      <c r="F22" s="645"/>
      <c r="G22" s="645"/>
      <c r="H22" s="645"/>
      <c r="I22" s="645"/>
      <c r="J22" s="645"/>
      <c r="K22" s="645"/>
      <c r="L22" s="645"/>
      <c r="M22" s="645"/>
      <c r="N22" s="645"/>
      <c r="O22" s="645"/>
      <c r="P22" s="645"/>
      <c r="Q22" s="645"/>
      <c r="R22" s="645">
        <v>2</v>
      </c>
    </row>
    <row r="23" spans="1:18">
      <c r="A23" s="2" t="s">
        <v>1416</v>
      </c>
      <c r="B23" s="645"/>
      <c r="C23" s="645"/>
      <c r="D23" s="645">
        <v>2</v>
      </c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>
        <v>1</v>
      </c>
      <c r="Q23" s="645"/>
      <c r="R23" s="645">
        <v>3</v>
      </c>
    </row>
    <row r="24" spans="1:18">
      <c r="A24" s="2" t="s">
        <v>1419</v>
      </c>
      <c r="B24" s="645"/>
      <c r="C24" s="645"/>
      <c r="D24" s="645">
        <v>2</v>
      </c>
      <c r="E24" s="645"/>
      <c r="F24" s="645"/>
      <c r="G24" s="645"/>
      <c r="H24" s="645"/>
      <c r="I24" s="645"/>
      <c r="J24" s="645"/>
      <c r="K24" s="645"/>
      <c r="L24" s="645"/>
      <c r="M24" s="645"/>
      <c r="N24" s="645"/>
      <c r="O24" s="645"/>
      <c r="P24" s="645">
        <v>1</v>
      </c>
      <c r="Q24" s="645"/>
      <c r="R24" s="645">
        <v>3</v>
      </c>
    </row>
    <row r="25" spans="1:18">
      <c r="A25" s="2" t="s">
        <v>981</v>
      </c>
      <c r="B25" s="645">
        <v>3</v>
      </c>
      <c r="C25" s="645"/>
      <c r="D25" s="645"/>
      <c r="E25" s="645"/>
      <c r="F25" s="645"/>
      <c r="G25" s="645"/>
      <c r="H25" s="645"/>
      <c r="I25" s="645"/>
      <c r="J25" s="645"/>
      <c r="K25" s="645"/>
      <c r="L25" s="645"/>
      <c r="M25" s="645"/>
      <c r="N25" s="645"/>
      <c r="O25" s="645"/>
      <c r="P25" s="645"/>
      <c r="Q25" s="645"/>
      <c r="R25" s="645">
        <v>3</v>
      </c>
    </row>
    <row r="26" spans="1:18">
      <c r="A26" s="2" t="s">
        <v>1025</v>
      </c>
      <c r="B26" s="645"/>
      <c r="C26" s="645">
        <v>3</v>
      </c>
      <c r="D26" s="645"/>
      <c r="E26" s="645"/>
      <c r="F26" s="645"/>
      <c r="G26" s="645"/>
      <c r="H26" s="645"/>
      <c r="I26" s="645"/>
      <c r="J26" s="645"/>
      <c r="K26" s="645"/>
      <c r="L26" s="645"/>
      <c r="M26" s="645"/>
      <c r="N26" s="645"/>
      <c r="O26" s="645"/>
      <c r="P26" s="645"/>
      <c r="Q26" s="645"/>
      <c r="R26" s="645">
        <v>3</v>
      </c>
    </row>
    <row r="27" spans="1:18">
      <c r="A27" s="2" t="s">
        <v>1019</v>
      </c>
      <c r="B27" s="645"/>
      <c r="C27" s="645">
        <v>3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5">
        <v>3</v>
      </c>
    </row>
    <row r="28" spans="1:18">
      <c r="A28" s="650" t="s">
        <v>986</v>
      </c>
      <c r="B28" s="645">
        <v>1</v>
      </c>
      <c r="C28" s="645"/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>
        <v>1</v>
      </c>
    </row>
    <row r="29" spans="1:18">
      <c r="A29" s="2" t="s">
        <v>1013</v>
      </c>
      <c r="B29" s="645"/>
      <c r="C29" s="645"/>
      <c r="D29" s="645">
        <v>4</v>
      </c>
      <c r="E29" s="645"/>
      <c r="F29" s="645"/>
      <c r="G29" s="645"/>
      <c r="H29" s="645"/>
      <c r="I29" s="645"/>
      <c r="J29" s="645"/>
      <c r="K29" s="645"/>
      <c r="L29" s="645"/>
      <c r="M29" s="645"/>
      <c r="N29" s="645"/>
      <c r="O29" s="645"/>
      <c r="P29" s="645"/>
      <c r="Q29" s="645"/>
      <c r="R29" s="645">
        <v>4</v>
      </c>
    </row>
    <row r="30" spans="1:18">
      <c r="A30" s="2" t="s">
        <v>1015</v>
      </c>
      <c r="B30" s="645"/>
      <c r="C30" s="645"/>
      <c r="D30" s="645">
        <v>1</v>
      </c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>
        <v>1</v>
      </c>
    </row>
    <row r="31" spans="1:18">
      <c r="A31" s="650" t="s">
        <v>1023</v>
      </c>
      <c r="B31" s="645"/>
      <c r="C31" s="645">
        <v>3</v>
      </c>
      <c r="D31" s="645"/>
      <c r="E31" s="645"/>
      <c r="F31" s="645"/>
      <c r="G31" s="645"/>
      <c r="H31" s="645"/>
      <c r="I31" s="645"/>
      <c r="J31" s="645"/>
      <c r="K31" s="645"/>
      <c r="L31" s="645"/>
      <c r="M31" s="645"/>
      <c r="N31" s="645"/>
      <c r="O31" s="645"/>
      <c r="P31" s="645"/>
      <c r="Q31" s="645"/>
      <c r="R31" s="645">
        <v>3</v>
      </c>
    </row>
    <row r="32" spans="1:18">
      <c r="A32" s="2" t="s">
        <v>1513</v>
      </c>
      <c r="B32" s="645"/>
      <c r="C32" s="645"/>
      <c r="D32" s="645">
        <v>1</v>
      </c>
      <c r="E32" s="645"/>
      <c r="F32" s="645"/>
      <c r="G32" s="645"/>
      <c r="H32" s="645"/>
      <c r="I32" s="645"/>
      <c r="J32" s="645"/>
      <c r="K32" s="645"/>
      <c r="L32" s="645"/>
      <c r="M32" s="645"/>
      <c r="N32" s="645"/>
      <c r="O32" s="645"/>
      <c r="P32" s="645">
        <v>3</v>
      </c>
      <c r="Q32" s="645"/>
      <c r="R32" s="645">
        <v>4</v>
      </c>
    </row>
    <row r="33" spans="1:18">
      <c r="A33" s="650" t="s">
        <v>1517</v>
      </c>
      <c r="B33" s="645"/>
      <c r="C33" s="645"/>
      <c r="D33" s="645">
        <v>1</v>
      </c>
      <c r="E33" s="645"/>
      <c r="F33" s="645"/>
      <c r="G33" s="645"/>
      <c r="H33" s="645"/>
      <c r="I33" s="645"/>
      <c r="J33" s="645"/>
      <c r="K33" s="645"/>
      <c r="L33" s="645"/>
      <c r="M33" s="645"/>
      <c r="N33" s="645"/>
      <c r="O33" s="645"/>
      <c r="P33" s="645">
        <v>2</v>
      </c>
      <c r="Q33" s="645"/>
      <c r="R33" s="645">
        <v>3</v>
      </c>
    </row>
    <row r="34" spans="1:18">
      <c r="A34" s="2" t="s">
        <v>118</v>
      </c>
      <c r="B34" s="645"/>
      <c r="C34" s="645"/>
      <c r="D34" s="645"/>
      <c r="E34" s="645"/>
      <c r="F34" s="645"/>
      <c r="G34" s="645">
        <v>11</v>
      </c>
      <c r="H34" s="645"/>
      <c r="I34" s="645"/>
      <c r="J34" s="645"/>
      <c r="K34" s="645"/>
      <c r="L34" s="645"/>
      <c r="M34" s="645"/>
      <c r="N34" s="645"/>
      <c r="O34" s="645"/>
      <c r="P34" s="645"/>
      <c r="Q34" s="645"/>
      <c r="R34" s="645">
        <v>11</v>
      </c>
    </row>
    <row r="35" spans="1:18">
      <c r="A35" s="2" t="s">
        <v>125</v>
      </c>
      <c r="B35" s="645"/>
      <c r="C35" s="645"/>
      <c r="D35" s="645"/>
      <c r="E35" s="645"/>
      <c r="F35" s="645"/>
      <c r="G35" s="645">
        <v>7</v>
      </c>
      <c r="H35" s="645"/>
      <c r="I35" s="645"/>
      <c r="J35" s="645"/>
      <c r="K35" s="645"/>
      <c r="L35" s="645"/>
      <c r="M35" s="645"/>
      <c r="N35" s="645"/>
      <c r="O35" s="645"/>
      <c r="P35" s="645"/>
      <c r="Q35" s="645"/>
      <c r="R35" s="645">
        <v>7</v>
      </c>
    </row>
    <row r="36" spans="1:18">
      <c r="A36" s="2" t="s">
        <v>1390</v>
      </c>
      <c r="B36" s="645"/>
      <c r="C36" s="645"/>
      <c r="D36" s="645"/>
      <c r="E36" s="645"/>
      <c r="F36" s="645"/>
      <c r="G36" s="645">
        <v>3</v>
      </c>
      <c r="H36" s="645"/>
      <c r="I36" s="645"/>
      <c r="J36" s="645"/>
      <c r="K36" s="645"/>
      <c r="L36" s="645"/>
      <c r="M36" s="645"/>
      <c r="N36" s="645"/>
      <c r="O36" s="645"/>
      <c r="P36" s="645"/>
      <c r="Q36" s="645"/>
      <c r="R36" s="645">
        <v>3</v>
      </c>
    </row>
    <row r="37" spans="1:18">
      <c r="A37" s="2" t="s">
        <v>1569</v>
      </c>
      <c r="B37" s="645"/>
      <c r="C37" s="645"/>
      <c r="D37" s="645"/>
      <c r="E37" s="645"/>
      <c r="F37" s="645"/>
      <c r="G37" s="645">
        <v>5</v>
      </c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>
        <v>5</v>
      </c>
    </row>
    <row r="38" spans="1:18">
      <c r="A38" s="2" t="s">
        <v>818</v>
      </c>
      <c r="B38" s="645"/>
      <c r="C38" s="645"/>
      <c r="D38" s="645"/>
      <c r="E38" s="645"/>
      <c r="F38" s="645"/>
      <c r="G38" s="645">
        <v>1</v>
      </c>
      <c r="H38" s="645"/>
      <c r="I38" s="645"/>
      <c r="J38" s="645"/>
      <c r="K38" s="645"/>
      <c r="L38" s="645"/>
      <c r="M38" s="645"/>
      <c r="N38" s="645">
        <v>1</v>
      </c>
      <c r="O38" s="645"/>
      <c r="P38" s="645"/>
      <c r="Q38" s="645"/>
      <c r="R38" s="645">
        <v>2</v>
      </c>
    </row>
    <row r="39" spans="1:18">
      <c r="A39" s="2" t="s">
        <v>172</v>
      </c>
      <c r="B39" s="645"/>
      <c r="C39" s="645"/>
      <c r="D39" s="645"/>
      <c r="E39" s="645"/>
      <c r="F39" s="645"/>
      <c r="G39" s="645">
        <v>5</v>
      </c>
      <c r="H39" s="645"/>
      <c r="I39" s="645"/>
      <c r="J39" s="645"/>
      <c r="K39" s="645"/>
      <c r="L39" s="645"/>
      <c r="M39" s="645"/>
      <c r="N39" s="645"/>
      <c r="O39" s="645"/>
      <c r="P39" s="645"/>
      <c r="Q39" s="645"/>
      <c r="R39" s="645">
        <v>5</v>
      </c>
    </row>
    <row r="40" spans="1:18">
      <c r="A40" s="2" t="s">
        <v>174</v>
      </c>
      <c r="B40" s="645"/>
      <c r="C40" s="645"/>
      <c r="D40" s="645"/>
      <c r="E40" s="645"/>
      <c r="F40" s="645"/>
      <c r="G40" s="645">
        <v>2</v>
      </c>
      <c r="H40" s="645"/>
      <c r="I40" s="645"/>
      <c r="J40" s="645"/>
      <c r="K40" s="645"/>
      <c r="L40" s="645"/>
      <c r="M40" s="645"/>
      <c r="N40" s="645"/>
      <c r="O40" s="645"/>
      <c r="P40" s="645"/>
      <c r="Q40" s="645"/>
      <c r="R40" s="645">
        <v>2</v>
      </c>
    </row>
    <row r="41" spans="1:18">
      <c r="A41" s="2" t="s">
        <v>178</v>
      </c>
      <c r="B41" s="645"/>
      <c r="C41" s="645"/>
      <c r="D41" s="645"/>
      <c r="E41" s="645"/>
      <c r="F41" s="645"/>
      <c r="G41" s="645">
        <v>6</v>
      </c>
      <c r="H41" s="645"/>
      <c r="I41" s="645"/>
      <c r="J41" s="645">
        <v>3</v>
      </c>
      <c r="K41" s="645"/>
      <c r="L41" s="645"/>
      <c r="M41" s="645"/>
      <c r="N41" s="645"/>
      <c r="O41" s="645"/>
      <c r="P41" s="645"/>
      <c r="Q41" s="645"/>
      <c r="R41" s="645">
        <v>9</v>
      </c>
    </row>
    <row r="42" spans="1:18">
      <c r="A42" s="2" t="s">
        <v>185</v>
      </c>
      <c r="B42" s="645"/>
      <c r="C42" s="645"/>
      <c r="D42" s="645"/>
      <c r="E42" s="645"/>
      <c r="F42" s="645"/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>
        <v>3</v>
      </c>
    </row>
    <row r="43" spans="1:18">
      <c r="A43" s="2" t="s">
        <v>180</v>
      </c>
      <c r="B43" s="645"/>
      <c r="C43" s="645"/>
      <c r="D43" s="645"/>
      <c r="E43" s="645"/>
      <c r="F43" s="645"/>
      <c r="G43" s="645">
        <v>11</v>
      </c>
      <c r="H43" s="645"/>
      <c r="I43" s="645"/>
      <c r="J43" s="645"/>
      <c r="K43" s="645"/>
      <c r="L43" s="645"/>
      <c r="M43" s="645"/>
      <c r="N43" s="645"/>
      <c r="O43" s="645"/>
      <c r="P43" s="645"/>
      <c r="Q43" s="645"/>
      <c r="R43" s="645">
        <v>11</v>
      </c>
    </row>
    <row r="44" spans="1:18">
      <c r="A44" s="2" t="s">
        <v>188</v>
      </c>
      <c r="B44" s="645"/>
      <c r="C44" s="645"/>
      <c r="D44" s="645"/>
      <c r="E44" s="645"/>
      <c r="F44" s="645"/>
      <c r="G44" s="645"/>
      <c r="H44" s="645">
        <v>1</v>
      </c>
      <c r="I44" s="645"/>
      <c r="J44" s="645"/>
      <c r="K44" s="645"/>
      <c r="L44" s="645"/>
      <c r="M44" s="645"/>
      <c r="N44" s="645"/>
      <c r="O44" s="645"/>
      <c r="P44" s="645"/>
      <c r="Q44" s="645"/>
      <c r="R44" s="645">
        <v>1</v>
      </c>
    </row>
    <row r="45" spans="1:18">
      <c r="A45" s="2" t="s">
        <v>191</v>
      </c>
      <c r="B45" s="645"/>
      <c r="C45" s="645"/>
      <c r="D45" s="645"/>
      <c r="E45" s="645"/>
      <c r="F45" s="645"/>
      <c r="G45" s="645"/>
      <c r="H45" s="645">
        <v>7</v>
      </c>
      <c r="I45" s="645"/>
      <c r="J45" s="645"/>
      <c r="K45" s="645"/>
      <c r="L45" s="645">
        <v>2</v>
      </c>
      <c r="M45" s="645"/>
      <c r="N45" s="645"/>
      <c r="O45" s="645"/>
      <c r="P45" s="645"/>
      <c r="Q45" s="645"/>
      <c r="R45" s="645">
        <v>9</v>
      </c>
    </row>
    <row r="46" spans="1:18">
      <c r="A46" s="2" t="s">
        <v>1379</v>
      </c>
      <c r="B46" s="645"/>
      <c r="C46" s="645"/>
      <c r="D46" s="645"/>
      <c r="E46" s="645"/>
      <c r="F46" s="645"/>
      <c r="G46" s="645"/>
      <c r="H46" s="645">
        <v>1</v>
      </c>
      <c r="I46" s="645"/>
      <c r="J46" s="645"/>
      <c r="K46" s="645"/>
      <c r="L46" s="645"/>
      <c r="M46" s="645"/>
      <c r="N46" s="645"/>
      <c r="O46" s="645"/>
      <c r="P46" s="645"/>
      <c r="Q46" s="645">
        <v>1</v>
      </c>
      <c r="R46" s="645">
        <v>2</v>
      </c>
    </row>
    <row r="47" spans="1:18">
      <c r="A47" s="2" t="s">
        <v>209</v>
      </c>
      <c r="B47" s="645"/>
      <c r="C47" s="645"/>
      <c r="D47" s="645"/>
      <c r="E47" s="645"/>
      <c r="F47" s="645"/>
      <c r="G47" s="645"/>
      <c r="H47" s="645">
        <v>3</v>
      </c>
      <c r="I47" s="645"/>
      <c r="J47" s="645"/>
      <c r="K47" s="645"/>
      <c r="L47" s="645"/>
      <c r="M47" s="645"/>
      <c r="N47" s="645"/>
      <c r="O47" s="645"/>
      <c r="P47" s="645"/>
      <c r="Q47" s="645"/>
      <c r="R47" s="645">
        <v>3</v>
      </c>
    </row>
    <row r="48" spans="1:18">
      <c r="A48" s="2" t="s">
        <v>211</v>
      </c>
      <c r="B48" s="645"/>
      <c r="C48" s="645"/>
      <c r="D48" s="645"/>
      <c r="E48" s="645"/>
      <c r="F48" s="645"/>
      <c r="G48" s="645"/>
      <c r="H48" s="645"/>
      <c r="I48" s="645">
        <v>2</v>
      </c>
      <c r="J48" s="645"/>
      <c r="K48" s="645"/>
      <c r="L48" s="645"/>
      <c r="M48" s="645"/>
      <c r="N48" s="645"/>
      <c r="O48" s="645"/>
      <c r="P48" s="645"/>
      <c r="Q48" s="645"/>
      <c r="R48" s="645">
        <v>2</v>
      </c>
    </row>
    <row r="49" spans="1:18">
      <c r="A49" s="2" t="s">
        <v>214</v>
      </c>
      <c r="B49" s="645"/>
      <c r="C49" s="645"/>
      <c r="D49" s="645"/>
      <c r="E49" s="645"/>
      <c r="F49" s="645"/>
      <c r="G49" s="645"/>
      <c r="H49" s="645"/>
      <c r="I49" s="645">
        <v>4</v>
      </c>
      <c r="J49" s="645"/>
      <c r="K49" s="645"/>
      <c r="L49" s="645"/>
      <c r="M49" s="645"/>
      <c r="N49" s="645"/>
      <c r="O49" s="645"/>
      <c r="P49" s="645"/>
      <c r="Q49" s="645"/>
      <c r="R49" s="645">
        <v>4</v>
      </c>
    </row>
    <row r="50" spans="1:18">
      <c r="A50" s="2" t="s">
        <v>197</v>
      </c>
      <c r="B50" s="645"/>
      <c r="C50" s="645"/>
      <c r="D50" s="645"/>
      <c r="E50" s="645"/>
      <c r="F50" s="645"/>
      <c r="G50" s="645"/>
      <c r="H50" s="645"/>
      <c r="I50" s="645">
        <v>3</v>
      </c>
      <c r="J50" s="645"/>
      <c r="K50" s="645"/>
      <c r="L50" s="645"/>
      <c r="M50" s="645"/>
      <c r="N50" s="645"/>
      <c r="O50" s="645"/>
      <c r="P50" s="645"/>
      <c r="Q50" s="645"/>
      <c r="R50" s="645">
        <v>3</v>
      </c>
    </row>
    <row r="51" spans="1:18">
      <c r="A51" s="2" t="s">
        <v>201</v>
      </c>
      <c r="B51" s="645"/>
      <c r="C51" s="645"/>
      <c r="D51" s="645"/>
      <c r="E51" s="645"/>
      <c r="F51" s="645"/>
      <c r="G51" s="645"/>
      <c r="H51" s="645"/>
      <c r="I51" s="645">
        <v>6</v>
      </c>
      <c r="J51" s="645"/>
      <c r="K51" s="645"/>
      <c r="L51" s="645"/>
      <c r="M51" s="645"/>
      <c r="N51" s="645"/>
      <c r="O51" s="645"/>
      <c r="P51" s="645"/>
      <c r="Q51" s="645"/>
      <c r="R51" s="645">
        <v>6</v>
      </c>
    </row>
    <row r="52" spans="1:18">
      <c r="A52" s="2" t="s">
        <v>203</v>
      </c>
      <c r="B52" s="645"/>
      <c r="C52" s="645"/>
      <c r="D52" s="645"/>
      <c r="E52" s="645"/>
      <c r="F52" s="645"/>
      <c r="G52" s="645"/>
      <c r="H52" s="645"/>
      <c r="I52" s="645">
        <v>2</v>
      </c>
      <c r="J52" s="645"/>
      <c r="K52" s="645"/>
      <c r="L52" s="645"/>
      <c r="M52" s="645"/>
      <c r="N52" s="645"/>
      <c r="O52" s="645"/>
      <c r="P52" s="645"/>
      <c r="Q52" s="645"/>
      <c r="R52" s="645">
        <v>2</v>
      </c>
    </row>
    <row r="53" spans="1:18">
      <c r="A53" s="2" t="s">
        <v>1011</v>
      </c>
      <c r="B53" s="645"/>
      <c r="C53" s="645"/>
      <c r="D53" s="645">
        <v>1</v>
      </c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>
        <v>1</v>
      </c>
    </row>
    <row r="54" spans="1:18">
      <c r="A54" s="2" t="s">
        <v>820</v>
      </c>
      <c r="B54" s="645"/>
      <c r="C54" s="645"/>
      <c r="D54" s="645"/>
      <c r="E54" s="645"/>
      <c r="F54" s="645"/>
      <c r="G54" s="645">
        <v>1</v>
      </c>
      <c r="H54" s="645"/>
      <c r="I54" s="645"/>
      <c r="J54" s="645"/>
      <c r="K54" s="645"/>
      <c r="L54" s="645"/>
      <c r="M54" s="645"/>
      <c r="N54" s="645">
        <v>3</v>
      </c>
      <c r="O54" s="645"/>
      <c r="P54" s="645"/>
      <c r="Q54" s="645"/>
      <c r="R54" s="645">
        <v>4</v>
      </c>
    </row>
    <row r="55" spans="1:18">
      <c r="A55" s="2" t="s">
        <v>194</v>
      </c>
      <c r="B55" s="645"/>
      <c r="C55" s="645"/>
      <c r="D55" s="645"/>
      <c r="E55" s="645"/>
      <c r="F55" s="645"/>
      <c r="G55" s="645"/>
      <c r="H55" s="645">
        <v>1</v>
      </c>
      <c r="I55" s="645"/>
      <c r="J55" s="645"/>
      <c r="K55" s="645"/>
      <c r="L55" s="645"/>
      <c r="M55" s="645"/>
      <c r="N55" s="645"/>
      <c r="O55" s="645"/>
      <c r="P55" s="645"/>
      <c r="Q55" s="645"/>
      <c r="R55" s="645">
        <v>1</v>
      </c>
    </row>
    <row r="56" spans="1:18">
      <c r="A56" s="650" t="s">
        <v>45</v>
      </c>
      <c r="B56" s="645">
        <v>15</v>
      </c>
      <c r="C56" s="645">
        <v>16</v>
      </c>
      <c r="D56" s="645">
        <v>15</v>
      </c>
      <c r="E56" s="645">
        <v>27</v>
      </c>
      <c r="F56" s="645">
        <v>6</v>
      </c>
      <c r="G56" s="645">
        <v>59</v>
      </c>
      <c r="H56" s="645">
        <v>14</v>
      </c>
      <c r="I56" s="645">
        <v>17</v>
      </c>
      <c r="J56" s="645">
        <v>3</v>
      </c>
      <c r="K56" s="645">
        <v>4</v>
      </c>
      <c r="L56" s="645">
        <v>2</v>
      </c>
      <c r="M56" s="645">
        <v>1</v>
      </c>
      <c r="N56" s="645">
        <v>4</v>
      </c>
      <c r="O56" s="645">
        <v>1</v>
      </c>
      <c r="P56" s="645">
        <v>7</v>
      </c>
      <c r="Q56" s="645">
        <v>1</v>
      </c>
      <c r="R56" s="645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D38" sqref="D38"/>
    </sheetView>
  </sheetViews>
  <sheetFormatPr defaultColWidth="8.75" defaultRowHeight="14.4"/>
  <cols>
    <col min="1" max="1" width="12.75" style="53" bestFit="1" customWidth="1"/>
    <col min="2" max="2" width="30" style="268" bestFit="1" customWidth="1"/>
    <col min="3" max="11" width="19.125" style="268" bestFit="1" customWidth="1"/>
    <col min="12" max="12" width="19.75" style="268" bestFit="1" customWidth="1"/>
    <col min="13" max="49" width="19.125" style="268" bestFit="1" customWidth="1"/>
    <col min="50" max="50" width="22.25" style="268" bestFit="1" customWidth="1"/>
    <col min="51" max="77" width="19.125" style="268" bestFit="1" customWidth="1"/>
    <col min="78" max="79" width="26.875" style="268" bestFit="1" customWidth="1"/>
    <col min="80" max="16384" width="8.75" style="268"/>
  </cols>
  <sheetData>
    <row r="1" spans="1:22">
      <c r="A1" s="51"/>
      <c r="B1" s="39" t="str">
        <f>B34</f>
        <v>追蹤議題預計完工/實際完工</v>
      </c>
      <c r="C1" s="51"/>
    </row>
    <row r="2" spans="1:22" s="345" customFormat="1">
      <c r="A2" s="346"/>
      <c r="B2" s="50"/>
      <c r="C2" s="50"/>
      <c r="F2" s="347"/>
    </row>
    <row r="3" spans="1:22" s="56" customFormat="1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45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68"/>
    </row>
    <row r="34" spans="1:79">
      <c r="A34" s="643"/>
      <c r="B34" s="644" t="s">
        <v>2316</v>
      </c>
      <c r="C34" s="646"/>
      <c r="D34" s="646"/>
      <c r="E34" s="646"/>
      <c r="F34" s="646"/>
      <c r="G34" s="646"/>
      <c r="H34" s="646"/>
      <c r="I34" s="646"/>
      <c r="J34" s="646"/>
      <c r="K34" s="646"/>
      <c r="L34" s="646"/>
      <c r="M34" s="646"/>
      <c r="N34" s="646"/>
      <c r="O34" s="646"/>
      <c r="P34" s="646"/>
      <c r="Q34" s="646"/>
      <c r="R34" s="646"/>
      <c r="S34" s="646"/>
      <c r="T34" s="646"/>
      <c r="U34" s="646"/>
      <c r="V34" s="646"/>
      <c r="W34" s="646"/>
      <c r="X34" s="646"/>
      <c r="Y34" s="646"/>
      <c r="Z34" s="646"/>
      <c r="AA34" s="646"/>
      <c r="AB34" s="646"/>
      <c r="AC34" s="646"/>
      <c r="AD34" s="646"/>
      <c r="AE34" s="646"/>
      <c r="AF34" s="646"/>
      <c r="AG34" s="646"/>
      <c r="AH34" s="646"/>
      <c r="AI34" s="646"/>
      <c r="AJ34" s="646"/>
      <c r="AK34" s="646"/>
      <c r="AL34" s="646"/>
      <c r="AM34" s="646"/>
      <c r="AN34" s="646"/>
      <c r="AO34" s="646"/>
      <c r="AP34" s="646"/>
      <c r="AQ34" s="646"/>
      <c r="AR34" s="646"/>
      <c r="AS34" s="646"/>
      <c r="AT34" s="646"/>
      <c r="AU34" s="646"/>
      <c r="AV34" s="646"/>
      <c r="AW34" s="646"/>
      <c r="AX34" s="646"/>
      <c r="AY34" s="646"/>
      <c r="AZ34" s="646"/>
      <c r="BA34" s="646"/>
      <c r="BB34" s="646"/>
      <c r="BC34" s="646"/>
      <c r="BD34" s="646"/>
      <c r="BE34" s="646"/>
      <c r="BF34" s="646"/>
      <c r="BG34" s="646"/>
      <c r="BH34" s="646"/>
      <c r="BI34" s="646"/>
      <c r="BJ34" s="646"/>
      <c r="BK34" s="646"/>
      <c r="BL34" s="646"/>
      <c r="BM34" s="646"/>
      <c r="BN34" s="646"/>
      <c r="BO34" s="646"/>
      <c r="BP34" s="646"/>
      <c r="BQ34" s="646"/>
      <c r="BR34" s="646"/>
      <c r="BS34" s="646"/>
      <c r="BT34" s="646"/>
      <c r="BU34" s="646"/>
      <c r="BV34" s="646"/>
      <c r="BW34" s="646"/>
      <c r="BX34" s="646"/>
      <c r="BY34" s="646"/>
      <c r="BZ34" s="646"/>
      <c r="CA34" s="646"/>
    </row>
    <row r="35" spans="1:79">
      <c r="A35" s="643"/>
      <c r="B35" s="643">
        <v>44407</v>
      </c>
      <c r="D35" s="643">
        <v>44439</v>
      </c>
      <c r="F35" s="643">
        <v>44403</v>
      </c>
      <c r="H35" s="643">
        <v>44428</v>
      </c>
      <c r="J35" s="643">
        <v>44414</v>
      </c>
      <c r="L35" s="268" t="s">
        <v>2142</v>
      </c>
      <c r="N35" s="643">
        <v>44421</v>
      </c>
      <c r="P35" s="643">
        <v>44419</v>
      </c>
      <c r="R35" s="268" t="s">
        <v>74</v>
      </c>
      <c r="T35" s="643">
        <v>44454</v>
      </c>
      <c r="V35" s="643">
        <v>44442</v>
      </c>
      <c r="X35" s="643">
        <v>44435</v>
      </c>
      <c r="Z35" s="643">
        <v>44449</v>
      </c>
      <c r="AB35" s="643">
        <v>44469</v>
      </c>
      <c r="AD35" s="643">
        <v>44466</v>
      </c>
      <c r="AF35" s="643">
        <v>44474</v>
      </c>
      <c r="AH35" s="643">
        <v>44467</v>
      </c>
      <c r="AJ35" s="643">
        <v>44477</v>
      </c>
      <c r="AL35" s="643">
        <v>44475</v>
      </c>
      <c r="AN35" s="643">
        <v>44487</v>
      </c>
      <c r="AP35" s="643">
        <v>44498</v>
      </c>
      <c r="AR35" s="643">
        <v>44491</v>
      </c>
      <c r="AT35" s="643">
        <v>44496</v>
      </c>
      <c r="AV35" s="643">
        <v>44495</v>
      </c>
      <c r="AX35" s="268" t="s">
        <v>2163</v>
      </c>
      <c r="AZ35" s="643">
        <v>44494</v>
      </c>
      <c r="BB35" s="643">
        <v>44620</v>
      </c>
      <c r="BD35" s="643">
        <v>44530</v>
      </c>
      <c r="BF35" s="643">
        <v>44505</v>
      </c>
      <c r="BH35" s="643">
        <v>44515</v>
      </c>
      <c r="BJ35" s="643">
        <v>44255</v>
      </c>
      <c r="BL35" s="643">
        <v>44526</v>
      </c>
      <c r="BN35" s="643">
        <v>44501</v>
      </c>
      <c r="BP35" s="643">
        <v>44561</v>
      </c>
      <c r="BR35" s="643">
        <v>44560</v>
      </c>
      <c r="BT35" s="643">
        <v>44592</v>
      </c>
      <c r="BV35" s="643">
        <v>44547</v>
      </c>
      <c r="BX35" s="643">
        <v>44529</v>
      </c>
      <c r="BZ35" s="268" t="s">
        <v>2314</v>
      </c>
      <c r="CA35" s="268" t="s">
        <v>2315</v>
      </c>
    </row>
    <row r="36" spans="1:79">
      <c r="A36" s="647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>
      <c r="A37" s="42">
        <v>44396</v>
      </c>
      <c r="B37" s="645"/>
      <c r="C37" s="645"/>
      <c r="D37" s="645"/>
      <c r="E37" s="645"/>
      <c r="F37" s="645"/>
      <c r="G37" s="645"/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/>
      <c r="U37" s="645"/>
      <c r="V37" s="645"/>
      <c r="W37" s="645"/>
      <c r="X37" s="645"/>
      <c r="Y37" s="645"/>
      <c r="Z37" s="645"/>
      <c r="AA37" s="645"/>
      <c r="AB37" s="645"/>
      <c r="AC37" s="645"/>
      <c r="AD37" s="645"/>
      <c r="AE37" s="645"/>
      <c r="AF37" s="645"/>
      <c r="AG37" s="645"/>
      <c r="AH37" s="645"/>
      <c r="AI37" s="645"/>
      <c r="AJ37" s="645"/>
      <c r="AK37" s="645"/>
      <c r="AL37" s="645"/>
      <c r="AM37" s="645"/>
      <c r="AN37" s="645"/>
      <c r="AO37" s="645"/>
      <c r="AP37" s="645"/>
      <c r="AQ37" s="645"/>
      <c r="AR37" s="645"/>
      <c r="AS37" s="645"/>
      <c r="AT37" s="645"/>
      <c r="AU37" s="645"/>
      <c r="AV37" s="645"/>
      <c r="AW37" s="645"/>
      <c r="AX37" s="645"/>
      <c r="AY37" s="645"/>
      <c r="AZ37" s="645"/>
      <c r="BA37" s="645"/>
      <c r="BB37" s="645"/>
      <c r="BC37" s="645"/>
      <c r="BD37" s="645"/>
      <c r="BE37" s="645"/>
      <c r="BF37" s="645"/>
      <c r="BG37" s="645"/>
      <c r="BH37" s="645"/>
      <c r="BI37" s="645"/>
      <c r="BJ37" s="645">
        <v>1</v>
      </c>
      <c r="BK37" s="645">
        <v>1</v>
      </c>
      <c r="BL37" s="645"/>
      <c r="BM37" s="645"/>
      <c r="BN37" s="645"/>
      <c r="BO37" s="645"/>
      <c r="BP37" s="645"/>
      <c r="BQ37" s="645"/>
      <c r="BR37" s="645"/>
      <c r="BS37" s="645"/>
      <c r="BT37" s="645"/>
      <c r="BU37" s="645"/>
      <c r="BV37" s="645"/>
      <c r="BW37" s="645"/>
      <c r="BX37" s="645"/>
      <c r="BY37" s="645"/>
      <c r="BZ37" s="645">
        <v>1</v>
      </c>
      <c r="CA37" s="645">
        <v>1</v>
      </c>
    </row>
    <row r="38" spans="1:79">
      <c r="A38" s="42">
        <v>44397</v>
      </c>
      <c r="B38" s="645">
        <v>2</v>
      </c>
      <c r="C38" s="645">
        <v>2</v>
      </c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  <c r="X38" s="645"/>
      <c r="Y38" s="645"/>
      <c r="Z38" s="645"/>
      <c r="AA38" s="645"/>
      <c r="AB38" s="645"/>
      <c r="AC38" s="645"/>
      <c r="AD38" s="645"/>
      <c r="AE38" s="645"/>
      <c r="AF38" s="645"/>
      <c r="AG38" s="645"/>
      <c r="AH38" s="645"/>
      <c r="AI38" s="645"/>
      <c r="AJ38" s="645"/>
      <c r="AK38" s="645"/>
      <c r="AL38" s="645"/>
      <c r="AM38" s="645"/>
      <c r="AN38" s="645"/>
      <c r="AO38" s="645"/>
      <c r="AP38" s="645"/>
      <c r="AQ38" s="645"/>
      <c r="AR38" s="645"/>
      <c r="AS38" s="645"/>
      <c r="AT38" s="645"/>
      <c r="AU38" s="645"/>
      <c r="AV38" s="645"/>
      <c r="AW38" s="645"/>
      <c r="AX38" s="645"/>
      <c r="AY38" s="645"/>
      <c r="AZ38" s="645"/>
      <c r="BA38" s="645"/>
      <c r="BB38" s="645"/>
      <c r="BC38" s="645"/>
      <c r="BD38" s="645"/>
      <c r="BE38" s="645"/>
      <c r="BF38" s="645"/>
      <c r="BG38" s="645"/>
      <c r="BH38" s="645"/>
      <c r="BI38" s="645"/>
      <c r="BJ38" s="645"/>
      <c r="BK38" s="645"/>
      <c r="BL38" s="645"/>
      <c r="BM38" s="645"/>
      <c r="BN38" s="645"/>
      <c r="BO38" s="645"/>
      <c r="BP38" s="645"/>
      <c r="BQ38" s="645"/>
      <c r="BR38" s="645"/>
      <c r="BS38" s="645"/>
      <c r="BT38" s="645"/>
      <c r="BU38" s="645"/>
      <c r="BV38" s="645"/>
      <c r="BW38" s="645"/>
      <c r="BX38" s="645"/>
      <c r="BY38" s="645"/>
      <c r="BZ38" s="645">
        <v>2</v>
      </c>
      <c r="CA38" s="645">
        <v>2</v>
      </c>
    </row>
    <row r="39" spans="1:79">
      <c r="A39" s="42">
        <v>44398</v>
      </c>
      <c r="B39" s="645">
        <v>1</v>
      </c>
      <c r="C39" s="645">
        <v>1</v>
      </c>
      <c r="D39" s="645">
        <v>1</v>
      </c>
      <c r="E39" s="645"/>
      <c r="F39" s="645"/>
      <c r="G39" s="645"/>
      <c r="H39" s="645"/>
      <c r="I39" s="645"/>
      <c r="J39" s="645">
        <v>4</v>
      </c>
      <c r="K39" s="645">
        <v>4</v>
      </c>
      <c r="L39" s="645"/>
      <c r="M39" s="645"/>
      <c r="N39" s="645"/>
      <c r="O39" s="645"/>
      <c r="P39" s="645"/>
      <c r="Q39" s="645"/>
      <c r="R39" s="645"/>
      <c r="S39" s="645"/>
      <c r="T39" s="645"/>
      <c r="U39" s="645"/>
      <c r="V39" s="645"/>
      <c r="W39" s="645"/>
      <c r="X39" s="645"/>
      <c r="Y39" s="645"/>
      <c r="Z39" s="645"/>
      <c r="AA39" s="645"/>
      <c r="AB39" s="645"/>
      <c r="AC39" s="645"/>
      <c r="AD39" s="645"/>
      <c r="AE39" s="645"/>
      <c r="AF39" s="645"/>
      <c r="AG39" s="645"/>
      <c r="AH39" s="645"/>
      <c r="AI39" s="645"/>
      <c r="AJ39" s="645"/>
      <c r="AK39" s="645"/>
      <c r="AL39" s="645"/>
      <c r="AM39" s="645"/>
      <c r="AN39" s="645"/>
      <c r="AO39" s="645"/>
      <c r="AP39" s="645"/>
      <c r="AQ39" s="645"/>
      <c r="AR39" s="645"/>
      <c r="AS39" s="645"/>
      <c r="AT39" s="645"/>
      <c r="AU39" s="645"/>
      <c r="AV39" s="645"/>
      <c r="AW39" s="645"/>
      <c r="AX39" s="645"/>
      <c r="AY39" s="645"/>
      <c r="AZ39" s="645"/>
      <c r="BA39" s="645"/>
      <c r="BB39" s="645"/>
      <c r="BC39" s="645"/>
      <c r="BD39" s="645"/>
      <c r="BE39" s="645"/>
      <c r="BF39" s="645"/>
      <c r="BG39" s="645"/>
      <c r="BH39" s="645"/>
      <c r="BI39" s="645"/>
      <c r="BJ39" s="645"/>
      <c r="BK39" s="645"/>
      <c r="BL39" s="645"/>
      <c r="BM39" s="645"/>
      <c r="BN39" s="645"/>
      <c r="BO39" s="645"/>
      <c r="BP39" s="645"/>
      <c r="BQ39" s="645"/>
      <c r="BR39" s="645"/>
      <c r="BS39" s="645"/>
      <c r="BT39" s="645"/>
      <c r="BU39" s="645"/>
      <c r="BV39" s="645"/>
      <c r="BW39" s="645"/>
      <c r="BX39" s="645"/>
      <c r="BY39" s="645"/>
      <c r="BZ39" s="645">
        <v>6</v>
      </c>
      <c r="CA39" s="645">
        <v>5</v>
      </c>
    </row>
    <row r="40" spans="1:79">
      <c r="A40" s="42">
        <v>44399</v>
      </c>
      <c r="B40" s="645">
        <v>2</v>
      </c>
      <c r="C40" s="645">
        <v>2</v>
      </c>
      <c r="D40" s="645"/>
      <c r="E40" s="645"/>
      <c r="F40" s="645">
        <v>1</v>
      </c>
      <c r="G40" s="645">
        <v>1</v>
      </c>
      <c r="H40" s="645"/>
      <c r="I40" s="645"/>
      <c r="J40" s="645"/>
      <c r="K40" s="645"/>
      <c r="L40" s="645"/>
      <c r="M40" s="645"/>
      <c r="N40" s="645">
        <v>1</v>
      </c>
      <c r="O40" s="645">
        <v>1</v>
      </c>
      <c r="P40" s="645"/>
      <c r="Q40" s="645"/>
      <c r="R40" s="645"/>
      <c r="S40" s="645"/>
      <c r="T40" s="645"/>
      <c r="U40" s="645"/>
      <c r="V40" s="645"/>
      <c r="W40" s="645"/>
      <c r="X40" s="645"/>
      <c r="Y40" s="645"/>
      <c r="Z40" s="645"/>
      <c r="AA40" s="645"/>
      <c r="AB40" s="645"/>
      <c r="AC40" s="645"/>
      <c r="AD40" s="645"/>
      <c r="AE40" s="645"/>
      <c r="AF40" s="645"/>
      <c r="AG40" s="645"/>
      <c r="AH40" s="645"/>
      <c r="AI40" s="645"/>
      <c r="AJ40" s="645"/>
      <c r="AK40" s="645"/>
      <c r="AL40" s="645"/>
      <c r="AM40" s="645"/>
      <c r="AN40" s="645"/>
      <c r="AO40" s="645"/>
      <c r="AP40" s="645"/>
      <c r="AQ40" s="645"/>
      <c r="AR40" s="645"/>
      <c r="AS40" s="645"/>
      <c r="AT40" s="645"/>
      <c r="AU40" s="645"/>
      <c r="AV40" s="645"/>
      <c r="AW40" s="645"/>
      <c r="AX40" s="645"/>
      <c r="AY40" s="645"/>
      <c r="AZ40" s="645"/>
      <c r="BA40" s="645"/>
      <c r="BB40" s="645"/>
      <c r="BC40" s="645"/>
      <c r="BD40" s="645"/>
      <c r="BE40" s="645"/>
      <c r="BF40" s="645"/>
      <c r="BG40" s="645"/>
      <c r="BH40" s="645"/>
      <c r="BI40" s="645"/>
      <c r="BJ40" s="645"/>
      <c r="BK40" s="645"/>
      <c r="BL40" s="645"/>
      <c r="BM40" s="645"/>
      <c r="BN40" s="645"/>
      <c r="BO40" s="645"/>
      <c r="BP40" s="645"/>
      <c r="BQ40" s="645"/>
      <c r="BR40" s="645"/>
      <c r="BS40" s="645"/>
      <c r="BT40" s="645"/>
      <c r="BU40" s="645"/>
      <c r="BV40" s="645"/>
      <c r="BW40" s="645"/>
      <c r="BX40" s="645"/>
      <c r="BY40" s="645"/>
      <c r="BZ40" s="645">
        <v>4</v>
      </c>
      <c r="CA40" s="645">
        <v>4</v>
      </c>
    </row>
    <row r="41" spans="1:79">
      <c r="A41" s="42">
        <v>44400</v>
      </c>
      <c r="B41" s="645">
        <v>1</v>
      </c>
      <c r="C41" s="645">
        <v>1</v>
      </c>
      <c r="D41" s="645"/>
      <c r="E41" s="645"/>
      <c r="F41" s="645"/>
      <c r="G41" s="645"/>
      <c r="H41" s="645">
        <v>1</v>
      </c>
      <c r="I41" s="645">
        <v>1</v>
      </c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  <c r="X41" s="645"/>
      <c r="Y41" s="645"/>
      <c r="Z41" s="645"/>
      <c r="AA41" s="645"/>
      <c r="AB41" s="645"/>
      <c r="AC41" s="645"/>
      <c r="AD41" s="645"/>
      <c r="AE41" s="645"/>
      <c r="AF41" s="645"/>
      <c r="AG41" s="645"/>
      <c r="AH41" s="645"/>
      <c r="AI41" s="645"/>
      <c r="AJ41" s="645"/>
      <c r="AK41" s="645"/>
      <c r="AL41" s="645"/>
      <c r="AM41" s="645"/>
      <c r="AN41" s="645"/>
      <c r="AO41" s="645"/>
      <c r="AP41" s="645"/>
      <c r="AQ41" s="645"/>
      <c r="AR41" s="645"/>
      <c r="AS41" s="645"/>
      <c r="AT41" s="645"/>
      <c r="AU41" s="645"/>
      <c r="AV41" s="645"/>
      <c r="AW41" s="645"/>
      <c r="AX41" s="645"/>
      <c r="AY41" s="645"/>
      <c r="AZ41" s="645"/>
      <c r="BA41" s="645"/>
      <c r="BB41" s="645"/>
      <c r="BC41" s="645"/>
      <c r="BD41" s="645"/>
      <c r="BE41" s="645"/>
      <c r="BF41" s="645"/>
      <c r="BG41" s="645"/>
      <c r="BH41" s="645"/>
      <c r="BI41" s="645"/>
      <c r="BJ41" s="645"/>
      <c r="BK41" s="645"/>
      <c r="BL41" s="645"/>
      <c r="BM41" s="645"/>
      <c r="BN41" s="645"/>
      <c r="BO41" s="645"/>
      <c r="BP41" s="645"/>
      <c r="BQ41" s="645"/>
      <c r="BR41" s="645"/>
      <c r="BS41" s="645"/>
      <c r="BT41" s="645"/>
      <c r="BU41" s="645"/>
      <c r="BV41" s="645"/>
      <c r="BW41" s="645"/>
      <c r="BX41" s="645"/>
      <c r="BY41" s="645"/>
      <c r="BZ41" s="645">
        <v>2</v>
      </c>
      <c r="CA41" s="645">
        <v>2</v>
      </c>
    </row>
    <row r="42" spans="1:79">
      <c r="A42" s="2" t="s">
        <v>74</v>
      </c>
      <c r="B42" s="645"/>
      <c r="C42" s="645"/>
      <c r="D42" s="645"/>
      <c r="E42" s="645"/>
      <c r="F42" s="645"/>
      <c r="G42" s="645"/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</row>
    <row r="43" spans="1:79">
      <c r="A43" s="42">
        <v>44403</v>
      </c>
      <c r="B43" s="645"/>
      <c r="C43" s="645"/>
      <c r="D43" s="645">
        <v>2</v>
      </c>
      <c r="E43" s="645">
        <v>2</v>
      </c>
      <c r="F43" s="645"/>
      <c r="G43" s="645"/>
      <c r="H43" s="645">
        <v>1</v>
      </c>
      <c r="I43" s="645">
        <v>1</v>
      </c>
      <c r="J43" s="645">
        <v>6</v>
      </c>
      <c r="K43" s="645">
        <v>6</v>
      </c>
      <c r="L43" s="645"/>
      <c r="M43" s="645"/>
      <c r="N43" s="645"/>
      <c r="O43" s="645"/>
      <c r="P43" s="645"/>
      <c r="Q43" s="645"/>
      <c r="R43" s="645"/>
      <c r="S43" s="645"/>
      <c r="T43" s="645"/>
      <c r="U43" s="645"/>
      <c r="V43" s="645"/>
      <c r="W43" s="645"/>
      <c r="X43" s="645"/>
      <c r="Y43" s="645"/>
      <c r="Z43" s="645"/>
      <c r="AA43" s="645"/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/>
      <c r="AM43" s="645"/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/>
      <c r="BM43" s="645"/>
      <c r="BN43" s="645"/>
      <c r="BO43" s="645"/>
      <c r="BP43" s="645"/>
      <c r="BQ43" s="645"/>
      <c r="BR43" s="645"/>
      <c r="BS43" s="645"/>
      <c r="BT43" s="645"/>
      <c r="BU43" s="645"/>
      <c r="BV43" s="645"/>
      <c r="BW43" s="645"/>
      <c r="BX43" s="645"/>
      <c r="BY43" s="645"/>
      <c r="BZ43" s="645">
        <v>9</v>
      </c>
      <c r="CA43" s="645">
        <v>9</v>
      </c>
    </row>
    <row r="44" spans="1:79">
      <c r="A44" s="42">
        <v>44404</v>
      </c>
      <c r="B44" s="645"/>
      <c r="C44" s="645"/>
      <c r="D44" s="645">
        <v>1</v>
      </c>
      <c r="E44" s="645">
        <v>1</v>
      </c>
      <c r="F44" s="645"/>
      <c r="G44" s="645"/>
      <c r="H44" s="645"/>
      <c r="I44" s="645"/>
      <c r="J44" s="645"/>
      <c r="K44" s="645"/>
      <c r="L44" s="645">
        <v>1</v>
      </c>
      <c r="M44" s="645">
        <v>1</v>
      </c>
      <c r="N44" s="645">
        <v>2</v>
      </c>
      <c r="O44" s="645">
        <v>2</v>
      </c>
      <c r="P44" s="645"/>
      <c r="Q44" s="645"/>
      <c r="R44" s="645"/>
      <c r="S44" s="645"/>
      <c r="T44" s="645"/>
      <c r="U44" s="645"/>
      <c r="V44" s="645"/>
      <c r="W44" s="645"/>
      <c r="X44" s="645"/>
      <c r="Y44" s="645"/>
      <c r="Z44" s="645"/>
      <c r="AA44" s="645"/>
      <c r="AB44" s="645"/>
      <c r="AC44" s="645"/>
      <c r="AD44" s="645"/>
      <c r="AE44" s="645"/>
      <c r="AF44" s="645"/>
      <c r="AG44" s="645"/>
      <c r="AH44" s="645"/>
      <c r="AI44" s="645"/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/>
      <c r="BM44" s="645"/>
      <c r="BN44" s="645"/>
      <c r="BO44" s="645"/>
      <c r="BP44" s="645"/>
      <c r="BQ44" s="645"/>
      <c r="BR44" s="645"/>
      <c r="BS44" s="645"/>
      <c r="BT44" s="645"/>
      <c r="BU44" s="645"/>
      <c r="BV44" s="645"/>
      <c r="BW44" s="645"/>
      <c r="BX44" s="645"/>
      <c r="BY44" s="645"/>
      <c r="BZ44" s="645">
        <v>4</v>
      </c>
      <c r="CA44" s="645">
        <v>4</v>
      </c>
    </row>
    <row r="45" spans="1:79">
      <c r="A45" s="42">
        <v>44405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>
        <v>6</v>
      </c>
      <c r="Q45" s="645">
        <v>6</v>
      </c>
      <c r="R45" s="645"/>
      <c r="S45" s="645"/>
      <c r="T45" s="645"/>
      <c r="U45" s="645"/>
      <c r="V45" s="645"/>
      <c r="W45" s="645"/>
      <c r="X45" s="645"/>
      <c r="Y45" s="645"/>
      <c r="Z45" s="645"/>
      <c r="AA45" s="645"/>
      <c r="AB45" s="645"/>
      <c r="AC45" s="645"/>
      <c r="AD45" s="645"/>
      <c r="AE45" s="645"/>
      <c r="AF45" s="645"/>
      <c r="AG45" s="645"/>
      <c r="AH45" s="645"/>
      <c r="AI45" s="645"/>
      <c r="AJ45" s="645"/>
      <c r="AK45" s="645"/>
      <c r="AL45" s="645"/>
      <c r="AM45" s="645"/>
      <c r="AN45" s="645"/>
      <c r="AO45" s="645"/>
      <c r="AP45" s="645"/>
      <c r="AQ45" s="645"/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/>
      <c r="BE45" s="645"/>
      <c r="BF45" s="645"/>
      <c r="BG45" s="645"/>
      <c r="BH45" s="645"/>
      <c r="BI45" s="645"/>
      <c r="BJ45" s="645"/>
      <c r="BK45" s="645"/>
      <c r="BL45" s="645"/>
      <c r="BM45" s="645"/>
      <c r="BN45" s="645"/>
      <c r="BO45" s="645"/>
      <c r="BP45" s="645"/>
      <c r="BQ45" s="645"/>
      <c r="BR45" s="645"/>
      <c r="BS45" s="645"/>
      <c r="BT45" s="645"/>
      <c r="BU45" s="645"/>
      <c r="BV45" s="645"/>
      <c r="BW45" s="645"/>
      <c r="BX45" s="645"/>
      <c r="BY45" s="645"/>
      <c r="BZ45" s="645">
        <v>6</v>
      </c>
      <c r="CA45" s="645">
        <v>6</v>
      </c>
    </row>
    <row r="46" spans="1:79">
      <c r="A46" s="42">
        <v>44431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>
        <v>2</v>
      </c>
      <c r="U46" s="645">
        <v>2</v>
      </c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/>
      <c r="AS46" s="645"/>
      <c r="AT46" s="645"/>
      <c r="AU46" s="645"/>
      <c r="AV46" s="645"/>
      <c r="AW46" s="645"/>
      <c r="AX46" s="645"/>
      <c r="AY46" s="645"/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>
        <v>2</v>
      </c>
      <c r="CA46" s="645">
        <v>2</v>
      </c>
    </row>
    <row r="47" spans="1:79">
      <c r="A47" s="42">
        <v>44432</v>
      </c>
      <c r="B47" s="645"/>
      <c r="C47" s="645"/>
      <c r="D47" s="645"/>
      <c r="E47" s="645"/>
      <c r="F47" s="645"/>
      <c r="G47" s="645"/>
      <c r="H47" s="645"/>
      <c r="I47" s="645"/>
      <c r="J47" s="645"/>
      <c r="K47" s="645"/>
      <c r="L47" s="645"/>
      <c r="M47" s="645"/>
      <c r="N47" s="645"/>
      <c r="O47" s="645"/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>
        <v>2</v>
      </c>
      <c r="Y47" s="645">
        <v>2</v>
      </c>
      <c r="Z47" s="645"/>
      <c r="AA47" s="645"/>
      <c r="AB47" s="645"/>
      <c r="AC47" s="645"/>
      <c r="AD47" s="645"/>
      <c r="AE47" s="645"/>
      <c r="AF47" s="645"/>
      <c r="AG47" s="645"/>
      <c r="AH47" s="645"/>
      <c r="AI47" s="645"/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/>
      <c r="AU47" s="645"/>
      <c r="AV47" s="645"/>
      <c r="AW47" s="645"/>
      <c r="AX47" s="645"/>
      <c r="AY47" s="645"/>
      <c r="AZ47" s="645"/>
      <c r="BA47" s="645"/>
      <c r="BB47" s="645"/>
      <c r="BC47" s="645"/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/>
      <c r="BQ47" s="645"/>
      <c r="BR47" s="645">
        <v>1</v>
      </c>
      <c r="BS47" s="645">
        <v>1</v>
      </c>
      <c r="BT47" s="645">
        <v>2</v>
      </c>
      <c r="BU47" s="645"/>
      <c r="BV47" s="645"/>
      <c r="BW47" s="645"/>
      <c r="BX47" s="645"/>
      <c r="BY47" s="645"/>
      <c r="BZ47" s="645">
        <v>6</v>
      </c>
      <c r="CA47" s="645">
        <v>4</v>
      </c>
    </row>
    <row r="48" spans="1:79">
      <c r="A48" s="42">
        <v>44433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/>
      <c r="BA48" s="645"/>
      <c r="BB48" s="645"/>
      <c r="BC48" s="645"/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>
        <v>1</v>
      </c>
      <c r="BU48" s="645"/>
      <c r="BV48" s="645">
        <v>1</v>
      </c>
      <c r="BW48" s="645">
        <v>1</v>
      </c>
      <c r="BX48" s="645"/>
      <c r="BY48" s="645"/>
      <c r="BZ48" s="645">
        <v>2</v>
      </c>
      <c r="CA48" s="645">
        <v>1</v>
      </c>
    </row>
    <row r="49" spans="1:79">
      <c r="A49" s="42">
        <v>44438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/>
      <c r="U49" s="645"/>
      <c r="V49" s="645"/>
      <c r="W49" s="645"/>
      <c r="X49" s="645"/>
      <c r="Y49" s="645"/>
      <c r="Z49" s="645">
        <v>3</v>
      </c>
      <c r="AA49" s="645">
        <v>3</v>
      </c>
      <c r="AB49" s="645">
        <v>1</v>
      </c>
      <c r="AC49" s="645">
        <v>1</v>
      </c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>
        <v>4</v>
      </c>
      <c r="CA49" s="645">
        <v>4</v>
      </c>
    </row>
    <row r="50" spans="1:79">
      <c r="A50" s="42">
        <v>44439</v>
      </c>
      <c r="B50" s="645"/>
      <c r="C50" s="645"/>
      <c r="D50" s="645"/>
      <c r="E50" s="645"/>
      <c r="F50" s="645"/>
      <c r="G50" s="645"/>
      <c r="H50" s="645"/>
      <c r="I50" s="645"/>
      <c r="J50" s="645"/>
      <c r="K50" s="645"/>
      <c r="L50" s="645"/>
      <c r="M50" s="645"/>
      <c r="N50" s="645"/>
      <c r="O50" s="645"/>
      <c r="P50" s="645"/>
      <c r="Q50" s="645"/>
      <c r="R50" s="645"/>
      <c r="S50" s="645"/>
      <c r="T50" s="645"/>
      <c r="U50" s="645"/>
      <c r="V50" s="645"/>
      <c r="W50" s="645"/>
      <c r="X50" s="645"/>
      <c r="Y50" s="645"/>
      <c r="Z50" s="645">
        <v>1</v>
      </c>
      <c r="AA50" s="645">
        <v>1</v>
      </c>
      <c r="AB50" s="645">
        <v>1</v>
      </c>
      <c r="AC50" s="645">
        <v>1</v>
      </c>
      <c r="AD50" s="645"/>
      <c r="AE50" s="645"/>
      <c r="AF50" s="645"/>
      <c r="AG50" s="645"/>
      <c r="AH50" s="645"/>
      <c r="AI50" s="645"/>
      <c r="AJ50" s="645"/>
      <c r="AK50" s="645"/>
      <c r="AL50" s="645"/>
      <c r="AM50" s="645"/>
      <c r="AN50" s="645"/>
      <c r="AO50" s="645"/>
      <c r="AP50" s="645"/>
      <c r="AQ50" s="645"/>
      <c r="AR50" s="645"/>
      <c r="AS50" s="645"/>
      <c r="AT50" s="645"/>
      <c r="AU50" s="645"/>
      <c r="AV50" s="645"/>
      <c r="AW50" s="645"/>
      <c r="AX50" s="645"/>
      <c r="AY50" s="645"/>
      <c r="AZ50" s="645"/>
      <c r="BA50" s="645"/>
      <c r="BB50" s="645"/>
      <c r="BC50" s="645"/>
      <c r="BD50" s="645"/>
      <c r="BE50" s="645"/>
      <c r="BF50" s="645"/>
      <c r="BG50" s="645"/>
      <c r="BH50" s="645"/>
      <c r="BI50" s="645"/>
      <c r="BJ50" s="645"/>
      <c r="BK50" s="645"/>
      <c r="BL50" s="645"/>
      <c r="BM50" s="645"/>
      <c r="BN50" s="645"/>
      <c r="BO50" s="645"/>
      <c r="BP50" s="645"/>
      <c r="BQ50" s="645"/>
      <c r="BR50" s="645"/>
      <c r="BS50" s="645"/>
      <c r="BT50" s="645"/>
      <c r="BU50" s="645"/>
      <c r="BV50" s="645"/>
      <c r="BW50" s="645"/>
      <c r="BX50" s="645"/>
      <c r="BY50" s="645"/>
      <c r="BZ50" s="645">
        <v>2</v>
      </c>
      <c r="CA50" s="645">
        <v>2</v>
      </c>
    </row>
    <row r="51" spans="1:79">
      <c r="A51" s="42">
        <v>44452</v>
      </c>
      <c r="B51" s="645"/>
      <c r="C51" s="645"/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5"/>
      <c r="W51" s="645"/>
      <c r="X51" s="645"/>
      <c r="Y51" s="645"/>
      <c r="Z51" s="645"/>
      <c r="AA51" s="645"/>
      <c r="AB51" s="645">
        <v>2</v>
      </c>
      <c r="AC51" s="645">
        <v>1</v>
      </c>
      <c r="AD51" s="645"/>
      <c r="AE51" s="645"/>
      <c r="AF51" s="645"/>
      <c r="AG51" s="645"/>
      <c r="AH51" s="645"/>
      <c r="AI51" s="645"/>
      <c r="AJ51" s="645"/>
      <c r="AK51" s="645"/>
      <c r="AL51" s="645"/>
      <c r="AM51" s="645"/>
      <c r="AN51" s="645"/>
      <c r="AO51" s="645"/>
      <c r="AP51" s="645"/>
      <c r="AQ51" s="645"/>
      <c r="AR51" s="645"/>
      <c r="AS51" s="645"/>
      <c r="AT51" s="645"/>
      <c r="AU51" s="645"/>
      <c r="AV51" s="645"/>
      <c r="AW51" s="645"/>
      <c r="AX51" s="645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5"/>
      <c r="BL51" s="645"/>
      <c r="BM51" s="645"/>
      <c r="BN51" s="645"/>
      <c r="BO51" s="645"/>
      <c r="BP51" s="645"/>
      <c r="BQ51" s="645"/>
      <c r="BR51" s="645"/>
      <c r="BS51" s="645"/>
      <c r="BT51" s="645"/>
      <c r="BU51" s="645"/>
      <c r="BV51" s="645"/>
      <c r="BW51" s="645"/>
      <c r="BX51" s="645"/>
      <c r="BY51" s="645"/>
      <c r="BZ51" s="645">
        <v>2</v>
      </c>
      <c r="CA51" s="645">
        <v>1</v>
      </c>
    </row>
    <row r="52" spans="1:79">
      <c r="A52" s="42">
        <v>44455</v>
      </c>
      <c r="B52" s="645"/>
      <c r="C52" s="645"/>
      <c r="D52" s="645"/>
      <c r="E52" s="645"/>
      <c r="F52" s="645"/>
      <c r="G52" s="645"/>
      <c r="H52" s="645"/>
      <c r="I52" s="645"/>
      <c r="J52" s="645"/>
      <c r="K52" s="645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  <c r="X52" s="645"/>
      <c r="Y52" s="645"/>
      <c r="Z52" s="645"/>
      <c r="AA52" s="645"/>
      <c r="AB52" s="645"/>
      <c r="AC52" s="645"/>
      <c r="AD52" s="645">
        <v>3</v>
      </c>
      <c r="AE52" s="645">
        <v>2</v>
      </c>
      <c r="AF52" s="645">
        <v>1</v>
      </c>
      <c r="AG52" s="645">
        <v>1</v>
      </c>
      <c r="AH52" s="645"/>
      <c r="AI52" s="645"/>
      <c r="AJ52" s="645"/>
      <c r="AK52" s="645"/>
      <c r="AL52" s="645"/>
      <c r="AM52" s="645"/>
      <c r="AN52" s="645"/>
      <c r="AO52" s="645"/>
      <c r="AP52" s="645"/>
      <c r="AQ52" s="645"/>
      <c r="AR52" s="645"/>
      <c r="AS52" s="645"/>
      <c r="AT52" s="645"/>
      <c r="AU52" s="645"/>
      <c r="AV52" s="645"/>
      <c r="AW52" s="645"/>
      <c r="AX52" s="645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5"/>
      <c r="BL52" s="645"/>
      <c r="BM52" s="645"/>
      <c r="BN52" s="645"/>
      <c r="BO52" s="645"/>
      <c r="BP52" s="645"/>
      <c r="BQ52" s="645"/>
      <c r="BR52" s="645"/>
      <c r="BS52" s="645"/>
      <c r="BT52" s="645"/>
      <c r="BU52" s="645"/>
      <c r="BV52" s="645"/>
      <c r="BW52" s="645"/>
      <c r="BX52" s="645"/>
      <c r="BY52" s="645"/>
      <c r="BZ52" s="645">
        <v>4</v>
      </c>
      <c r="CA52" s="645">
        <v>3</v>
      </c>
    </row>
    <row r="53" spans="1:79">
      <c r="A53" s="42">
        <v>44462</v>
      </c>
      <c r="B53" s="645"/>
      <c r="C53" s="645"/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  <c r="X53" s="645"/>
      <c r="Y53" s="645"/>
      <c r="Z53" s="645"/>
      <c r="AA53" s="645"/>
      <c r="AB53" s="645"/>
      <c r="AC53" s="645"/>
      <c r="AD53" s="645"/>
      <c r="AE53" s="645"/>
      <c r="AF53" s="645"/>
      <c r="AG53" s="645"/>
      <c r="AH53" s="645">
        <v>1</v>
      </c>
      <c r="AI53" s="645">
        <v>1</v>
      </c>
      <c r="AJ53" s="645"/>
      <c r="AK53" s="645"/>
      <c r="AL53" s="645"/>
      <c r="AM53" s="645"/>
      <c r="AN53" s="645"/>
      <c r="AO53" s="645"/>
      <c r="AP53" s="645"/>
      <c r="AQ53" s="645"/>
      <c r="AR53" s="645"/>
      <c r="AS53" s="645"/>
      <c r="AT53" s="645"/>
      <c r="AU53" s="645"/>
      <c r="AV53" s="645"/>
      <c r="AW53" s="645"/>
      <c r="AX53" s="645"/>
      <c r="AY53" s="645"/>
      <c r="AZ53" s="645"/>
      <c r="BA53" s="645"/>
      <c r="BB53" s="645"/>
      <c r="BC53" s="645"/>
      <c r="BD53" s="645"/>
      <c r="BE53" s="645"/>
      <c r="BF53" s="645"/>
      <c r="BG53" s="645"/>
      <c r="BH53" s="645"/>
      <c r="BI53" s="645"/>
      <c r="BJ53" s="645"/>
      <c r="BK53" s="645"/>
      <c r="BL53" s="645"/>
      <c r="BM53" s="645"/>
      <c r="BN53" s="645"/>
      <c r="BO53" s="645"/>
      <c r="BP53" s="645"/>
      <c r="BQ53" s="645"/>
      <c r="BR53" s="645"/>
      <c r="BS53" s="645"/>
      <c r="BT53" s="645"/>
      <c r="BU53" s="645"/>
      <c r="BV53" s="645"/>
      <c r="BW53" s="645"/>
      <c r="BX53" s="645"/>
      <c r="BY53" s="645"/>
      <c r="BZ53" s="645">
        <v>1</v>
      </c>
      <c r="CA53" s="645">
        <v>1</v>
      </c>
    </row>
    <row r="54" spans="1:79">
      <c r="A54" s="42">
        <v>44463</v>
      </c>
      <c r="B54" s="645"/>
      <c r="C54" s="645"/>
      <c r="D54" s="645"/>
      <c r="E54" s="645"/>
      <c r="F54" s="645"/>
      <c r="G54" s="645"/>
      <c r="H54" s="645"/>
      <c r="I54" s="645"/>
      <c r="J54" s="645"/>
      <c r="K54" s="645"/>
      <c r="L54" s="645"/>
      <c r="M54" s="645"/>
      <c r="N54" s="645"/>
      <c r="O54" s="645"/>
      <c r="P54" s="645"/>
      <c r="Q54" s="645"/>
      <c r="R54" s="645"/>
      <c r="S54" s="645"/>
      <c r="T54" s="645"/>
      <c r="U54" s="645"/>
      <c r="V54" s="645"/>
      <c r="W54" s="645"/>
      <c r="X54" s="645"/>
      <c r="Y54" s="645"/>
      <c r="Z54" s="645"/>
      <c r="AA54" s="645"/>
      <c r="AB54" s="645">
        <v>2</v>
      </c>
      <c r="AC54" s="645">
        <v>2</v>
      </c>
      <c r="AD54" s="645"/>
      <c r="AE54" s="645"/>
      <c r="AF54" s="645"/>
      <c r="AG54" s="645"/>
      <c r="AH54" s="645"/>
      <c r="AI54" s="645"/>
      <c r="AJ54" s="645"/>
      <c r="AK54" s="645"/>
      <c r="AL54" s="645"/>
      <c r="AM54" s="645"/>
      <c r="AN54" s="645"/>
      <c r="AO54" s="645"/>
      <c r="AP54" s="645"/>
      <c r="AQ54" s="645"/>
      <c r="AR54" s="645"/>
      <c r="AS54" s="645"/>
      <c r="AT54" s="645"/>
      <c r="AU54" s="645"/>
      <c r="AV54" s="645"/>
      <c r="AW54" s="645"/>
      <c r="AX54" s="645"/>
      <c r="AY54" s="645"/>
      <c r="AZ54" s="645"/>
      <c r="BA54" s="645"/>
      <c r="BB54" s="645"/>
      <c r="BC54" s="645"/>
      <c r="BD54" s="645"/>
      <c r="BE54" s="645"/>
      <c r="BF54" s="645"/>
      <c r="BG54" s="645"/>
      <c r="BH54" s="645"/>
      <c r="BI54" s="645"/>
      <c r="BJ54" s="645"/>
      <c r="BK54" s="645"/>
      <c r="BL54" s="645"/>
      <c r="BM54" s="645"/>
      <c r="BN54" s="645"/>
      <c r="BO54" s="645"/>
      <c r="BP54" s="645"/>
      <c r="BQ54" s="645"/>
      <c r="BR54" s="645"/>
      <c r="BS54" s="645"/>
      <c r="BT54" s="645"/>
      <c r="BU54" s="645"/>
      <c r="BV54" s="645"/>
      <c r="BW54" s="645"/>
      <c r="BX54" s="645"/>
      <c r="BY54" s="645"/>
      <c r="BZ54" s="645">
        <v>2</v>
      </c>
      <c r="CA54" s="645">
        <v>2</v>
      </c>
    </row>
    <row r="55" spans="1:79">
      <c r="A55" s="42">
        <v>44467</v>
      </c>
      <c r="B55" s="645"/>
      <c r="C55" s="645"/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  <c r="W55" s="645"/>
      <c r="X55" s="645"/>
      <c r="Y55" s="645"/>
      <c r="Z55" s="645"/>
      <c r="AA55" s="645"/>
      <c r="AB55" s="645"/>
      <c r="AC55" s="645"/>
      <c r="AD55" s="645"/>
      <c r="AE55" s="645"/>
      <c r="AF55" s="645"/>
      <c r="AG55" s="645"/>
      <c r="AH55" s="645"/>
      <c r="AI55" s="645"/>
      <c r="AJ55" s="645">
        <v>1</v>
      </c>
      <c r="AK55" s="645">
        <v>1</v>
      </c>
      <c r="AL55" s="645"/>
      <c r="AM55" s="645"/>
      <c r="AN55" s="645"/>
      <c r="AO55" s="645"/>
      <c r="AP55" s="645"/>
      <c r="AQ55" s="645"/>
      <c r="AR55" s="645"/>
      <c r="AS55" s="645"/>
      <c r="AT55" s="645"/>
      <c r="AU55" s="645"/>
      <c r="AV55" s="645"/>
      <c r="AW55" s="645"/>
      <c r="AX55" s="645"/>
      <c r="AY55" s="645"/>
      <c r="AZ55" s="645"/>
      <c r="BA55" s="645"/>
      <c r="BB55" s="645"/>
      <c r="BC55" s="645"/>
      <c r="BD55" s="645"/>
      <c r="BE55" s="645"/>
      <c r="BF55" s="645"/>
      <c r="BG55" s="645"/>
      <c r="BH55" s="645"/>
      <c r="BI55" s="645"/>
      <c r="BJ55" s="645"/>
      <c r="BK55" s="645"/>
      <c r="BL55" s="645"/>
      <c r="BM55" s="645"/>
      <c r="BN55" s="645"/>
      <c r="BO55" s="645"/>
      <c r="BP55" s="645"/>
      <c r="BQ55" s="645"/>
      <c r="BR55" s="645"/>
      <c r="BS55" s="645"/>
      <c r="BT55" s="645"/>
      <c r="BU55" s="645"/>
      <c r="BV55" s="645"/>
      <c r="BW55" s="645"/>
      <c r="BX55" s="645"/>
      <c r="BY55" s="645"/>
      <c r="BZ55" s="645">
        <v>1</v>
      </c>
      <c r="CA55" s="645">
        <v>1</v>
      </c>
    </row>
    <row r="56" spans="1:79">
      <c r="A56" s="42">
        <v>44468</v>
      </c>
      <c r="B56" s="645"/>
      <c r="C56" s="645"/>
      <c r="D56" s="645"/>
      <c r="E56" s="645"/>
      <c r="F56" s="645"/>
      <c r="G56" s="645"/>
      <c r="H56" s="645"/>
      <c r="I56" s="645"/>
      <c r="J56" s="645"/>
      <c r="K56" s="645"/>
      <c r="L56" s="645"/>
      <c r="M56" s="645"/>
      <c r="N56" s="645"/>
      <c r="O56" s="645"/>
      <c r="P56" s="645"/>
      <c r="Q56" s="645"/>
      <c r="R56" s="645"/>
      <c r="S56" s="645"/>
      <c r="T56" s="645"/>
      <c r="U56" s="645"/>
      <c r="V56" s="645"/>
      <c r="W56" s="645"/>
      <c r="X56" s="645"/>
      <c r="Y56" s="645"/>
      <c r="Z56" s="645"/>
      <c r="AA56" s="645"/>
      <c r="AB56" s="645"/>
      <c r="AC56" s="645"/>
      <c r="AD56" s="645"/>
      <c r="AE56" s="645"/>
      <c r="AF56" s="645"/>
      <c r="AG56" s="645"/>
      <c r="AH56" s="645"/>
      <c r="AI56" s="645"/>
      <c r="AJ56" s="645"/>
      <c r="AK56" s="645"/>
      <c r="AL56" s="645">
        <v>1</v>
      </c>
      <c r="AM56" s="645"/>
      <c r="AN56" s="645"/>
      <c r="AO56" s="645"/>
      <c r="AP56" s="645"/>
      <c r="AQ56" s="645"/>
      <c r="AR56" s="645"/>
      <c r="AS56" s="645"/>
      <c r="AT56" s="645"/>
      <c r="AU56" s="645"/>
      <c r="AV56" s="645"/>
      <c r="AW56" s="645"/>
      <c r="AX56" s="645"/>
      <c r="AY56" s="645"/>
      <c r="AZ56" s="645"/>
      <c r="BA56" s="645"/>
      <c r="BB56" s="645"/>
      <c r="BC56" s="645"/>
      <c r="BD56" s="645"/>
      <c r="BE56" s="645"/>
      <c r="BF56" s="645"/>
      <c r="BG56" s="645"/>
      <c r="BH56" s="645"/>
      <c r="BI56" s="645"/>
      <c r="BJ56" s="645"/>
      <c r="BK56" s="645"/>
      <c r="BL56" s="645"/>
      <c r="BM56" s="645"/>
      <c r="BN56" s="645"/>
      <c r="BO56" s="645"/>
      <c r="BP56" s="645"/>
      <c r="BQ56" s="645"/>
      <c r="BR56" s="645"/>
      <c r="BS56" s="645"/>
      <c r="BT56" s="645"/>
      <c r="BU56" s="645"/>
      <c r="BV56" s="645"/>
      <c r="BW56" s="645"/>
      <c r="BX56" s="645"/>
      <c r="BY56" s="645"/>
      <c r="BZ56" s="645">
        <v>1</v>
      </c>
      <c r="CA56" s="645"/>
    </row>
    <row r="57" spans="1:79">
      <c r="A57" s="42">
        <v>44481</v>
      </c>
      <c r="B57" s="645"/>
      <c r="C57" s="645"/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  <c r="X57" s="645"/>
      <c r="Y57" s="645"/>
      <c r="Z57" s="645"/>
      <c r="AA57" s="645"/>
      <c r="AB57" s="645"/>
      <c r="AC57" s="645"/>
      <c r="AD57" s="645"/>
      <c r="AE57" s="645"/>
      <c r="AF57" s="645"/>
      <c r="AG57" s="645"/>
      <c r="AH57" s="645"/>
      <c r="AI57" s="645"/>
      <c r="AJ57" s="645"/>
      <c r="AK57" s="645"/>
      <c r="AL57" s="645"/>
      <c r="AM57" s="645"/>
      <c r="AN57" s="645">
        <v>1</v>
      </c>
      <c r="AO57" s="645">
        <v>1</v>
      </c>
      <c r="AP57" s="645"/>
      <c r="AQ57" s="645"/>
      <c r="AR57" s="645"/>
      <c r="AS57" s="645"/>
      <c r="AT57" s="645"/>
      <c r="AU57" s="645"/>
      <c r="AV57" s="645"/>
      <c r="AW57" s="645"/>
      <c r="AX57" s="645"/>
      <c r="AY57" s="645"/>
      <c r="AZ57" s="645"/>
      <c r="BA57" s="645"/>
      <c r="BB57" s="645"/>
      <c r="BC57" s="645"/>
      <c r="BD57" s="645"/>
      <c r="BE57" s="645"/>
      <c r="BF57" s="645"/>
      <c r="BG57" s="645"/>
      <c r="BH57" s="645"/>
      <c r="BI57" s="645"/>
      <c r="BJ57" s="645"/>
      <c r="BK57" s="645"/>
      <c r="BL57" s="645"/>
      <c r="BM57" s="645"/>
      <c r="BN57" s="645"/>
      <c r="BO57" s="645"/>
      <c r="BP57" s="645"/>
      <c r="BQ57" s="645"/>
      <c r="BR57" s="645"/>
      <c r="BS57" s="645"/>
      <c r="BT57" s="645"/>
      <c r="BU57" s="645"/>
      <c r="BV57" s="645"/>
      <c r="BW57" s="645"/>
      <c r="BX57" s="645"/>
      <c r="BY57" s="645"/>
      <c r="BZ57" s="645">
        <v>1</v>
      </c>
      <c r="CA57" s="645">
        <v>1</v>
      </c>
    </row>
    <row r="58" spans="1:79">
      <c r="A58" s="42">
        <v>44484</v>
      </c>
      <c r="B58" s="645"/>
      <c r="C58" s="645"/>
      <c r="D58" s="645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45"/>
      <c r="R58" s="645"/>
      <c r="S58" s="645"/>
      <c r="T58" s="645"/>
      <c r="U58" s="645"/>
      <c r="V58" s="645"/>
      <c r="W58" s="645"/>
      <c r="X58" s="645"/>
      <c r="Y58" s="645"/>
      <c r="Z58" s="645"/>
      <c r="AA58" s="645"/>
      <c r="AB58" s="645"/>
      <c r="AC58" s="645"/>
      <c r="AD58" s="645"/>
      <c r="AE58" s="645"/>
      <c r="AF58" s="645"/>
      <c r="AG58" s="645"/>
      <c r="AH58" s="645"/>
      <c r="AI58" s="645"/>
      <c r="AJ58" s="645"/>
      <c r="AK58" s="645"/>
      <c r="AL58" s="645"/>
      <c r="AM58" s="645"/>
      <c r="AN58" s="645"/>
      <c r="AO58" s="645"/>
      <c r="AP58" s="645">
        <v>1</v>
      </c>
      <c r="AQ58" s="645">
        <v>1</v>
      </c>
      <c r="AR58" s="645"/>
      <c r="AS58" s="645"/>
      <c r="AT58" s="645"/>
      <c r="AU58" s="645"/>
      <c r="AV58" s="645"/>
      <c r="AW58" s="645"/>
      <c r="AX58" s="645"/>
      <c r="AY58" s="645"/>
      <c r="AZ58" s="645"/>
      <c r="BA58" s="645"/>
      <c r="BB58" s="645"/>
      <c r="BC58" s="645"/>
      <c r="BD58" s="645"/>
      <c r="BE58" s="645"/>
      <c r="BF58" s="645"/>
      <c r="BG58" s="645"/>
      <c r="BH58" s="645"/>
      <c r="BI58" s="645"/>
      <c r="BJ58" s="645"/>
      <c r="BK58" s="645"/>
      <c r="BL58" s="645"/>
      <c r="BM58" s="645"/>
      <c r="BN58" s="645"/>
      <c r="BO58" s="645"/>
      <c r="BP58" s="645"/>
      <c r="BQ58" s="645"/>
      <c r="BR58" s="645"/>
      <c r="BS58" s="645"/>
      <c r="BT58" s="645"/>
      <c r="BU58" s="645"/>
      <c r="BV58" s="645"/>
      <c r="BW58" s="645"/>
      <c r="BX58" s="645"/>
      <c r="BY58" s="645"/>
      <c r="BZ58" s="645">
        <v>1</v>
      </c>
      <c r="CA58" s="645">
        <v>1</v>
      </c>
    </row>
    <row r="59" spans="1:79">
      <c r="A59" s="42">
        <v>44487</v>
      </c>
      <c r="B59" s="645"/>
      <c r="C59" s="645"/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45"/>
      <c r="R59" s="645"/>
      <c r="S59" s="645"/>
      <c r="T59" s="645"/>
      <c r="U59" s="645"/>
      <c r="V59" s="645"/>
      <c r="W59" s="645"/>
      <c r="X59" s="645"/>
      <c r="Y59" s="645"/>
      <c r="Z59" s="645"/>
      <c r="AA59" s="645"/>
      <c r="AB59" s="645"/>
      <c r="AC59" s="645"/>
      <c r="AD59" s="645"/>
      <c r="AE59" s="645"/>
      <c r="AF59" s="645"/>
      <c r="AG59" s="645"/>
      <c r="AH59" s="645"/>
      <c r="AI59" s="645"/>
      <c r="AJ59" s="645"/>
      <c r="AK59" s="645"/>
      <c r="AL59" s="645"/>
      <c r="AM59" s="645"/>
      <c r="AN59" s="645">
        <v>1</v>
      </c>
      <c r="AO59" s="645">
        <v>1</v>
      </c>
      <c r="AP59" s="645"/>
      <c r="AQ59" s="645"/>
      <c r="AR59" s="645"/>
      <c r="AS59" s="645"/>
      <c r="AT59" s="645"/>
      <c r="AU59" s="645"/>
      <c r="AV59" s="645"/>
      <c r="AW59" s="645"/>
      <c r="AX59" s="645"/>
      <c r="AY59" s="645"/>
      <c r="AZ59" s="645"/>
      <c r="BA59" s="645"/>
      <c r="BB59" s="645"/>
      <c r="BC59" s="645"/>
      <c r="BD59" s="645"/>
      <c r="BE59" s="645"/>
      <c r="BF59" s="645"/>
      <c r="BG59" s="645"/>
      <c r="BH59" s="645"/>
      <c r="BI59" s="645"/>
      <c r="BJ59" s="645"/>
      <c r="BK59" s="645"/>
      <c r="BL59" s="645"/>
      <c r="BM59" s="645"/>
      <c r="BN59" s="645"/>
      <c r="BO59" s="645"/>
      <c r="BP59" s="645"/>
      <c r="BQ59" s="645"/>
      <c r="BR59" s="645"/>
      <c r="BS59" s="645"/>
      <c r="BT59" s="645"/>
      <c r="BU59" s="645"/>
      <c r="BV59" s="645"/>
      <c r="BW59" s="645"/>
      <c r="BX59" s="645"/>
      <c r="BY59" s="645"/>
      <c r="BZ59" s="645">
        <v>1</v>
      </c>
      <c r="CA59" s="645">
        <v>1</v>
      </c>
    </row>
    <row r="60" spans="1:79">
      <c r="A60" s="42">
        <v>44488</v>
      </c>
      <c r="B60" s="645"/>
      <c r="C60" s="645"/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45"/>
      <c r="R60" s="645"/>
      <c r="S60" s="645"/>
      <c r="T60" s="645"/>
      <c r="U60" s="645"/>
      <c r="V60" s="645"/>
      <c r="W60" s="645"/>
      <c r="X60" s="645"/>
      <c r="Y60" s="645"/>
      <c r="Z60" s="645"/>
      <c r="AA60" s="645"/>
      <c r="AB60" s="645"/>
      <c r="AC60" s="645"/>
      <c r="AD60" s="645"/>
      <c r="AE60" s="645"/>
      <c r="AF60" s="645"/>
      <c r="AG60" s="645"/>
      <c r="AH60" s="645"/>
      <c r="AI60" s="645"/>
      <c r="AJ60" s="645"/>
      <c r="AK60" s="645"/>
      <c r="AL60" s="645"/>
      <c r="AM60" s="645"/>
      <c r="AN60" s="645"/>
      <c r="AO60" s="645"/>
      <c r="AP60" s="645"/>
      <c r="AQ60" s="645"/>
      <c r="AR60" s="645">
        <v>4</v>
      </c>
      <c r="AS60" s="645">
        <v>4</v>
      </c>
      <c r="AT60" s="645">
        <v>1</v>
      </c>
      <c r="AU60" s="645">
        <v>1</v>
      </c>
      <c r="AV60" s="645">
        <v>1</v>
      </c>
      <c r="AW60" s="645">
        <v>1</v>
      </c>
      <c r="AX60" s="645"/>
      <c r="AY60" s="645"/>
      <c r="AZ60" s="645"/>
      <c r="BA60" s="645"/>
      <c r="BB60" s="645"/>
      <c r="BC60" s="645"/>
      <c r="BD60" s="645"/>
      <c r="BE60" s="645"/>
      <c r="BF60" s="645"/>
      <c r="BG60" s="645"/>
      <c r="BH60" s="645"/>
      <c r="BI60" s="645"/>
      <c r="BJ60" s="645"/>
      <c r="BK60" s="645"/>
      <c r="BL60" s="645"/>
      <c r="BM60" s="645"/>
      <c r="BN60" s="645"/>
      <c r="BO60" s="645"/>
      <c r="BP60" s="645"/>
      <c r="BQ60" s="645"/>
      <c r="BR60" s="645"/>
      <c r="BS60" s="645"/>
      <c r="BT60" s="645"/>
      <c r="BU60" s="645"/>
      <c r="BV60" s="645"/>
      <c r="BW60" s="645"/>
      <c r="BX60" s="645"/>
      <c r="BY60" s="645"/>
      <c r="BZ60" s="645">
        <v>6</v>
      </c>
      <c r="CA60" s="645">
        <v>6</v>
      </c>
    </row>
    <row r="61" spans="1:79">
      <c r="A61" s="42">
        <v>44490</v>
      </c>
      <c r="B61" s="645"/>
      <c r="C61" s="645"/>
      <c r="D61" s="645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45"/>
      <c r="R61" s="645"/>
      <c r="S61" s="645"/>
      <c r="T61" s="645"/>
      <c r="U61" s="645"/>
      <c r="V61" s="645"/>
      <c r="W61" s="645"/>
      <c r="X61" s="645"/>
      <c r="Y61" s="645"/>
      <c r="Z61" s="645"/>
      <c r="AA61" s="645"/>
      <c r="AB61" s="645"/>
      <c r="AC61" s="645"/>
      <c r="AD61" s="645"/>
      <c r="AE61" s="645"/>
      <c r="AF61" s="645"/>
      <c r="AG61" s="645"/>
      <c r="AH61" s="645"/>
      <c r="AI61" s="645"/>
      <c r="AJ61" s="645"/>
      <c r="AK61" s="645"/>
      <c r="AL61" s="645"/>
      <c r="AM61" s="645"/>
      <c r="AN61" s="645"/>
      <c r="AO61" s="645"/>
      <c r="AP61" s="645">
        <v>1</v>
      </c>
      <c r="AQ61" s="645">
        <v>1</v>
      </c>
      <c r="AR61" s="645"/>
      <c r="AS61" s="645"/>
      <c r="AT61" s="645"/>
      <c r="AU61" s="645"/>
      <c r="AV61" s="645"/>
      <c r="AW61" s="645"/>
      <c r="AX61" s="645"/>
      <c r="AY61" s="645"/>
      <c r="AZ61" s="645"/>
      <c r="BA61" s="645"/>
      <c r="BB61" s="645"/>
      <c r="BC61" s="645"/>
      <c r="BD61" s="645"/>
      <c r="BE61" s="645"/>
      <c r="BF61" s="645"/>
      <c r="BG61" s="645"/>
      <c r="BH61" s="645"/>
      <c r="BI61" s="645"/>
      <c r="BJ61" s="645"/>
      <c r="BK61" s="645"/>
      <c r="BL61" s="645"/>
      <c r="BM61" s="645"/>
      <c r="BN61" s="645"/>
      <c r="BO61" s="645"/>
      <c r="BP61" s="645"/>
      <c r="BQ61" s="645"/>
      <c r="BR61" s="645"/>
      <c r="BS61" s="645"/>
      <c r="BT61" s="645"/>
      <c r="BU61" s="645"/>
      <c r="BV61" s="645"/>
      <c r="BW61" s="645"/>
      <c r="BX61" s="645"/>
      <c r="BY61" s="645"/>
      <c r="BZ61" s="645">
        <v>1</v>
      </c>
      <c r="CA61" s="645">
        <v>1</v>
      </c>
    </row>
    <row r="62" spans="1:79">
      <c r="A62" s="42">
        <v>44496</v>
      </c>
      <c r="B62" s="645"/>
      <c r="C62" s="645"/>
      <c r="D62" s="645"/>
      <c r="E62" s="645"/>
      <c r="F62" s="645"/>
      <c r="G62" s="645"/>
      <c r="H62" s="645"/>
      <c r="I62" s="645"/>
      <c r="J62" s="645"/>
      <c r="K62" s="645"/>
      <c r="L62" s="645"/>
      <c r="M62" s="645"/>
      <c r="N62" s="645"/>
      <c r="O62" s="645"/>
      <c r="P62" s="645"/>
      <c r="Q62" s="645"/>
      <c r="R62" s="645"/>
      <c r="S62" s="645"/>
      <c r="T62" s="645"/>
      <c r="U62" s="645"/>
      <c r="V62" s="645"/>
      <c r="W62" s="645"/>
      <c r="X62" s="645"/>
      <c r="Y62" s="645"/>
      <c r="Z62" s="645"/>
      <c r="AA62" s="645"/>
      <c r="AB62" s="645"/>
      <c r="AC62" s="645"/>
      <c r="AD62" s="645"/>
      <c r="AE62" s="645"/>
      <c r="AF62" s="645"/>
      <c r="AG62" s="645"/>
      <c r="AH62" s="645"/>
      <c r="AI62" s="645"/>
      <c r="AJ62" s="645"/>
      <c r="AK62" s="645"/>
      <c r="AL62" s="645"/>
      <c r="AM62" s="645"/>
      <c r="AN62" s="645"/>
      <c r="AO62" s="645"/>
      <c r="AP62" s="645"/>
      <c r="AQ62" s="645"/>
      <c r="AR62" s="645"/>
      <c r="AS62" s="645"/>
      <c r="AT62" s="645"/>
      <c r="AU62" s="645"/>
      <c r="AV62" s="645"/>
      <c r="AW62" s="645"/>
      <c r="AX62" s="645">
        <v>1</v>
      </c>
      <c r="AY62" s="645">
        <v>1</v>
      </c>
      <c r="AZ62" s="645"/>
      <c r="BA62" s="645"/>
      <c r="BB62" s="645"/>
      <c r="BC62" s="645"/>
      <c r="BD62" s="645"/>
      <c r="BE62" s="645"/>
      <c r="BF62" s="645"/>
      <c r="BG62" s="645"/>
      <c r="BH62" s="645"/>
      <c r="BI62" s="645"/>
      <c r="BJ62" s="645"/>
      <c r="BK62" s="645"/>
      <c r="BL62" s="645">
        <v>1</v>
      </c>
      <c r="BM62" s="645">
        <v>1</v>
      </c>
      <c r="BN62" s="645"/>
      <c r="BO62" s="645"/>
      <c r="BP62" s="645"/>
      <c r="BQ62" s="645"/>
      <c r="BR62" s="645"/>
      <c r="BS62" s="645"/>
      <c r="BT62" s="645"/>
      <c r="BU62" s="645"/>
      <c r="BV62" s="645"/>
      <c r="BW62" s="645"/>
      <c r="BX62" s="645"/>
      <c r="BY62" s="645"/>
      <c r="BZ62" s="645">
        <v>2</v>
      </c>
      <c r="CA62" s="645">
        <v>2</v>
      </c>
    </row>
    <row r="63" spans="1:79">
      <c r="A63" s="42">
        <v>44491</v>
      </c>
      <c r="B63" s="645"/>
      <c r="C63" s="645"/>
      <c r="D63" s="645"/>
      <c r="E63" s="645"/>
      <c r="F63" s="645"/>
      <c r="G63" s="645"/>
      <c r="H63" s="645"/>
      <c r="I63" s="645"/>
      <c r="J63" s="645"/>
      <c r="K63" s="645"/>
      <c r="L63" s="645"/>
      <c r="M63" s="645"/>
      <c r="N63" s="645"/>
      <c r="O63" s="645"/>
      <c r="P63" s="645"/>
      <c r="Q63" s="645"/>
      <c r="R63" s="645"/>
      <c r="S63" s="645"/>
      <c r="T63" s="645"/>
      <c r="U63" s="645"/>
      <c r="V63" s="645"/>
      <c r="W63" s="645"/>
      <c r="X63" s="645"/>
      <c r="Y63" s="645"/>
      <c r="Z63" s="645"/>
      <c r="AA63" s="645"/>
      <c r="AB63" s="645"/>
      <c r="AC63" s="645"/>
      <c r="AD63" s="645"/>
      <c r="AE63" s="645"/>
      <c r="AF63" s="645"/>
      <c r="AG63" s="645"/>
      <c r="AH63" s="645"/>
      <c r="AI63" s="645"/>
      <c r="AJ63" s="645"/>
      <c r="AK63" s="645"/>
      <c r="AL63" s="645"/>
      <c r="AM63" s="645"/>
      <c r="AN63" s="645"/>
      <c r="AO63" s="645"/>
      <c r="AP63" s="645"/>
      <c r="AQ63" s="645"/>
      <c r="AR63" s="645"/>
      <c r="AS63" s="645"/>
      <c r="AT63" s="645"/>
      <c r="AU63" s="645"/>
      <c r="AV63" s="645"/>
      <c r="AW63" s="645"/>
      <c r="AX63" s="645"/>
      <c r="AY63" s="645"/>
      <c r="AZ63" s="645">
        <v>1</v>
      </c>
      <c r="BA63" s="645">
        <v>1</v>
      </c>
      <c r="BB63" s="645"/>
      <c r="BC63" s="645"/>
      <c r="BD63" s="645"/>
      <c r="BE63" s="645"/>
      <c r="BF63" s="645"/>
      <c r="BG63" s="645"/>
      <c r="BH63" s="645"/>
      <c r="BI63" s="645"/>
      <c r="BJ63" s="645"/>
      <c r="BK63" s="645"/>
      <c r="BL63" s="645"/>
      <c r="BM63" s="645"/>
      <c r="BN63" s="645">
        <v>1</v>
      </c>
      <c r="BO63" s="645">
        <v>1</v>
      </c>
      <c r="BP63" s="645"/>
      <c r="BQ63" s="645"/>
      <c r="BR63" s="645"/>
      <c r="BS63" s="645"/>
      <c r="BT63" s="645"/>
      <c r="BU63" s="645"/>
      <c r="BV63" s="645"/>
      <c r="BW63" s="645"/>
      <c r="BX63" s="645"/>
      <c r="BY63" s="645"/>
      <c r="BZ63" s="645">
        <v>2</v>
      </c>
      <c r="CA63" s="645">
        <v>2</v>
      </c>
    </row>
    <row r="64" spans="1:79">
      <c r="A64" s="42">
        <v>44494</v>
      </c>
      <c r="B64" s="645"/>
      <c r="C64" s="645"/>
      <c r="D64" s="645"/>
      <c r="E64" s="645"/>
      <c r="F64" s="645"/>
      <c r="G64" s="645"/>
      <c r="H64" s="645"/>
      <c r="I64" s="645"/>
      <c r="J64" s="645"/>
      <c r="K64" s="645"/>
      <c r="L64" s="645"/>
      <c r="M64" s="645"/>
      <c r="N64" s="645"/>
      <c r="O64" s="645"/>
      <c r="P64" s="645"/>
      <c r="Q64" s="645"/>
      <c r="R64" s="645"/>
      <c r="S64" s="645"/>
      <c r="T64" s="645"/>
      <c r="U64" s="645"/>
      <c r="V64" s="645"/>
      <c r="W64" s="645"/>
      <c r="X64" s="645"/>
      <c r="Y64" s="645"/>
      <c r="Z64" s="645"/>
      <c r="AA64" s="645"/>
      <c r="AB64" s="645"/>
      <c r="AC64" s="645"/>
      <c r="AD64" s="645"/>
      <c r="AE64" s="645"/>
      <c r="AF64" s="645"/>
      <c r="AG64" s="645"/>
      <c r="AH64" s="645"/>
      <c r="AI64" s="645"/>
      <c r="AJ64" s="645"/>
      <c r="AK64" s="645"/>
      <c r="AL64" s="645"/>
      <c r="AM64" s="645"/>
      <c r="AN64" s="645"/>
      <c r="AO64" s="645"/>
      <c r="AP64" s="645">
        <v>1</v>
      </c>
      <c r="AQ64" s="645">
        <v>1</v>
      </c>
      <c r="AR64" s="645"/>
      <c r="AS64" s="645"/>
      <c r="AT64" s="645"/>
      <c r="AU64" s="645"/>
      <c r="AV64" s="645"/>
      <c r="AW64" s="645"/>
      <c r="AX64" s="645"/>
      <c r="AY64" s="645"/>
      <c r="AZ64" s="645"/>
      <c r="BA64" s="645"/>
      <c r="BB64" s="645">
        <v>1</v>
      </c>
      <c r="BC64" s="645">
        <v>1</v>
      </c>
      <c r="BD64" s="645">
        <v>1</v>
      </c>
      <c r="BE64" s="645">
        <v>1</v>
      </c>
      <c r="BF64" s="645"/>
      <c r="BG64" s="645"/>
      <c r="BH64" s="645"/>
      <c r="BI64" s="645"/>
      <c r="BJ64" s="645"/>
      <c r="BK64" s="645"/>
      <c r="BL64" s="645"/>
      <c r="BM64" s="645"/>
      <c r="BN64" s="645"/>
      <c r="BO64" s="645"/>
      <c r="BP64" s="645"/>
      <c r="BQ64" s="645"/>
      <c r="BR64" s="645"/>
      <c r="BS64" s="645"/>
      <c r="BT64" s="645"/>
      <c r="BU64" s="645"/>
      <c r="BV64" s="645"/>
      <c r="BW64" s="645"/>
      <c r="BX64" s="645"/>
      <c r="BY64" s="645"/>
      <c r="BZ64" s="645">
        <v>3</v>
      </c>
      <c r="CA64" s="645">
        <v>3</v>
      </c>
    </row>
    <row r="65" spans="1:79">
      <c r="A65" s="42">
        <v>44503</v>
      </c>
      <c r="B65" s="645"/>
      <c r="C65" s="645"/>
      <c r="D65" s="645"/>
      <c r="E65" s="645"/>
      <c r="F65" s="645"/>
      <c r="G65" s="645"/>
      <c r="H65" s="645"/>
      <c r="I65" s="645"/>
      <c r="J65" s="645"/>
      <c r="K65" s="645"/>
      <c r="L65" s="645"/>
      <c r="M65" s="645"/>
      <c r="N65" s="645"/>
      <c r="O65" s="645"/>
      <c r="P65" s="645"/>
      <c r="Q65" s="645"/>
      <c r="R65" s="645"/>
      <c r="S65" s="645">
        <v>1</v>
      </c>
      <c r="T65" s="645"/>
      <c r="U65" s="645"/>
      <c r="V65" s="645"/>
      <c r="W65" s="645"/>
      <c r="X65" s="645"/>
      <c r="Y65" s="645"/>
      <c r="Z65" s="645"/>
      <c r="AA65" s="645"/>
      <c r="AB65" s="645"/>
      <c r="AC65" s="645"/>
      <c r="AD65" s="645"/>
      <c r="AE65" s="645"/>
      <c r="AF65" s="645"/>
      <c r="AG65" s="645"/>
      <c r="AH65" s="645"/>
      <c r="AI65" s="645"/>
      <c r="AJ65" s="645"/>
      <c r="AK65" s="645"/>
      <c r="AL65" s="645"/>
      <c r="AM65" s="645"/>
      <c r="AN65" s="645"/>
      <c r="AO65" s="645"/>
      <c r="AP65" s="645"/>
      <c r="AQ65" s="645"/>
      <c r="AR65" s="645"/>
      <c r="AS65" s="645"/>
      <c r="AT65" s="645"/>
      <c r="AU65" s="645"/>
      <c r="AV65" s="645"/>
      <c r="AW65" s="645"/>
      <c r="AX65" s="645"/>
      <c r="AY65" s="645"/>
      <c r="AZ65" s="645"/>
      <c r="BA65" s="645"/>
      <c r="BB65" s="645"/>
      <c r="BC65" s="645"/>
      <c r="BD65" s="645"/>
      <c r="BE65" s="645"/>
      <c r="BF65" s="645">
        <v>2</v>
      </c>
      <c r="BG65" s="645">
        <v>2</v>
      </c>
      <c r="BH65" s="645"/>
      <c r="BI65" s="645"/>
      <c r="BJ65" s="645"/>
      <c r="BK65" s="645"/>
      <c r="BL65" s="645">
        <v>1</v>
      </c>
      <c r="BM65" s="645">
        <v>1</v>
      </c>
      <c r="BN65" s="645"/>
      <c r="BO65" s="645"/>
      <c r="BP65" s="645"/>
      <c r="BQ65" s="645"/>
      <c r="BR65" s="645"/>
      <c r="BS65" s="645"/>
      <c r="BT65" s="645"/>
      <c r="BU65" s="645"/>
      <c r="BV65" s="645"/>
      <c r="BW65" s="645"/>
      <c r="BX65" s="645"/>
      <c r="BY65" s="645"/>
      <c r="BZ65" s="645">
        <v>3</v>
      </c>
      <c r="CA65" s="645">
        <v>4</v>
      </c>
    </row>
    <row r="66" spans="1:79">
      <c r="A66" s="42">
        <v>44504</v>
      </c>
      <c r="B66" s="645"/>
      <c r="C66" s="645"/>
      <c r="D66" s="645"/>
      <c r="E66" s="645"/>
      <c r="F66" s="645"/>
      <c r="G66" s="645"/>
      <c r="H66" s="645"/>
      <c r="I66" s="645"/>
      <c r="J66" s="645"/>
      <c r="K66" s="645"/>
      <c r="L66" s="645"/>
      <c r="M66" s="645"/>
      <c r="N66" s="645"/>
      <c r="O66" s="645"/>
      <c r="P66" s="645"/>
      <c r="Q66" s="645"/>
      <c r="R66" s="645"/>
      <c r="S66" s="645"/>
      <c r="T66" s="645"/>
      <c r="U66" s="645"/>
      <c r="V66" s="645"/>
      <c r="W66" s="645"/>
      <c r="X66" s="645"/>
      <c r="Y66" s="645"/>
      <c r="Z66" s="645"/>
      <c r="AA66" s="645"/>
      <c r="AB66" s="645"/>
      <c r="AC66" s="645"/>
      <c r="AD66" s="645"/>
      <c r="AE66" s="645"/>
      <c r="AF66" s="645"/>
      <c r="AG66" s="645"/>
      <c r="AH66" s="645"/>
      <c r="AI66" s="645"/>
      <c r="AJ66" s="645"/>
      <c r="AK66" s="645"/>
      <c r="AL66" s="645"/>
      <c r="AM66" s="645"/>
      <c r="AN66" s="645"/>
      <c r="AO66" s="645"/>
      <c r="AP66" s="645"/>
      <c r="AQ66" s="645"/>
      <c r="AR66" s="645"/>
      <c r="AS66" s="645"/>
      <c r="AT66" s="645"/>
      <c r="AU66" s="645"/>
      <c r="AV66" s="645"/>
      <c r="AW66" s="645"/>
      <c r="AX66" s="645"/>
      <c r="AY66" s="645"/>
      <c r="AZ66" s="645"/>
      <c r="BA66" s="645"/>
      <c r="BB66" s="645"/>
      <c r="BC66" s="645"/>
      <c r="BD66" s="645"/>
      <c r="BE66" s="645"/>
      <c r="BF66" s="645"/>
      <c r="BG66" s="645"/>
      <c r="BH66" s="645">
        <v>1</v>
      </c>
      <c r="BI66" s="645">
        <v>1</v>
      </c>
      <c r="BJ66" s="645"/>
      <c r="BK66" s="645"/>
      <c r="BL66" s="645"/>
      <c r="BM66" s="645"/>
      <c r="BN66" s="645"/>
      <c r="BO66" s="645"/>
      <c r="BP66" s="645">
        <v>1</v>
      </c>
      <c r="BQ66" s="645">
        <v>1</v>
      </c>
      <c r="BR66" s="645"/>
      <c r="BS66" s="645"/>
      <c r="BT66" s="645"/>
      <c r="BU66" s="645"/>
      <c r="BV66" s="645"/>
      <c r="BW66" s="645"/>
      <c r="BX66" s="645"/>
      <c r="BY66" s="645"/>
      <c r="BZ66" s="645">
        <v>2</v>
      </c>
      <c r="CA66" s="645">
        <v>2</v>
      </c>
    </row>
    <row r="67" spans="1:79">
      <c r="A67" s="42">
        <v>44517</v>
      </c>
      <c r="B67" s="645"/>
      <c r="C67" s="645"/>
      <c r="D67" s="645"/>
      <c r="E67" s="645"/>
      <c r="F67" s="645"/>
      <c r="G67" s="645"/>
      <c r="H67" s="645"/>
      <c r="I67" s="645"/>
      <c r="J67" s="645"/>
      <c r="K67" s="645"/>
      <c r="L67" s="645"/>
      <c r="M67" s="645"/>
      <c r="N67" s="645"/>
      <c r="O67" s="645"/>
      <c r="P67" s="645"/>
      <c r="Q67" s="645"/>
      <c r="R67" s="645"/>
      <c r="S67" s="645"/>
      <c r="T67" s="645"/>
      <c r="U67" s="645"/>
      <c r="V67" s="645"/>
      <c r="W67" s="645"/>
      <c r="X67" s="645"/>
      <c r="Y67" s="645"/>
      <c r="Z67" s="645"/>
      <c r="AA67" s="645"/>
      <c r="AB67" s="645"/>
      <c r="AC67" s="645"/>
      <c r="AD67" s="645"/>
      <c r="AE67" s="645"/>
      <c r="AF67" s="645"/>
      <c r="AG67" s="645"/>
      <c r="AH67" s="645"/>
      <c r="AI67" s="645"/>
      <c r="AJ67" s="645"/>
      <c r="AK67" s="645"/>
      <c r="AL67" s="645"/>
      <c r="AM67" s="645"/>
      <c r="AN67" s="645"/>
      <c r="AO67" s="645"/>
      <c r="AP67" s="645"/>
      <c r="AQ67" s="645"/>
      <c r="AR67" s="645"/>
      <c r="AS67" s="645"/>
      <c r="AT67" s="645"/>
      <c r="AU67" s="645"/>
      <c r="AV67" s="645"/>
      <c r="AW67" s="645"/>
      <c r="AX67" s="645"/>
      <c r="AY67" s="645"/>
      <c r="AZ67" s="645"/>
      <c r="BA67" s="645"/>
      <c r="BB67" s="645"/>
      <c r="BC67" s="645"/>
      <c r="BD67" s="645"/>
      <c r="BE67" s="645"/>
      <c r="BF67" s="645"/>
      <c r="BG67" s="645"/>
      <c r="BH67" s="645"/>
      <c r="BI67" s="645"/>
      <c r="BJ67" s="645"/>
      <c r="BK67" s="645"/>
      <c r="BL67" s="645">
        <v>2</v>
      </c>
      <c r="BM67" s="645">
        <v>2</v>
      </c>
      <c r="BN67" s="645"/>
      <c r="BO67" s="645"/>
      <c r="BP67" s="645"/>
      <c r="BQ67" s="645"/>
      <c r="BR67" s="645"/>
      <c r="BS67" s="645"/>
      <c r="BT67" s="645"/>
      <c r="BU67" s="645"/>
      <c r="BV67" s="645"/>
      <c r="BW67" s="645"/>
      <c r="BX67" s="645"/>
      <c r="BY67" s="645"/>
      <c r="BZ67" s="645">
        <v>2</v>
      </c>
      <c r="CA67" s="645">
        <v>2</v>
      </c>
    </row>
    <row r="68" spans="1:79">
      <c r="A68" s="42">
        <v>44498</v>
      </c>
      <c r="B68" s="645"/>
      <c r="C68" s="645"/>
      <c r="D68" s="645"/>
      <c r="E68" s="645"/>
      <c r="F68" s="645"/>
      <c r="G68" s="645"/>
      <c r="H68" s="645"/>
      <c r="I68" s="645"/>
      <c r="J68" s="645"/>
      <c r="K68" s="645"/>
      <c r="L68" s="645"/>
      <c r="M68" s="645"/>
      <c r="N68" s="645"/>
      <c r="O68" s="645"/>
      <c r="P68" s="645"/>
      <c r="Q68" s="645"/>
      <c r="R68" s="645"/>
      <c r="S68" s="645"/>
      <c r="T68" s="645"/>
      <c r="U68" s="645"/>
      <c r="V68" s="645"/>
      <c r="W68" s="645"/>
      <c r="X68" s="645"/>
      <c r="Y68" s="645"/>
      <c r="Z68" s="645"/>
      <c r="AA68" s="645"/>
      <c r="AB68" s="645"/>
      <c r="AC68" s="645"/>
      <c r="AD68" s="645"/>
      <c r="AE68" s="645"/>
      <c r="AF68" s="645"/>
      <c r="AG68" s="645"/>
      <c r="AH68" s="645"/>
      <c r="AI68" s="645"/>
      <c r="AJ68" s="645"/>
      <c r="AK68" s="645"/>
      <c r="AL68" s="645"/>
      <c r="AM68" s="645"/>
      <c r="AN68" s="645"/>
      <c r="AO68" s="645"/>
      <c r="AP68" s="645">
        <v>2</v>
      </c>
      <c r="AQ68" s="645">
        <v>2</v>
      </c>
      <c r="AR68" s="645"/>
      <c r="AS68" s="645"/>
      <c r="AT68" s="645"/>
      <c r="AU68" s="645"/>
      <c r="AV68" s="645"/>
      <c r="AW68" s="645"/>
      <c r="AX68" s="645"/>
      <c r="AY68" s="645"/>
      <c r="AZ68" s="645"/>
      <c r="BA68" s="645"/>
      <c r="BB68" s="645"/>
      <c r="BC68" s="645"/>
      <c r="BD68" s="645"/>
      <c r="BE68" s="645"/>
      <c r="BF68" s="645"/>
      <c r="BG68" s="645"/>
      <c r="BH68" s="645"/>
      <c r="BI68" s="645"/>
      <c r="BJ68" s="645"/>
      <c r="BK68" s="645"/>
      <c r="BL68" s="645"/>
      <c r="BM68" s="645"/>
      <c r="BN68" s="645">
        <v>1</v>
      </c>
      <c r="BO68" s="645">
        <v>1</v>
      </c>
      <c r="BP68" s="645"/>
      <c r="BQ68" s="645"/>
      <c r="BR68" s="645"/>
      <c r="BS68" s="645"/>
      <c r="BT68" s="645"/>
      <c r="BU68" s="645"/>
      <c r="BV68" s="645"/>
      <c r="BW68" s="645"/>
      <c r="BX68" s="645"/>
      <c r="BY68" s="645"/>
      <c r="BZ68" s="645">
        <v>3</v>
      </c>
      <c r="CA68" s="645">
        <v>3</v>
      </c>
    </row>
    <row r="69" spans="1:79">
      <c r="A69" s="42">
        <v>44524</v>
      </c>
      <c r="B69" s="645"/>
      <c r="C69" s="645"/>
      <c r="D69" s="645"/>
      <c r="E69" s="645"/>
      <c r="F69" s="645"/>
      <c r="G69" s="645"/>
      <c r="H69" s="645"/>
      <c r="I69" s="645"/>
      <c r="J69" s="645"/>
      <c r="K69" s="645"/>
      <c r="L69" s="645"/>
      <c r="M69" s="645"/>
      <c r="N69" s="645"/>
      <c r="O69" s="645"/>
      <c r="P69" s="645"/>
      <c r="Q69" s="645"/>
      <c r="R69" s="645"/>
      <c r="S69" s="645"/>
      <c r="T69" s="645"/>
      <c r="U69" s="645"/>
      <c r="V69" s="645"/>
      <c r="W69" s="645"/>
      <c r="X69" s="645"/>
      <c r="Y69" s="645"/>
      <c r="Z69" s="645"/>
      <c r="AA69" s="645"/>
      <c r="AB69" s="645"/>
      <c r="AC69" s="645"/>
      <c r="AD69" s="645"/>
      <c r="AE69" s="645"/>
      <c r="AF69" s="645"/>
      <c r="AG69" s="645"/>
      <c r="AH69" s="645"/>
      <c r="AI69" s="645"/>
      <c r="AJ69" s="645"/>
      <c r="AK69" s="645"/>
      <c r="AL69" s="645"/>
      <c r="AM69" s="645"/>
      <c r="AN69" s="645"/>
      <c r="AO69" s="645"/>
      <c r="AP69" s="645"/>
      <c r="AQ69" s="645"/>
      <c r="AR69" s="645"/>
      <c r="AS69" s="645"/>
      <c r="AT69" s="645"/>
      <c r="AU69" s="645"/>
      <c r="AV69" s="645"/>
      <c r="AW69" s="645"/>
      <c r="AX69" s="645"/>
      <c r="AY69" s="645"/>
      <c r="AZ69" s="645"/>
      <c r="BA69" s="645"/>
      <c r="BB69" s="645"/>
      <c r="BC69" s="645"/>
      <c r="BD69" s="645"/>
      <c r="BE69" s="645"/>
      <c r="BF69" s="645"/>
      <c r="BG69" s="645"/>
      <c r="BH69" s="645"/>
      <c r="BI69" s="645"/>
      <c r="BJ69" s="645"/>
      <c r="BK69" s="645"/>
      <c r="BL69" s="645">
        <v>1</v>
      </c>
      <c r="BM69" s="645">
        <v>1</v>
      </c>
      <c r="BN69" s="645"/>
      <c r="BO69" s="645"/>
      <c r="BP69" s="645"/>
      <c r="BQ69" s="645"/>
      <c r="BR69" s="645"/>
      <c r="BS69" s="645"/>
      <c r="BT69" s="645"/>
      <c r="BU69" s="645"/>
      <c r="BV69" s="645"/>
      <c r="BW69" s="645"/>
      <c r="BX69" s="645"/>
      <c r="BY69" s="645"/>
      <c r="BZ69" s="645">
        <v>1</v>
      </c>
      <c r="CA69" s="645">
        <v>1</v>
      </c>
    </row>
    <row r="70" spans="1:79">
      <c r="A70" s="42">
        <v>44525</v>
      </c>
      <c r="B70" s="645"/>
      <c r="C70" s="645"/>
      <c r="D70" s="645"/>
      <c r="E70" s="645"/>
      <c r="F70" s="645"/>
      <c r="G70" s="645"/>
      <c r="H70" s="645"/>
      <c r="I70" s="645"/>
      <c r="J70" s="645"/>
      <c r="K70" s="645"/>
      <c r="L70" s="645"/>
      <c r="M70" s="645"/>
      <c r="N70" s="645"/>
      <c r="O70" s="645"/>
      <c r="P70" s="645"/>
      <c r="Q70" s="645"/>
      <c r="R70" s="645"/>
      <c r="S70" s="645"/>
      <c r="T70" s="645"/>
      <c r="U70" s="645"/>
      <c r="V70" s="645"/>
      <c r="W70" s="645"/>
      <c r="X70" s="645"/>
      <c r="Y70" s="645"/>
      <c r="Z70" s="645"/>
      <c r="AA70" s="645"/>
      <c r="AB70" s="645"/>
      <c r="AC70" s="645"/>
      <c r="AD70" s="645"/>
      <c r="AE70" s="645"/>
      <c r="AF70" s="645"/>
      <c r="AG70" s="645"/>
      <c r="AH70" s="645"/>
      <c r="AI70" s="645"/>
      <c r="AJ70" s="645"/>
      <c r="AK70" s="645"/>
      <c r="AL70" s="645"/>
      <c r="AM70" s="645"/>
      <c r="AN70" s="645"/>
      <c r="AO70" s="645"/>
      <c r="AP70" s="645"/>
      <c r="AQ70" s="645"/>
      <c r="AR70" s="645"/>
      <c r="AS70" s="645"/>
      <c r="AT70" s="645"/>
      <c r="AU70" s="645"/>
      <c r="AV70" s="645"/>
      <c r="AW70" s="645"/>
      <c r="AX70" s="645"/>
      <c r="AY70" s="645"/>
      <c r="AZ70" s="645"/>
      <c r="BA70" s="645"/>
      <c r="BB70" s="645"/>
      <c r="BC70" s="645"/>
      <c r="BD70" s="645"/>
      <c r="BE70" s="645"/>
      <c r="BF70" s="645"/>
      <c r="BG70" s="645"/>
      <c r="BH70" s="645"/>
      <c r="BI70" s="645"/>
      <c r="BJ70" s="645"/>
      <c r="BK70" s="645"/>
      <c r="BL70" s="645"/>
      <c r="BM70" s="645"/>
      <c r="BN70" s="645"/>
      <c r="BO70" s="645"/>
      <c r="BP70" s="645"/>
      <c r="BQ70" s="645"/>
      <c r="BR70" s="645"/>
      <c r="BS70" s="645"/>
      <c r="BT70" s="645"/>
      <c r="BU70" s="645"/>
      <c r="BV70" s="645"/>
      <c r="BW70" s="645"/>
      <c r="BX70" s="645">
        <v>1</v>
      </c>
      <c r="BY70" s="645">
        <v>1</v>
      </c>
      <c r="BZ70" s="645">
        <v>1</v>
      </c>
      <c r="CA70" s="645">
        <v>1</v>
      </c>
    </row>
    <row r="71" spans="1:79">
      <c r="A71" s="42">
        <v>44529</v>
      </c>
      <c r="B71" s="645"/>
      <c r="C71" s="645"/>
      <c r="D71" s="645"/>
      <c r="E71" s="645"/>
      <c r="F71" s="645"/>
      <c r="G71" s="645"/>
      <c r="H71" s="645"/>
      <c r="I71" s="645"/>
      <c r="J71" s="645"/>
      <c r="K71" s="645"/>
      <c r="L71" s="645"/>
      <c r="M71" s="645"/>
      <c r="N71" s="645"/>
      <c r="O71" s="645"/>
      <c r="P71" s="645"/>
      <c r="Q71" s="645"/>
      <c r="R71" s="645"/>
      <c r="S71" s="645"/>
      <c r="T71" s="645"/>
      <c r="U71" s="645"/>
      <c r="V71" s="645"/>
      <c r="W71" s="645"/>
      <c r="X71" s="645"/>
      <c r="Y71" s="645"/>
      <c r="Z71" s="645"/>
      <c r="AA71" s="645"/>
      <c r="AB71" s="645"/>
      <c r="AC71" s="645"/>
      <c r="AD71" s="645"/>
      <c r="AE71" s="645"/>
      <c r="AF71" s="645"/>
      <c r="AG71" s="645"/>
      <c r="AH71" s="645"/>
      <c r="AI71" s="645"/>
      <c r="AJ71" s="645"/>
      <c r="AK71" s="645"/>
      <c r="AL71" s="645"/>
      <c r="AM71" s="645"/>
      <c r="AN71" s="645"/>
      <c r="AO71" s="645"/>
      <c r="AP71" s="645"/>
      <c r="AQ71" s="645"/>
      <c r="AR71" s="645"/>
      <c r="AS71" s="645"/>
      <c r="AT71" s="645"/>
      <c r="AU71" s="645"/>
      <c r="AV71" s="645"/>
      <c r="AW71" s="645"/>
      <c r="AX71" s="645"/>
      <c r="AY71" s="645"/>
      <c r="AZ71" s="645"/>
      <c r="BA71" s="645"/>
      <c r="BB71" s="645"/>
      <c r="BC71" s="645"/>
      <c r="BD71" s="645"/>
      <c r="BE71" s="645"/>
      <c r="BF71" s="645"/>
      <c r="BG71" s="645"/>
      <c r="BH71" s="645"/>
      <c r="BI71" s="645"/>
      <c r="BJ71" s="645"/>
      <c r="BK71" s="645"/>
      <c r="BL71" s="645"/>
      <c r="BM71" s="645"/>
      <c r="BN71" s="645"/>
      <c r="BO71" s="645"/>
      <c r="BP71" s="645">
        <v>1</v>
      </c>
      <c r="BQ71" s="645">
        <v>1</v>
      </c>
      <c r="BR71" s="645"/>
      <c r="BS71" s="645"/>
      <c r="BT71" s="645"/>
      <c r="BU71" s="645"/>
      <c r="BV71" s="645"/>
      <c r="BW71" s="645"/>
      <c r="BX71" s="645"/>
      <c r="BY71" s="645"/>
      <c r="BZ71" s="645">
        <v>1</v>
      </c>
      <c r="CA71" s="645">
        <v>1</v>
      </c>
    </row>
    <row r="72" spans="1:79">
      <c r="A72" s="648" t="s">
        <v>45</v>
      </c>
      <c r="B72" s="645">
        <v>6</v>
      </c>
      <c r="C72" s="645">
        <v>6</v>
      </c>
      <c r="D72" s="645">
        <v>4</v>
      </c>
      <c r="E72" s="645">
        <v>3</v>
      </c>
      <c r="F72" s="645">
        <v>1</v>
      </c>
      <c r="G72" s="645">
        <v>1</v>
      </c>
      <c r="H72" s="645">
        <v>2</v>
      </c>
      <c r="I72" s="645">
        <v>2</v>
      </c>
      <c r="J72" s="645">
        <v>10</v>
      </c>
      <c r="K72" s="645">
        <v>10</v>
      </c>
      <c r="L72" s="645">
        <v>1</v>
      </c>
      <c r="M72" s="645">
        <v>1</v>
      </c>
      <c r="N72" s="645">
        <v>3</v>
      </c>
      <c r="O72" s="645">
        <v>3</v>
      </c>
      <c r="P72" s="645">
        <v>6</v>
      </c>
      <c r="Q72" s="645">
        <v>6</v>
      </c>
      <c r="R72" s="645"/>
      <c r="S72" s="645">
        <v>1</v>
      </c>
      <c r="T72" s="645">
        <v>2</v>
      </c>
      <c r="U72" s="645">
        <v>2</v>
      </c>
      <c r="V72" s="645">
        <v>1</v>
      </c>
      <c r="W72" s="645">
        <v>1</v>
      </c>
      <c r="X72" s="645">
        <v>2</v>
      </c>
      <c r="Y72" s="645">
        <v>2</v>
      </c>
      <c r="Z72" s="645">
        <v>4</v>
      </c>
      <c r="AA72" s="645">
        <v>4</v>
      </c>
      <c r="AB72" s="645">
        <v>6</v>
      </c>
      <c r="AC72" s="645">
        <v>5</v>
      </c>
      <c r="AD72" s="645">
        <v>3</v>
      </c>
      <c r="AE72" s="645">
        <v>2</v>
      </c>
      <c r="AF72" s="645">
        <v>1</v>
      </c>
      <c r="AG72" s="645">
        <v>1</v>
      </c>
      <c r="AH72" s="645">
        <v>1</v>
      </c>
      <c r="AI72" s="645">
        <v>1</v>
      </c>
      <c r="AJ72" s="645">
        <v>1</v>
      </c>
      <c r="AK72" s="645">
        <v>1</v>
      </c>
      <c r="AL72" s="645">
        <v>1</v>
      </c>
      <c r="AM72" s="645"/>
      <c r="AN72" s="645">
        <v>2</v>
      </c>
      <c r="AO72" s="645">
        <v>2</v>
      </c>
      <c r="AP72" s="645">
        <v>5</v>
      </c>
      <c r="AQ72" s="645">
        <v>5</v>
      </c>
      <c r="AR72" s="645">
        <v>4</v>
      </c>
      <c r="AS72" s="645">
        <v>4</v>
      </c>
      <c r="AT72" s="645">
        <v>1</v>
      </c>
      <c r="AU72" s="645">
        <v>1</v>
      </c>
      <c r="AV72" s="645">
        <v>1</v>
      </c>
      <c r="AW72" s="645">
        <v>1</v>
      </c>
      <c r="AX72" s="645">
        <v>1</v>
      </c>
      <c r="AY72" s="645">
        <v>1</v>
      </c>
      <c r="AZ72" s="645">
        <v>1</v>
      </c>
      <c r="BA72" s="645">
        <v>1</v>
      </c>
      <c r="BB72" s="645">
        <v>1</v>
      </c>
      <c r="BC72" s="645">
        <v>1</v>
      </c>
      <c r="BD72" s="645">
        <v>1</v>
      </c>
      <c r="BE72" s="645">
        <v>1</v>
      </c>
      <c r="BF72" s="645">
        <v>2</v>
      </c>
      <c r="BG72" s="645">
        <v>2</v>
      </c>
      <c r="BH72" s="645">
        <v>1</v>
      </c>
      <c r="BI72" s="645">
        <v>1</v>
      </c>
      <c r="BJ72" s="645">
        <v>1</v>
      </c>
      <c r="BK72" s="645">
        <v>1</v>
      </c>
      <c r="BL72" s="645">
        <v>5</v>
      </c>
      <c r="BM72" s="645">
        <v>5</v>
      </c>
      <c r="BN72" s="645">
        <v>2</v>
      </c>
      <c r="BO72" s="645">
        <v>2</v>
      </c>
      <c r="BP72" s="645">
        <v>2</v>
      </c>
      <c r="BQ72" s="645">
        <v>2</v>
      </c>
      <c r="BR72" s="645">
        <v>1</v>
      </c>
      <c r="BS72" s="645">
        <v>1</v>
      </c>
      <c r="BT72" s="645">
        <v>3</v>
      </c>
      <c r="BU72" s="645"/>
      <c r="BV72" s="645">
        <v>1</v>
      </c>
      <c r="BW72" s="645">
        <v>1</v>
      </c>
      <c r="BX72" s="645">
        <v>1</v>
      </c>
      <c r="BY72" s="645">
        <v>1</v>
      </c>
      <c r="BZ72" s="645">
        <v>91</v>
      </c>
      <c r="CA72" s="645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194" bestFit="1" customWidth="1"/>
    <col min="2" max="2" width="8.75" style="158" customWidth="1"/>
    <col min="3" max="3" width="35.375" style="158" bestFit="1" customWidth="1"/>
    <col min="4" max="4" width="8.75" style="158" customWidth="1"/>
    <col min="5" max="5" width="9.375" style="158" bestFit="1" customWidth="1"/>
    <col min="6" max="6" width="11.375" style="158" bestFit="1" customWidth="1"/>
    <col min="7" max="8" width="8.75" style="158" customWidth="1"/>
    <col min="9" max="9" width="31.125" style="158" bestFit="1" customWidth="1"/>
    <col min="10" max="13" width="8.75" style="158" customWidth="1"/>
    <col min="14" max="16384" width="8.75" style="158"/>
  </cols>
  <sheetData>
    <row r="1" spans="1:9" ht="16.5" customHeight="1" thickBot="1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977</v>
      </c>
      <c r="B20" s="85" t="s">
        <v>36</v>
      </c>
      <c r="C20" s="86" t="s">
        <v>16</v>
      </c>
      <c r="M20" s="94">
        <v>2</v>
      </c>
    </row>
    <row r="21" spans="1:13">
      <c r="A21" s="85" t="s">
        <v>977</v>
      </c>
      <c r="B21" s="85" t="s">
        <v>36</v>
      </c>
      <c r="C21" s="86" t="s">
        <v>12</v>
      </c>
      <c r="M21" s="94">
        <v>2</v>
      </c>
    </row>
    <row r="22" spans="1:13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>
      <c r="A24" s="85" t="s">
        <v>2271</v>
      </c>
      <c r="B24" s="85" t="s">
        <v>36</v>
      </c>
      <c r="C24" s="86" t="s">
        <v>19</v>
      </c>
      <c r="M24" s="94">
        <v>2</v>
      </c>
    </row>
    <row r="25" spans="1:13">
      <c r="A25" s="85" t="s">
        <v>2271</v>
      </c>
      <c r="B25" s="85" t="s">
        <v>36</v>
      </c>
      <c r="C25" s="86" t="s">
        <v>2268</v>
      </c>
      <c r="M25" s="91">
        <v>1</v>
      </c>
    </row>
    <row r="26" spans="1:13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2383</v>
      </c>
    </row>
    <row r="38" spans="1:13">
      <c r="B38" s="85">
        <v>2</v>
      </c>
      <c r="C38" s="85" t="s">
        <v>2384</v>
      </c>
    </row>
    <row r="39" spans="1:13">
      <c r="B39" s="85">
        <v>3</v>
      </c>
      <c r="C39" s="85" t="s">
        <v>2385</v>
      </c>
    </row>
    <row r="40" spans="1:13">
      <c r="B40" s="85">
        <v>4</v>
      </c>
      <c r="C40" s="112" t="s">
        <v>2386</v>
      </c>
    </row>
    <row r="41" spans="1:13">
      <c r="B41" s="87"/>
      <c r="C41" s="85" t="s">
        <v>2387</v>
      </c>
    </row>
    <row r="42" spans="1:13" ht="15.75" customHeight="1">
      <c r="B42" s="85" t="s">
        <v>2388</v>
      </c>
      <c r="C42" s="104" t="s">
        <v>2389</v>
      </c>
    </row>
    <row r="43" spans="1:13" ht="15.75" customHeight="1">
      <c r="B43" s="85" t="s">
        <v>983</v>
      </c>
      <c r="C43" s="104" t="s">
        <v>2390</v>
      </c>
    </row>
    <row r="45" spans="1:13" ht="15.75" customHeight="1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余家興</cp:lastModifiedBy>
  <dcterms:created xsi:type="dcterms:W3CDTF">2021-07-06T08:20:49Z</dcterms:created>
  <dcterms:modified xsi:type="dcterms:W3CDTF">2022-01-21T02:43:15Z</dcterms:modified>
</cp:coreProperties>
</file>