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<sst xmlns="http://schemas.openxmlformats.org/spreadsheetml/2006/main" count="1494" uniqueCount="1093">
  <si>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</si>
  <si>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</si>
  <si>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</si>
  <si>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</si>
  <si>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</si>
  <si>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</si>
  <si>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</si>
  <si>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</si>
  <si>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</si>
  <si>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</si>
  <si>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</si>
  <si>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</si>
  <si>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</si>
  <si>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</si>
  <si>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</si>
  <si>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</si>
  <si>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</si>
  <si>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</si>
  <si>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</si>
  <si>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</si>
  <si>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</si>
  <si>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</si>
  <si>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</si>
  <si>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</si>
  <si>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</si>
  <si>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</si>
  <si>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2023年07月25日 16:06:03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</si>
  <si>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</si>
  <si>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</si>
  <si>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</si>
  <si>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</si>
  <si>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</si>
  <si>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</si>
  <si>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</si>
  <si>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</si>
  <si>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</si>
  <si>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</si>
  <si>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</si>
  <si>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</si>
  <si>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</si>
  <si>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</si>
  <si>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</si>
  <si>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</si>
  <si>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</si>
  <si>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</si>
  <si>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</si>
  <si>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</si>
  <si>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</si>
  <si>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</si>
  <si>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</si>
  <si>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</si>
  <si>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</si>
  <si>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</si>
  <si>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</si>
  <si>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</si>
  <si>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</si>
  <si>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</si>
  <si>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2023年05月25日 11:47:24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</si>
  <si>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</si>
  <si>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</si>
  <si>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</si>
  <si>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</si>
  <si>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</si>
  <si>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</si>
  <si>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</si>
  <si>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</si>
  <si>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</si>
  <si>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</si>
  <si>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擔保品鑑價歷程檔</t>
  </si>
  <si>
    <t xml:space="preserve">2023年06月15日 17:12:50</t>
  </si>
  <si>
    <t xml:space="preserve">ClFac</t>
  </si>
  <si>
    <t xml:space="preserve">擔保品與額度關聯檔</t>
  </si>
  <si>
    <t xml:space="preserve">2023年06月13日 16:07:51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</si>
  <si>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</si>
  <si>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</si>
  <si>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</si>
  <si>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</si>
  <si>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</si>
  <si>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</si>
  <si>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</si>
  <si>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</si>
  <si>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2023年05月25日 12:24:11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</si>
  <si>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</si>
  <si>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</si>
  <si>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</si>
  <si>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</si>
  <si>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</si>
  <si>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2023年06月09日 12:04:17</t>
  </si>
  <si>
    <t xml:space="preserve">ClMain</t>
  </si>
  <si>
    <t xml:space="preserve">擔保品主檔</t>
  </si>
  <si>
    <t xml:space="preserve">2023年05月12日 12:37:44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</si>
  <si>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</si>
  <si>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</si>
  <si>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</si>
  <si>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</si>
  <si>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</si>
  <si>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2023年05月04日 11:22:52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</si>
  <si>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</si>
  <si>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</si>
  <si>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</si>
  <si>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</si>
  <si>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</si>
  <si>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2023年07月04日 10:52:36</t>
  </si>
  <si>
    <t xml:space="preserve">ClOtherRightsFac</t>
  </si>
  <si>
    <t xml:space="preserve">擔保品他項權利額度關聯檔</t>
  </si>
  <si>
    <t xml:space="preserve">2023年03月19日 18:49:54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</si>
  <si>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</si>
  <si>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</si>
  <si>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</si>
  <si>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</si>
  <si>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</si>
  <si>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</si>
  <si>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</si>
  <si>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</si>
  <si>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</si>
  <si>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</si>
  <si>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</si>
  <si>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</si>
  <si>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</si>
  <si>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</si>
  <si>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2023年03月23日 14:05:29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</si>
  <si>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</si>
  <si>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</si>
  <si>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</si>
  <si>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</si>
  <si>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</si>
  <si>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2023年06月07日 13:54:36</t>
  </si>
  <si>
    <t xml:space="preserve">FacClose</t>
  </si>
  <si>
    <t xml:space="preserve">清償作業檔</t>
  </si>
  <si>
    <t xml:space="preserve">2023年07月04日 09:09:12</t>
  </si>
  <si>
    <t xml:space="preserve">FacMain</t>
  </si>
  <si>
    <t xml:space="preserve">額度主檔</t>
  </si>
  <si>
    <t xml:space="preserve">2023年06月08日 12:20:19</t>
  </si>
  <si>
    <t xml:space="preserve">FacProd</t>
  </si>
  <si>
    <t xml:space="preserve">商品參數主檔</t>
  </si>
  <si>
    <t xml:space="preserve">2023年03月10日 10:08:51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</si>
  <si>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</si>
  <si>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</si>
  <si>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</si>
  <si>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</si>
  <si>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</si>
  <si>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</si>
  <si>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</si>
  <si>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</si>
  <si>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</si>
  <si>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</si>
  <si>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</si>
  <si>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</si>
  <si>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</si>
  <si>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</si>
  <si>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</si>
  <si>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</si>
  <si>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</si>
  <si>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</si>
  <si>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</si>
  <si>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</si>
  <si>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</si>
  <si>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</si>
  <si>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</si>
  <si>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</si>
  <si>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</si>
  <si>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</si>
  <si>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2023年04月06日 09:12:29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</si>
  <si>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</si>
  <si>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</si>
  <si>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</si>
  <si>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</si>
  <si>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</si>
  <si>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</si>
  <si>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</si>
  <si>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</si>
  <si>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2023年03月31日 18:00:05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</si>
  <si>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</si>
  <si>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</si>
  <si>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</si>
  <si>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</si>
  <si>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</si>
  <si>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</si>
  <si>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2023年07月06日 09:52:01</t>
  </si>
  <si>
    <t xml:space="preserve">LoanBorTx</t>
  </si>
  <si>
    <t xml:space="preserve">放款交易內容檔</t>
  </si>
  <si>
    <t xml:space="preserve">2023年07月19日 10:19:14</t>
  </si>
  <si>
    <t xml:space="preserve">LoanCheque</t>
  </si>
  <si>
    <t xml:space="preserve">支票檔</t>
  </si>
  <si>
    <t xml:space="preserve">2023年03月27日 17:34:03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</si>
  <si>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</si>
  <si>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</si>
  <si>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</si>
  <si>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</si>
  <si>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</si>
  <si>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</si>
  <si>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</si>
  <si>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</si>
  <si>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2023年03月13日 16:23:56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</si>
  <si>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</si>
  <si>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</si>
  <si>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</si>
  <si>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</si>
  <si>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</si>
  <si>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2022年12月08日 12:14:12</t>
  </si>
  <si>
    <t xml:space="preserve">LoanRateChange</t>
  </si>
  <si>
    <t xml:space="preserve">放款利率變動檔</t>
  </si>
  <si>
    <t xml:space="preserve">2023年03月13日 12:05:11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</si>
  <si>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</si>
  <si>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</si>
  <si>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</si>
  <si>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</si>
  <si>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</si>
  <si>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</si>
  <si>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2023年07月04日 11:40:10</t>
  </si>
  <si>
    <t xml:space="preserve">AchAuthLogHistory</t>
  </si>
  <si>
    <t xml:space="preserve">ACH授權記錄歷史檔</t>
  </si>
  <si>
    <t xml:space="preserve">2023年06月21日 14:22:58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</si>
  <si>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</si>
  <si>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</si>
  <si>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</si>
  <si>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</si>
  <si>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</si>
  <si>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2023年07月06日 10:50:53</t>
  </si>
  <si>
    <t xml:space="preserve">BankDeductDtl</t>
  </si>
  <si>
    <t xml:space="preserve">銀行扣款明細檔</t>
  </si>
  <si>
    <t xml:space="preserve">2023年06月27日 12:10:25</t>
  </si>
  <si>
    <t xml:space="preserve">BankRemit</t>
  </si>
  <si>
    <t xml:space="preserve">撥款匯款檔</t>
  </si>
  <si>
    <t xml:space="preserve">2023年06月02日 10:45:21</t>
  </si>
  <si>
    <t xml:space="preserve">BankRmtf</t>
  </si>
  <si>
    <t xml:space="preserve">匯款轉帳檔</t>
  </si>
  <si>
    <t xml:space="preserve">2023年04月17日 16:07:13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</si>
  <si>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</si>
  <si>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</si>
  <si>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</si>
  <si>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</si>
  <si>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</si>
  <si>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</si>
  <si>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</si>
  <si>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</si>
  <si>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2023年05月03日 11:27:17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</si>
  <si>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</si>
  <si>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</si>
  <si>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</si>
  <si>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</si>
  <si>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</si>
  <si>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2023年04月18日 17:01:10</t>
  </si>
  <si>
    <t xml:space="preserve">BatxRateChange</t>
  </si>
  <si>
    <t xml:space="preserve">整批利率調整檔</t>
  </si>
  <si>
    <t xml:space="preserve">2023年05月22日 16:44:23</t>
  </si>
  <si>
    <t xml:space="preserve">EmpDeductDtl</t>
  </si>
  <si>
    <t xml:space="preserve">員工扣薪明細檔</t>
  </si>
  <si>
    <t xml:space="preserve">2022年12月26日 11:27:13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</si>
  <si>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</si>
  <si>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</si>
  <si>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</si>
  <si>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</si>
  <si>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</si>
  <si>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</si>
  <si>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</si>
  <si>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</si>
  <si>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</si>
  <si>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</si>
  <si>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擔保品火險檔</t>
  </si>
  <si>
    <t xml:space="preserve">2023年06月21日 16:58:24</t>
  </si>
  <si>
    <t xml:space="preserve">InsuRenew</t>
  </si>
  <si>
    <t xml:space="preserve">火險單續保檔</t>
  </si>
  <si>
    <t xml:space="preserve">2023年07月13日 11:23:02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</si>
  <si>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</si>
  <si>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</si>
  <si>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</si>
  <si>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</si>
  <si>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</si>
  <si>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2023年06月21日 14:24:52</t>
  </si>
  <si>
    <t xml:space="preserve">PostAuthLogHistory</t>
  </si>
  <si>
    <t xml:space="preserve">郵局授權記錄歷史檔</t>
  </si>
  <si>
    <t xml:space="preserve">2023年06月21日 14:24:50</t>
  </si>
  <si>
    <t xml:space="preserve">PostDeductMedia</t>
  </si>
  <si>
    <t xml:space="preserve">郵局扣款媒體檔</t>
  </si>
  <si>
    <t xml:space="preserve">2023年05月05日 18:16:47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</si>
  <si>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</si>
  <si>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</si>
  <si>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</si>
  <si>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</si>
  <si>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</si>
  <si>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</si>
  <si>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</si>
  <si>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</si>
  <si>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</si>
  <si>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</si>
  <si>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</si>
  <si>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</si>
  <si>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</si>
  <si>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</si>
  <si>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</si>
  <si>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</si>
  <si>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</si>
  <si>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</si>
  <si>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</si>
  <si>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</si>
  <si>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</si>
  <si>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</si>
  <si>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</si>
  <si>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</si>
  <si>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</si>
  <si>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</si>
  <si>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</si>
  <si>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</si>
  <si>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</si>
  <si>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</si>
  <si>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</si>
  <si>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</si>
  <si>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</si>
  <si>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</si>
  <si>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</si>
  <si>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</si>
  <si>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</si>
  <si>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</si>
  <si>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</si>
  <si>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</si>
  <si>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</si>
  <si>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</si>
  <si>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</si>
  <si>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</si>
  <si>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</si>
  <si>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</si>
  <si>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</si>
  <si>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</si>
  <si>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2023年07月19日 14:21:06</t>
  </si>
  <si>
    <t xml:space="preserve">InnFundApl</t>
  </si>
  <si>
    <t xml:space="preserve">資金運用概況檔</t>
  </si>
  <si>
    <t xml:space="preserve">2023年06月01日 11:11:26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</si>
  <si>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</si>
  <si>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</si>
  <si>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</si>
  <si>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</si>
  <si>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</si>
  <si>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2023年07月25日 10:02:32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</si>
  <si>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</si>
  <si>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</si>
  <si>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</si>
  <si>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</si>
  <si>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</si>
  <si>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</si>
  <si>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</si>
  <si>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</si>
  <si>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</si>
  <si>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</si>
  <si>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</si>
  <si>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2022年12月12日 00:27:10</t>
  </si>
  <si>
    <t xml:space="preserve">NegAppr02</t>
  </si>
  <si>
    <t xml:space="preserve">一般債權撥付資料檔</t>
  </si>
  <si>
    <t xml:space="preserve">2023年05月04日 19:21:52</t>
  </si>
  <si>
    <t xml:space="preserve">NegFinAcct</t>
  </si>
  <si>
    <t xml:space="preserve">債務協商債權機構帳戶檔</t>
  </si>
  <si>
    <t xml:space="preserve">2023年06月26日 16:10:19</t>
  </si>
  <si>
    <t xml:space="preserve">NegFinShare</t>
  </si>
  <si>
    <t xml:space="preserve">債務協商債權分攤檔</t>
  </si>
  <si>
    <t xml:space="preserve">2023年02月01日 17:57:44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</si>
  <si>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</si>
  <si>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</si>
  <si>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</si>
  <si>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</si>
  <si>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</si>
  <si>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2023年07月20日 10:26:50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</si>
  <si>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</si>
  <si>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</si>
  <si>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</si>
  <si>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</si>
  <si>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</si>
  <si>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2023年07月05日 20:31:19</t>
  </si>
  <si>
    <t xml:space="preserve">PfBsDetail</t>
  </si>
  <si>
    <t xml:space="preserve">房貸專員業績明細檔</t>
  </si>
  <si>
    <t xml:space="preserve">2023年06月02日 18:24:01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</si>
  <si>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</si>
  <si>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</si>
  <si>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</si>
  <si>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</si>
  <si>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</si>
  <si>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2023年05月19日 14:58:04</t>
  </si>
  <si>
    <t xml:space="preserve">PfCoOfficerLog</t>
  </si>
  <si>
    <t xml:space="preserve">協辦人員等級歷程檔</t>
  </si>
  <si>
    <t xml:space="preserve">2023年05月19日 16:04:06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</si>
  <si>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</si>
  <si>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</si>
  <si>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</si>
  <si>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</si>
  <si>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</si>
  <si>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2023年07月24日 11:46:08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</si>
  <si>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</si>
  <si>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</si>
  <si>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</si>
  <si>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</si>
  <si>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</si>
  <si>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2023年05月18日 18:13:01</t>
  </si>
  <si>
    <t xml:space="preserve">PfItDetail</t>
  </si>
  <si>
    <t xml:space="preserve">2023年07月24日 13:15:06</t>
  </si>
  <si>
    <t xml:space="preserve">PfItDetailAdjust</t>
  </si>
  <si>
    <t xml:space="preserve">介紹人業績調整檔</t>
  </si>
  <si>
    <t xml:space="preserve">2023年05月30日 18:15:34</t>
  </si>
  <si>
    <t xml:space="preserve">PfReward</t>
  </si>
  <si>
    <t xml:space="preserve">介紹、協辦獎金明細檔</t>
  </si>
  <si>
    <t xml:space="preserve">2023年05月18日 12:44:47</t>
  </si>
  <si>
    <t xml:space="preserve">PfRewardMedia</t>
  </si>
  <si>
    <t xml:space="preserve">獎金媒體發放檔</t>
  </si>
  <si>
    <t xml:space="preserve">2023年05月18日 17:28:31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</si>
  <si>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</si>
  <si>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</si>
  <si>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</si>
  <si>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</si>
  <si>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</si>
  <si>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</si>
  <si>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2023年04月06日 18:43:32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</si>
  <si>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</si>
  <si>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</si>
  <si>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</si>
  <si>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</si>
  <si>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</si>
  <si>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2023年07月11日 18:01:32</t>
  </si>
  <si>
    <t xml:space="preserve">AcDetail</t>
  </si>
  <si>
    <t xml:space="preserve">會計帳務明細檔</t>
  </si>
  <si>
    <t xml:space="preserve">2023年07月20日 13:03:01</t>
  </si>
  <si>
    <t xml:space="preserve">AcLoanInt</t>
  </si>
  <si>
    <t xml:space="preserve">提息明細檔</t>
  </si>
  <si>
    <t xml:space="preserve">2022年01月20日 11:33:28</t>
  </si>
  <si>
    <t xml:space="preserve">AcLoanIntCashFlow</t>
  </si>
  <si>
    <t xml:space="preserve">現金流量預估明細檔</t>
  </si>
  <si>
    <t xml:space="preserve">2022年12月06日 19:26:13</t>
  </si>
  <si>
    <t xml:space="preserve">AcLoanRenew</t>
  </si>
  <si>
    <t xml:space="preserve">會計借新還舊檔</t>
  </si>
  <si>
    <t xml:space="preserve">2023年05月04日 16:53:08</t>
  </si>
  <si>
    <t xml:space="preserve">AcMain</t>
  </si>
  <si>
    <t xml:space="preserve">會計總帳檔</t>
  </si>
  <si>
    <t xml:space="preserve">2023年01月07日 15:32:43</t>
  </si>
  <si>
    <t xml:space="preserve">AcReceivable</t>
  </si>
  <si>
    <t xml:space="preserve">會計銷帳檔</t>
  </si>
  <si>
    <t xml:space="preserve">2023年06月21日 16:26:55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</si>
  <si>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</si>
  <si>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</si>
  <si>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</si>
  <si>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</si>
  <si>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</si>
  <si>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2023年07月06日 14:17:01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</si>
  <si>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</si>
  <si>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</si>
  <si>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</si>
  <si>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</si>
  <si>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</si>
  <si>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</si>
  <si>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</si>
  <si>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</si>
  <si>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</si>
  <si>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</si>
  <si>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</si>
  <si>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2023年06月20日 17:34:59</t>
  </si>
  <si>
    <t xml:space="preserve">CdBaseRate</t>
  </si>
  <si>
    <t xml:space="preserve">指標利率檔</t>
  </si>
  <si>
    <t xml:space="preserve">2023年02月22日 12:54:53</t>
  </si>
  <si>
    <t xml:space="preserve">CdBcm</t>
  </si>
  <si>
    <t xml:space="preserve">分公司資料檔</t>
  </si>
  <si>
    <t xml:space="preserve">2022年12月22日 11:22:59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</si>
  <si>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</si>
  <si>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</si>
  <si>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</si>
  <si>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</si>
  <si>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</si>
  <si>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</si>
  <si>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</si>
  <si>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</si>
  <si>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</si>
  <si>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</si>
  <si>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</si>
  <si>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</si>
  <si>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</si>
  <si>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</si>
  <si>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</si>
  <si>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</si>
  <si>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</si>
  <si>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</si>
  <si>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</si>
  <si>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</si>
  <si>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2023年07月25日 16:06:00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</si>
  <si>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</si>
  <si>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</si>
  <si>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</si>
  <si>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</si>
  <si>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</si>
  <si>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2023年05月31日 17:57:37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</si>
  <si>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</si>
  <si>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</si>
  <si>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</si>
  <si>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</si>
  <si>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</si>
  <si>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</si>
  <si>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</si>
  <si>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</si>
  <si>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2023年07月20日 09:22:48</t>
  </si>
  <si>
    <t xml:space="preserve">CdComm</t>
  </si>
  <si>
    <t xml:space="preserve">雜項代碼檔</t>
  </si>
  <si>
    <t xml:space="preserve">2023年07月28日 16:47:06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</si>
  <si>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</si>
  <si>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</si>
  <si>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</si>
  <si>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</si>
  <si>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</si>
  <si>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2023年05月29日 16:42:57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</si>
  <si>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</si>
  <si>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</si>
  <si>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</si>
  <si>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</si>
  <si>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</si>
  <si>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</si>
  <si>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</si>
  <si>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</si>
  <si>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2023年01月13日 09:46:57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</si>
  <si>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</si>
  <si>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</si>
  <si>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</si>
  <si>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</si>
  <si>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</si>
  <si>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</si>
  <si>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</si>
  <si>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</si>
  <si>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</si>
  <si>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</si>
  <si>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</si>
  <si>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</si>
  <si>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</si>
  <si>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</si>
  <si>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</si>
  <si>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</si>
  <si>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</si>
  <si>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</si>
  <si>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</si>
  <si>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</si>
  <si>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</si>
  <si>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</si>
  <si>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</si>
  <si>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</si>
  <si>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</si>
  <si>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</si>
  <si>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2023年03月16日 15:20:20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</si>
  <si>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</si>
  <si>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</si>
  <si>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</si>
  <si>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</si>
  <si>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</si>
  <si>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</si>
  <si>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</si>
  <si>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</si>
  <si>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</si>
  <si>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</si>
  <si>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</si>
  <si>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</si>
  <si>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</si>
  <si>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</si>
  <si>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</si>
  <si>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</si>
  <si>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</si>
  <si>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</si>
  <si>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CoreAcMain</t>
  </si>
  <si>
    <t xml:space="preserve">核心會計總帳檔</t>
  </si>
  <si>
    <t xml:space="preserve">2023年01月18日 11:59:32</t>
  </si>
  <si>
    <t xml:space="preserve">JobDetail</t>
  </si>
  <si>
    <t xml:space="preserve">批次工作明細檔</t>
  </si>
  <si>
    <t xml:space="preserve">2023年07月26日 22:35:15</t>
  </si>
  <si>
    <t xml:space="preserve">JobMain</t>
  </si>
  <si>
    <t xml:space="preserve">批次工作主檔</t>
  </si>
  <si>
    <t xml:space="preserve">2023年07月24日 16:41:34</t>
  </si>
  <si>
    <t xml:space="preserve">QuitEmp</t>
  </si>
  <si>
    <t xml:space="preserve">員工離職日期檔</t>
  </si>
  <si>
    <t xml:space="preserve">2023年02月21日 12:05:10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</si>
  <si>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</si>
  <si>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</si>
  <si>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</si>
  <si>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</si>
  <si>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</si>
  <si>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2023年07月10日 16:04:48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</si>
  <si>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</si>
  <si>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</si>
  <si>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</si>
  <si>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</si>
  <si>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</si>
  <si>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</si>
  <si>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</si>
  <si>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FinHoldRel</t>
  </si>
  <si>
    <t xml:space="preserve">金控利關人名單檔 T044
(使用報表：LM049、LQ005)</t>
  </si>
  <si>
    <t xml:space="preserve">2023年06月16日 18:09:29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</si>
  <si>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</si>
  <si>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</si>
  <si>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</si>
  <si>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</si>
  <si>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</si>
  <si>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</si>
  <si>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</si>
  <si>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</si>
  <si>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</si>
  <si>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</si>
  <si>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</si>
  <si>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</si>
  <si>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</si>
  <si>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</si>
  <si>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</si>
  <si>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</si>
  <si>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</si>
  <si>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</si>
  <si>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LifeRelEmp</t>
  </si>
  <si>
    <t xml:space="preserve">人壽利關人職員檔 T07_2
(使用報表：LM013) </t>
  </si>
  <si>
    <t xml:space="preserve">2023年06月15日 16:46:26</t>
  </si>
  <si>
    <t xml:space="preserve">LifeRelHead</t>
  </si>
  <si>
    <t xml:space="preserve">人壽利關人負責人檔T07、TA07
(使用報表：LM013、LM042、LM050)</t>
  </si>
  <si>
    <t xml:space="preserve">2023年06月15日 16:46:55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</si>
  <si>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</si>
  <si>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</si>
  <si>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</si>
  <si>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</si>
  <si>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</si>
  <si>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</si>
  <si>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</si>
  <si>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</si>
  <si>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</si>
  <si>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</si>
  <si>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</si>
  <si>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</si>
  <si>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</si>
  <si>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</si>
  <si>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</si>
  <si>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</si>
  <si>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</si>
  <si>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</si>
  <si>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</si>
  <si>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</si>
  <si>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</si>
  <si>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</si>
  <si>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</si>
  <si>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</si>
  <si>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</si>
  <si>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</si>
  <si>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</si>
  <si>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</si>
  <si>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</si>
  <si>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</si>
  <si>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</si>
  <si>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</si>
  <si>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</si>
  <si>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2023年02月06日 13:36:50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</si>
  <si>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</si>
  <si>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</si>
  <si>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</si>
  <si>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</si>
  <si>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</si>
  <si>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</si>
  <si>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</si>
  <si>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</si>
  <si>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</si>
  <si>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</si>
  <si>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</si>
  <si>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</si>
  <si>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</si>
  <si>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</si>
  <si>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</si>
  <si>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</si>
  <si>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</si>
  <si>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</si>
  <si>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</si>
  <si>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</si>
  <si>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</si>
  <si>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</si>
  <si>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</si>
  <si>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</si>
  <si>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</si>
  <si>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</si>
  <si>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</si>
  <si>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</si>
  <si>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</si>
  <si>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</si>
  <si>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</si>
  <si>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</si>
  <si>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</si>
  <si>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</si>
  <si>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</si>
  <si>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</si>
  <si>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</si>
  <si>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</si>
  <si>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</si>
  <si>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</si>
  <si>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</si>
  <si>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</si>
  <si>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</si>
  <si>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</si>
  <si>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</si>
  <si>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</si>
  <si>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</si>
  <si>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</si>
  <si>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</si>
  <si>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</si>
  <si>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</si>
  <si>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</si>
  <si>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</si>
  <si>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</si>
  <si>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</si>
  <si>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</si>
  <si>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</si>
  <si>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</si>
  <si>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</si>
  <si>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</si>
  <si>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</si>
  <si>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</si>
  <si>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</si>
  <si>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</si>
  <si>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</si>
  <si>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</si>
  <si>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</si>
  <si>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</si>
  <si>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</si>
  <si>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</si>
  <si>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</si>
  <si>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</si>
  <si>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</si>
  <si>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</si>
  <si>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</si>
  <si>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</si>
  <si>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</si>
  <si>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</si>
  <si>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</si>
  <si>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</si>
  <si>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</si>
  <si>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</si>
  <si>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</si>
  <si>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</si>
  <si>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</si>
  <si>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</si>
  <si>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</si>
  <si>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</si>
  <si>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</si>
  <si>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</si>
  <si>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</si>
  <si>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</si>
  <si>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</si>
  <si>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</si>
  <si>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</si>
  <si>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</si>
  <si>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</si>
  <si>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</si>
  <si>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</si>
  <si>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</si>
  <si>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</si>
  <si>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</si>
  <si>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</si>
  <si>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</si>
  <si>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</si>
  <si>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</si>
  <si>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</si>
  <si>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</si>
  <si>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</si>
  <si>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</si>
  <si>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</si>
  <si>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</si>
  <si>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</si>
  <si>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</si>
  <si>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</si>
  <si>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</si>
  <si>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</si>
  <si>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</si>
  <si>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</si>
  <si>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</si>
  <si>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</si>
  <si>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</si>
  <si>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</si>
  <si>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</si>
  <si>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</si>
  <si>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</si>
  <si>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</si>
  <si>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</si>
  <si>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</si>
  <si>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</si>
  <si>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</si>
  <si>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</si>
  <si>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</si>
  <si>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</si>
  <si>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</si>
  <si>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</si>
  <si>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</si>
  <si>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</si>
  <si>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</si>
  <si>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</si>
  <si>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</si>
  <si>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</si>
  <si>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</si>
  <si>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</si>
  <si>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</si>
  <si>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</si>
  <si>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</si>
  <si>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</si>
  <si>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</si>
  <si>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</si>
  <si>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</si>
  <si>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</si>
  <si>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</si>
  <si>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</si>
  <si>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</si>
  <si>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</si>
  <si>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</si>
  <si>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</si>
  <si>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</si>
  <si>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</si>
  <si>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</si>
  <si>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</si>
  <si>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</si>
  <si>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</si>
  <si>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</si>
  <si>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</si>
  <si>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</si>
  <si>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</si>
  <si>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</si>
  <si>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</si>
  <si>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</si>
  <si>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</si>
  <si>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</si>
  <si>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</si>
  <si>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</si>
  <si>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</si>
  <si>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</si>
  <si>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</si>
  <si>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</si>
  <si>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</si>
  <si>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</si>
  <si>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</si>
  <si>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</si>
  <si>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</si>
  <si>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</si>
  <si>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</si>
  <si>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</si>
  <si>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</si>
  <si>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</si>
  <si>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</si>
  <si>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</si>
  <si>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</si>
  <si>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</si>
  <si>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</si>
  <si>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</si>
  <si>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</si>
  <si>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</si>
  <si>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</si>
  <si>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</si>
  <si>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</si>
  <si>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</si>
  <si>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</si>
  <si>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</si>
  <si>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</si>
  <si>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</si>
  <si>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</si>
  <si>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</si>
  <si>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</si>
  <si>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</si>
  <si>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</si>
  <si>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</si>
  <si>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</si>
  <si>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</si>
  <si>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</si>
  <si>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</si>
  <si>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</si>
  <si>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</si>
  <si>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</si>
  <si>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</si>
  <si>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</si>
  <si>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</si>
  <si>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</si>
  <si>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</si>
  <si>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</si>
  <si>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</si>
  <si>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</si>
  <si>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</si>
  <si>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</si>
  <si>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</si>
  <si>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</si>
  <si>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</si>
  <si>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</si>
  <si>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</si>
  <si>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</si>
  <si>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</si>
  <si>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</si>
  <si>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</si>
  <si>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2022年12月21日 11:30:40</t>
  </si>
  <si>
    <t xml:space="preserve">MlaundryDetail</t>
  </si>
  <si>
    <t xml:space="preserve">疑似洗錢交易合理性明細檔</t>
  </si>
  <si>
    <t xml:space="preserve">2023年01月04日 12:40:41</t>
  </si>
  <si>
    <t xml:space="preserve">MlaundryParas</t>
  </si>
  <si>
    <t xml:space="preserve">疑似洗錢樣態條件設定檔</t>
  </si>
  <si>
    <t xml:space="preserve">2022年12月18日 18:17:14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</si>
  <si>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</si>
  <si>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</si>
  <si>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</si>
  <si>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</si>
  <si>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</si>
  <si>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</si>
  <si>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</si>
  <si>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</si>
  <si>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2022年12月19日 16:07:07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</si>
  <si>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</si>
  <si>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</si>
  <si>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</si>
  <si>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</si>
  <si>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</si>
  <si>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</si>
  <si>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</si>
  <si>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</si>
  <si>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</si>
  <si>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</si>
  <si>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</si>
  <si>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</si>
  <si>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2023年02月03日 10:56:15</t>
  </si>
  <si>
    <t xml:space="preserve">DataTransferMapping</t>
  </si>
  <si>
    <t xml:space="preserve">資料轉換關聯檔</t>
  </si>
  <si>
    <t xml:space="preserve">2023年02月23日 14:26:45</t>
  </si>
  <si>
    <t xml:space="preserve">Lagdtp</t>
  </si>
  <si>
    <t xml:space="preserve">AS400不動產押品主檔</t>
  </si>
  <si>
    <t xml:space="preserve">2023年06月14日 11:12:23</t>
  </si>
  <si>
    <t xml:space="preserve">Lahgtp</t>
  </si>
  <si>
    <t xml:space="preserve">AS400建物明細資料檔</t>
  </si>
  <si>
    <t xml:space="preserve">2023年05月25日 15:37:55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</si>
  <si>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</si>
  <si>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</si>
  <si>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</si>
  <si>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</si>
  <si>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</si>
  <si>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</si>
  <si>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</si>
  <si>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</si>
  <si>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</si>
  <si>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</si>
  <si>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</si>
  <si>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</si>
  <si>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</si>
  <si>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</si>
  <si>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</si>
  <si>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</si>
  <si>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</si>
  <si>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</si>
  <si>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</si>
  <si>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</si>
  <si>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</si>
  <si>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</si>
  <si>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</si>
  <si>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</si>
  <si>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</si>
  <si>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</si>
  <si>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</si>
  <si>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</si>
  <si>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</si>
  <si>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</si>
  <si>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</si>
  <si>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</si>
  <si>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2023年01月03日 12:04:19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</si>
  <si>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</si>
  <si>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</si>
  <si>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</si>
  <si>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</si>
  <si>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</si>
  <si>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</si>
  <si>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</si>
  <si>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</si>
  <si>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</si>
  <si>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</si>
  <si>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</si>
  <si>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</si>
  <si>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</si>
  <si>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</si>
  <si>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</si>
  <si>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</si>
  <si>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</si>
  <si>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</si>
  <si>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</si>
  <si>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</si>
  <si>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</si>
  <si>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</si>
  <si>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總帳傳票媒體檔2022年格式</t>
  </si>
  <si>
    <t xml:space="preserve">2023年07月20日 09:24:14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</si>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</sst>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1092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HYPERLINK("[\\192.168.10.16\St1Share(NAS)\SKL\DB\GenTables\L6-共同作業\CdStock.xlsx]DBD!A1",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HYPERLINK("[\\192.168.10.16\St1Share(NAS)\SKL\DB\GenTables\L6-共同作業\CdSupv.xlsx]DBD!A1",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HYPERLINK("[\\192.168.10.16\St1Share(NAS)\SKL\DB\GenTables\L6-共同作業\CdSyndFee.xlsx]DBD!A1",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HYPERLINK("[\\192.168.10.16\St1Share(NAS)\SKL\DB\GenTables\L6-共同作業\CdTeamReward.xlsx]DBD!A1",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HYPERLINK("[\\192.168.10.16\St1Share(NAS)\SKL\DB\GenTables\L6-共同作業\CdVarValue.xlsx]DBD!A1",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HYPERLINK("[\\192.168.10.16\St1Share(NAS)\SKL\DB\GenTables\L6-共同作業\CdWorkMonth.xlsx]DBD!A1",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HYPERLINK("[\\192.168.10.16\St1Share(NAS)\SKL\DB\GenTables\L6-共同作業\CoreAcMain.xlsx]DBD!A1",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HYPERLINK("[\\192.168.10.16\St1Share(NAS)\SKL\DB\GenTables\L6-共同作業\QuitEmp.xlsx]DBD!A1",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HYPERLINK("[\\192.168.10.16\St1Share(NAS)\SKL\DB\GenTables\L6-共同作業\StgCdEmp.xlsx]DBD!A1",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HYPERLINK("[\\192.168.10.16\St1Share(NAS)\SKL\DB\GenTables\L8-遵循法令作業\MonthlyQ53.xlsx]DBD!A1", "連結")</f>
        <v>連結</v>
      </c>
      <c r="E307" s="1" t="s">
        <v>891</v>
      </c>
    </row>
    <row r="308">
      <c r="A308" s="1" t="s">
        <v>638</v>
      </c>
      <c r="B308" s="1" t="s">
        <v>892</v>
      </c>
      <c r="C308" s="1" t="s">
        <v>893</v>
      </c>
      <c r="D308" s="2" t="str">
        <f>HYPERLINK("[\\192.168.10.16\St1Share(NAS)\SKL\DB\GenTables\L8-遵循法令作業\TbJcicMu01.xlsx]DBD!A1", "連結")</f>
        <v>連結</v>
      </c>
      <c r="E308" s="1" t="s">
        <v>894</v>
      </c>
    </row>
    <row r="309">
      <c r="A309" s="1" t="s">
        <v>638</v>
      </c>
      <c r="B309" s="1" t="s">
        <v>895</v>
      </c>
      <c r="C309" s="1" t="s">
        <v>896</v>
      </c>
      <c r="D309" s="2" t="str">
        <f>HYPERLINK("[\\192.168.10.16\St1Share(NAS)\SKL\DB\GenTables\L8-遵循法令作業\TbJcicW020.xlsx]DBD!A1", "連結")</f>
        <v>連結</v>
      </c>
      <c r="E309" s="1" t="s">
        <v>897</v>
      </c>
    </row>
    <row r="310">
      <c r="A310" s="1" t="s">
        <v>638</v>
      </c>
      <c r="B310" s="1" t="s">
        <v>898</v>
      </c>
      <c r="C310" s="1" t="s">
        <v>899</v>
      </c>
      <c r="D310" s="2" t="str">
        <f>HYPERLINK("[\\192.168.10.16\St1Share(NAS)\SKL\DB\GenTables\L8-遵循法令作業\TbJcicZZ50.xlsx]DBD!A1", "連結")</f>
        <v>連結</v>
      </c>
      <c r="E310" s="1" t="s">
        <v>900</v>
      </c>
    </row>
    <row r="311">
      <c r="A311" s="1" t="s">
        <v>901</v>
      </c>
      <c r="B311" s="1" t="s">
        <v>902</v>
      </c>
      <c r="C311" s="1" t="s">
        <v>903</v>
      </c>
      <c r="D311" s="2" t="str">
        <f>HYPERLINK("[\\192.168.10.16\St1Share(NAS)\SKL\DB\GenTables\L9-報表作業\DailyLoanBal.xlsx]DBD!A1", "連結")</f>
        <v>連結</v>
      </c>
      <c r="E311" s="1" t="s">
        <v>904</v>
      </c>
    </row>
    <row r="312">
      <c r="A312" s="1" t="s">
        <v>901</v>
      </c>
      <c r="B312" s="1" t="s">
        <v>905</v>
      </c>
      <c r="C312" s="1" t="s">
        <v>906</v>
      </c>
      <c r="D312" s="2" t="str">
        <f>HYPERLINK("[\\192.168.10.16\St1Share(NAS)\SKL\DB\GenTables\L9-報表作業\DailyTav.xlsx]DBD!A1", "連結")</f>
        <v>連結</v>
      </c>
      <c r="E312" s="1" t="s">
        <v>907</v>
      </c>
    </row>
    <row r="313">
      <c r="A313" s="1" t="s">
        <v>901</v>
      </c>
      <c r="B313" s="1" t="s">
        <v>908</v>
      </c>
      <c r="C313" s="1" t="s">
        <v>909</v>
      </c>
      <c r="D313" s="2" t="str">
        <f>HYPERLINK("[\\192.168.10.16\St1Share(NAS)\SKL\DB\GenTables\L9-報表作業\DataTransferMapping.xlsx]DBD!A1", "連結")</f>
        <v>連結</v>
      </c>
      <c r="E313" s="1" t="s">
        <v>910</v>
      </c>
    </row>
    <row r="314">
      <c r="A314" s="1" t="s">
        <v>901</v>
      </c>
      <c r="B314" s="1" t="s">
        <v>911</v>
      </c>
      <c r="C314" s="1" t="s">
        <v>912</v>
      </c>
      <c r="D314" s="2" t="str">
        <f>HYPERLINK("[\\192.168.10.16\St1Share(NAS)\SKL\DB\GenTables\L9-報表作業\Lagdtp.xlsx]DBD!A1", "連結")</f>
        <v>連結</v>
      </c>
      <c r="E314" s="1" t="s">
        <v>913</v>
      </c>
    </row>
    <row r="315">
      <c r="A315" s="1" t="s">
        <v>901</v>
      </c>
      <c r="B315" s="1" t="s">
        <v>914</v>
      </c>
      <c r="C315" s="1" t="s">
        <v>915</v>
      </c>
      <c r="D315" s="2" t="str">
        <f>HYPERLINK("[\\192.168.10.16\St1Share(NAS)\SKL\DB\GenTables\L9-報表作業\Lahgtp.xlsx]DBD!A1", "連結")</f>
        <v>連結</v>
      </c>
      <c r="E315" s="1" t="s">
        <v>916</v>
      </c>
    </row>
    <row r="316">
      <c r="A316" s="1" t="s">
        <v>901</v>
      </c>
      <c r="B316" s="1" t="s">
        <v>917</v>
      </c>
      <c r="C316" s="1" t="s">
        <v>918</v>
      </c>
      <c r="D316" s="2" t="str">
        <f>HYPERLINK("[\\192.168.10.16\St1Share(NAS)\SKL\DB\GenTables\L9-報表作業\MonthlyDpUnpaidExpense.xlsx]DBD!A1", "連結")</f>
        <v>連結</v>
      </c>
      <c r="E316" s="1" t="s">
        <v>919</v>
      </c>
    </row>
    <row r="317">
      <c r="A317" s="1" t="s">
        <v>901</v>
      </c>
      <c r="B317" s="1" t="s">
        <v>920</v>
      </c>
      <c r="C317" s="1" t="s">
        <v>921</v>
      </c>
      <c r="D317" s="2" t="str">
        <f>HYPERLINK("[\\192.168.10.16\St1Share(NAS)\SKL\DB\GenTables\L9-報表作業\MonthlyFacBal.xlsx]DBD!A1", "連結")</f>
        <v>連結</v>
      </c>
      <c r="E317" s="1" t="s">
        <v>922</v>
      </c>
    </row>
    <row r="318">
      <c r="A318" s="1" t="s">
        <v>901</v>
      </c>
      <c r="B318" s="1" t="s">
        <v>923</v>
      </c>
      <c r="C318" s="1" t="s">
        <v>924</v>
      </c>
      <c r="D318" s="2" t="str">
        <f>HYPERLINK("[\\192.168.10.16\St1Share(NAS)\SKL\DB\GenTables\L9-報表作業\MonthlyLM003.xlsx]DBD!A1", "連結")</f>
        <v>連結</v>
      </c>
      <c r="E318" s="1" t="s">
        <v>925</v>
      </c>
    </row>
    <row r="319">
      <c r="A319" s="1" t="s">
        <v>901</v>
      </c>
      <c r="B319" s="1" t="s">
        <v>926</v>
      </c>
      <c r="C319" s="1" t="s">
        <v>927</v>
      </c>
      <c r="D319" s="2" t="str">
        <f>HYPERLINK("[\\192.168.10.16\St1Share(NAS)\SKL\DB\GenTables\L9-報表作業\MonthlyLM028.xlsx]DBD!A1", "連結")</f>
        <v>連結</v>
      </c>
      <c r="E319" s="1" t="s">
        <v>928</v>
      </c>
    </row>
    <row r="320">
      <c r="A320" s="1" t="s">
        <v>901</v>
      </c>
      <c r="B320" s="1" t="s">
        <v>929</v>
      </c>
      <c r="C320" s="1" t="s">
        <v>930</v>
      </c>
      <c r="D320" s="2" t="str">
        <f>HYPERLINK("[\\192.168.10.16\St1Share(NAS)\SKL\DB\GenTables\L9-報表作業\MonthlyLM032.xlsx]DBD!A1", "連結")</f>
        <v>連結</v>
      </c>
      <c r="E320" s="1" t="s">
        <v>931</v>
      </c>
    </row>
    <row r="321">
      <c r="A321" s="1" t="s">
        <v>901</v>
      </c>
      <c r="B321" s="1" t="s">
        <v>932</v>
      </c>
      <c r="C321" s="1" t="s">
        <v>933</v>
      </c>
      <c r="D321" s="2" t="str">
        <f>HYPERLINK("[\\192.168.10.16\St1Share(NAS)\SKL\DB\GenTables\L9-報表作業\MonthlyLM036Portfolio.xlsx]DBD!A1", "連結")</f>
        <v>連結</v>
      </c>
      <c r="E321" s="1" t="s">
        <v>934</v>
      </c>
    </row>
    <row r="322">
      <c r="A322" s="1" t="s">
        <v>901</v>
      </c>
      <c r="B322" s="1" t="s">
        <v>935</v>
      </c>
      <c r="C322" s="1" t="s">
        <v>936</v>
      </c>
      <c r="D322" s="2" t="str">
        <f>HYPERLINK("[\\192.168.10.16\St1Share(NAS)\SKL\DB\GenTables\L9-報表作業\MonthlyLM052AssetClass.xlsx]DBD!A1", "連結")</f>
        <v>連結</v>
      </c>
      <c r="E322" s="1" t="s">
        <v>937</v>
      </c>
    </row>
    <row r="323">
      <c r="A323" s="1" t="s">
        <v>901</v>
      </c>
      <c r="B323" s="1" t="s">
        <v>938</v>
      </c>
      <c r="C323" s="1" t="s">
        <v>939</v>
      </c>
      <c r="D323" s="2" t="str">
        <f>HYPERLINK("[\\192.168.10.16\St1Share(NAS)\SKL\DB\GenTables\L9-報表作業\MonthlyLM052LoanAsset.xlsx]DBD!A1", "連結")</f>
        <v>連結</v>
      </c>
      <c r="E323" s="1" t="s">
        <v>940</v>
      </c>
    </row>
    <row r="324">
      <c r="A324" s="1" t="s">
        <v>901</v>
      </c>
      <c r="B324" s="1" t="s">
        <v>941</v>
      </c>
      <c r="C324" s="1" t="s">
        <v>942</v>
      </c>
      <c r="D324" s="2" t="str">
        <f>HYPERLINK("[\\192.168.10.16\St1Share(NAS)\SKL\DB\GenTables\L9-報表作業\MonthlyLM052Loss.xlsx]DBD!A1", "連結")</f>
        <v>連結</v>
      </c>
      <c r="E324" s="1" t="s">
        <v>943</v>
      </c>
    </row>
    <row r="325">
      <c r="A325" s="1" t="s">
        <v>901</v>
      </c>
      <c r="B325" s="1" t="s">
        <v>944</v>
      </c>
      <c r="C325" s="1" t="s">
        <v>945</v>
      </c>
      <c r="D325" s="2" t="str">
        <f>HYPERLINK("[\\192.168.10.16\St1Share(NAS)\SKL\DB\GenTables\L9-報表作業\MonthlyLM052Ovdu.xlsx]DBD!A1", "連結")</f>
        <v>連結</v>
      </c>
      <c r="E325" s="1" t="s">
        <v>946</v>
      </c>
    </row>
    <row r="326">
      <c r="A326" s="1" t="s">
        <v>901</v>
      </c>
      <c r="B326" s="1" t="s">
        <v>947</v>
      </c>
      <c r="C326" s="1" t="s">
        <v>948</v>
      </c>
      <c r="D326" s="2" t="str">
        <f>HYPERLINK("[\\192.168.10.16\St1Share(NAS)\SKL\DB\GenTables\L9-報表作業\MonthlyLoanBal.xlsx]DBD!A1", "連結")</f>
        <v>連結</v>
      </c>
      <c r="E326" s="1" t="s">
        <v>949</v>
      </c>
    </row>
    <row r="327">
      <c r="A327" s="1" t="s">
        <v>901</v>
      </c>
      <c r="B327" s="1" t="s">
        <v>950</v>
      </c>
      <c r="C327" s="1" t="s">
        <v>951</v>
      </c>
      <c r="D327" s="2" t="str">
        <f>HYPERLINK("[\\192.168.10.16\St1Share(NAS)\SKL\DB\GenTables\L9-報表作業\RptJcic.xlsx]DBD!A1", "連結")</f>
        <v>連結</v>
      </c>
      <c r="E327" s="1" t="s">
        <v>952</v>
      </c>
    </row>
    <row r="328">
      <c r="A328" s="1" t="s">
        <v>901</v>
      </c>
      <c r="B328" s="1" t="s">
        <v>953</v>
      </c>
      <c r="C328" s="1" t="s">
        <v>954</v>
      </c>
      <c r="D328" s="2" t="str">
        <f>HYPERLINK("[\\192.168.10.16\St1Share(NAS)\SKL\DB\GenTables\L9-報表作業\RptRelationCompany.xlsx]DBD!A1", "連結")</f>
        <v>連結</v>
      </c>
      <c r="E328" s="1" t="s">
        <v>955</v>
      </c>
    </row>
    <row r="329">
      <c r="A329" s="1" t="s">
        <v>901</v>
      </c>
      <c r="B329" s="1" t="s">
        <v>956</v>
      </c>
      <c r="C329" s="1" t="s">
        <v>957</v>
      </c>
      <c r="D329" s="2" t="str">
        <f>HYPERLINK("[\\192.168.10.16\St1Share(NAS)\SKL\DB\GenTables\L9-報表作業\RptRelationFamily.xlsx]DBD!A1", "連結")</f>
        <v>連結</v>
      </c>
      <c r="E329" s="1" t="s">
        <v>958</v>
      </c>
    </row>
    <row r="330">
      <c r="A330" s="1" t="s">
        <v>901</v>
      </c>
      <c r="B330" s="1" t="s">
        <v>959</v>
      </c>
      <c r="C330" s="1" t="s">
        <v>960</v>
      </c>
      <c r="D330" s="2" t="str">
        <f>HYPERLINK("[\\192.168.10.16\St1Share(NAS)\SKL\DB\GenTables\L9-報表作業\RptRelationSelf.xlsx]DBD!A1", "連結")</f>
        <v>連結</v>
      </c>
      <c r="E330" s="1" t="s">
        <v>961</v>
      </c>
    </row>
    <row r="331">
      <c r="A331" s="1" t="s">
        <v>901</v>
      </c>
      <c r="B331" s="1" t="s">
        <v>962</v>
      </c>
      <c r="C331" s="1" t="s">
        <v>963</v>
      </c>
      <c r="D331" s="2" t="str">
        <f>HYPERLINK("[\\192.168.10.16\St1Share(NAS)\SKL\DB\GenTables\L9-報表作業\RptSubCom.xlsx]DBD!A1", "連結")</f>
        <v>連結</v>
      </c>
      <c r="E331" s="1" t="s">
        <v>964</v>
      </c>
    </row>
    <row r="332">
      <c r="A332" s="1" t="s">
        <v>901</v>
      </c>
      <c r="B332" s="1" t="s">
        <v>965</v>
      </c>
      <c r="C332" s="1" t="s">
        <v>966</v>
      </c>
      <c r="D332" s="2" t="str">
        <f>HYPERLINK("[\\192.168.10.16\St1Share(NAS)\SKL\DB\GenTables\L9-報表作業\SlipEbsRecord.xlsx]DBD!A1", "連結")</f>
        <v>連結</v>
      </c>
      <c r="E332" s="1" t="s">
        <v>967</v>
      </c>
    </row>
    <row r="333">
      <c r="A333" s="1" t="s">
        <v>901</v>
      </c>
      <c r="B333" s="1" t="s">
        <v>968</v>
      </c>
      <c r="C333" s="1" t="s">
        <v>969</v>
      </c>
      <c r="D333" s="2" t="str">
        <f>HYPERLINK("[\\192.168.10.16\St1Share(NAS)\SKL\DB\GenTables\L9-報表作業\SlipMedia.xlsx]DBD!A1", "連結")</f>
        <v>連結</v>
      </c>
      <c r="E333" s="1" t="s">
        <v>970</v>
      </c>
    </row>
    <row r="334">
      <c r="A334" s="1" t="s">
        <v>901</v>
      </c>
      <c r="B334" s="1" t="s">
        <v>971</v>
      </c>
      <c r="C334" s="1" t="s">
        <v>972</v>
      </c>
      <c r="D334" s="2" t="str">
        <f>HYPERLINK("[\\192.168.10.16\St1Share(NAS)\SKL\DB\GenTables\L9-報表作業\SlipMedia2022.xlsx]DBD!A1", "連結")</f>
        <v>連結</v>
      </c>
      <c r="E334" s="1" t="s">
        <v>973</v>
      </c>
    </row>
    <row r="335">
      <c r="A335" s="1" t="s">
        <v>901</v>
      </c>
      <c r="B335" s="1" t="s">
        <v>974</v>
      </c>
      <c r="C335" s="1" t="s">
        <v>975</v>
      </c>
      <c r="D335" s="2" t="str">
        <f>HYPERLINK("[\\192.168.10.16\St1Share(NAS)\SKL\DB\GenTables\L9-報表作業\YearlyHouseLoanInt.xlsx]DBD!A1", "連結")</f>
        <v>連結</v>
      </c>
      <c r="E335" s="1" t="s">
        <v>976</v>
      </c>
    </row>
    <row r="336">
      <c r="A336" s="1" t="s">
        <v>901</v>
      </c>
      <c r="B336" s="1" t="s">
        <v>977</v>
      </c>
      <c r="C336" s="1" t="s">
        <v>978</v>
      </c>
      <c r="D336" s="2" t="str">
        <f>HYPERLINK("[\\192.168.10.16\St1Share(NAS)\SKL\DB\GenTables\L9-報表作業\YearlyHouseLoanIntCheck.xlsx]DBD!A1", "連結")</f>
        <v>連結</v>
      </c>
      <c r="E336" s="1" t="s">
        <v>979</v>
      </c>
    </row>
    <row r="337">
      <c r="A337" s="1" t="s">
        <v>980</v>
      </c>
      <c r="B337" s="1" t="s">
        <v>981</v>
      </c>
      <c r="C337" s="1" t="s">
        <v>982</v>
      </c>
      <c r="D337" s="2" t="str">
        <f>HYPERLINK("[\\192.168.10.16\St1Share(NAS)\SKL\DB\GenTables\XX-系統\TxAgent.xlsx]DBD!A1", "連結")</f>
        <v>連結</v>
      </c>
      <c r="E337" s="1" t="s">
        <v>983</v>
      </c>
    </row>
    <row r="338">
      <c r="A338" s="1" t="s">
        <v>980</v>
      </c>
      <c r="B338" s="1" t="s">
        <v>984</v>
      </c>
      <c r="C338" s="1" t="s">
        <v>985</v>
      </c>
      <c r="D338" s="2" t="str">
        <f>HYPERLINK("[\\192.168.10.16\St1Share(NAS)\SKL\DB\GenTables\XX-系統\TxAmlCredit.xlsx]DBD!A1", "連結")</f>
        <v>連結</v>
      </c>
      <c r="E338" s="1" t="s">
        <v>986</v>
      </c>
    </row>
    <row r="339">
      <c r="A339" s="1" t="s">
        <v>980</v>
      </c>
      <c r="B339" s="1" t="s">
        <v>987</v>
      </c>
      <c r="C339" s="1" t="s">
        <v>988</v>
      </c>
      <c r="D339" s="2" t="str">
        <f>HYPERLINK("[\\192.168.10.16\St1Share(NAS)\SKL\DB\GenTables\XX-系統\TxAmlLog.xlsx]DBD!A1", "連結")</f>
        <v>連結</v>
      </c>
      <c r="E339" s="1" t="s">
        <v>989</v>
      </c>
    </row>
    <row r="340">
      <c r="A340" s="1" t="s">
        <v>980</v>
      </c>
      <c r="B340" s="1" t="s">
        <v>990</v>
      </c>
      <c r="C340" s="1" t="s">
        <v>991</v>
      </c>
      <c r="D340" s="2" t="str">
        <f>HYPERLINK("[\\192.168.10.16\St1Share(NAS)\SKL\DB\GenTables\XX-系統\TxAmlNotice.xlsx]DBD!A1", "連結")</f>
        <v>連結</v>
      </c>
      <c r="E340" s="1" t="s">
        <v>992</v>
      </c>
    </row>
    <row r="341">
      <c r="A341" s="1" t="s">
        <v>980</v>
      </c>
      <c r="B341" s="1" t="s">
        <v>993</v>
      </c>
      <c r="C341" s="1" t="s">
        <v>994</v>
      </c>
      <c r="D341" s="2" t="str">
        <f>HYPERLINK("[\\192.168.10.16\St1Share(NAS)\SKL\DB\GenTables\XX-系統\TxAmlRating.xlsx]DBD!A1", "連結")</f>
        <v>連結</v>
      </c>
      <c r="E341" s="1" t="s">
        <v>995</v>
      </c>
    </row>
    <row r="342">
      <c r="A342" s="1" t="s">
        <v>980</v>
      </c>
      <c r="B342" s="1" t="s">
        <v>996</v>
      </c>
      <c r="C342" s="1" t="s">
        <v>997</v>
      </c>
      <c r="D342" s="2" t="str">
        <f>HYPERLINK("[\\192.168.10.16\St1Share(NAS)\SKL\DB\GenTables\XX-系統\TxAmlRatingAppl.xlsx]DBD!A1", "連結")</f>
        <v>連結</v>
      </c>
      <c r="E342" s="1" t="s">
        <v>998</v>
      </c>
    </row>
    <row r="343">
      <c r="A343" s="1" t="s">
        <v>980</v>
      </c>
      <c r="B343" s="1" t="s">
        <v>999</v>
      </c>
      <c r="C343" s="1" t="s">
        <v>1000</v>
      </c>
      <c r="D343" s="2" t="str">
        <f>HYPERLINK("[\\192.168.10.16\St1Share(NAS)\SKL\DB\GenTables\XX-系統\TxApLog.xlsx]DBD!A1", "連結")</f>
        <v>連結</v>
      </c>
      <c r="E343" s="1" t="s">
        <v>1001</v>
      </c>
    </row>
    <row r="344">
      <c r="A344" s="1" t="s">
        <v>980</v>
      </c>
      <c r="B344" s="1" t="s">
        <v>1002</v>
      </c>
      <c r="C344" s="1" t="s">
        <v>1003</v>
      </c>
      <c r="D344" s="2" t="str">
        <f>HYPERLINK("[\\192.168.10.16\St1Share(NAS)\SKL\DB\GenTables\XX-系統\TxArchiveTable.xlsx]DBD!A1", "連結")</f>
        <v>連結</v>
      </c>
      <c r="E344" s="1" t="s">
        <v>1004</v>
      </c>
    </row>
    <row r="345">
      <c r="A345" s="1" t="s">
        <v>980</v>
      </c>
      <c r="B345" s="1" t="s">
        <v>1005</v>
      </c>
      <c r="C345" s="1" t="s">
        <v>1006</v>
      </c>
      <c r="D345" s="2" t="str">
        <f>HYPERLINK("[\\192.168.10.16\St1Share(NAS)\SKL\DB\GenTables\XX-系統\TxArchiveTableLog.xlsx]DBD!A1", "連結")</f>
        <v>連結</v>
      </c>
      <c r="E345" s="1" t="s">
        <v>1007</v>
      </c>
    </row>
    <row r="346">
      <c r="A346" s="1" t="s">
        <v>980</v>
      </c>
      <c r="B346" s="1" t="s">
        <v>1008</v>
      </c>
      <c r="C346" s="1" t="s">
        <v>1009</v>
      </c>
      <c r="D346" s="2" t="str">
        <f>HYPERLINK("[\\192.168.10.16\St1Share(NAS)\SKL\DB\GenTables\XX-系統\TxAttachment.xlsx]DBD!A1", "連結")</f>
        <v>連結</v>
      </c>
      <c r="E346" s="1" t="s">
        <v>1010</v>
      </c>
    </row>
    <row r="347">
      <c r="A347" s="1" t="s">
        <v>980</v>
      </c>
      <c r="B347" s="1" t="s">
        <v>1011</v>
      </c>
      <c r="C347" s="1" t="s">
        <v>1012</v>
      </c>
      <c r="D347" s="2" t="str">
        <f>HYPERLINK("[\\192.168.10.16\St1Share(NAS)\SKL\DB\GenTables\XX-系統\TxAttachType.xlsx]DBD!A1", "連結")</f>
        <v>連結</v>
      </c>
      <c r="E347" s="1" t="s">
        <v>1013</v>
      </c>
    </row>
    <row r="348">
      <c r="A348" s="1" t="s">
        <v>980</v>
      </c>
      <c r="B348" s="1" t="s">
        <v>1014</v>
      </c>
      <c r="C348" s="1" t="s">
        <v>1015</v>
      </c>
      <c r="D348" s="2" t="str">
        <f>HYPERLINK("[\\192.168.10.16\St1Share(NAS)\SKL\DB\GenTables\XX-系統\TxAuthGroup.xlsx]DBD!A1", "連結")</f>
        <v>連結</v>
      </c>
      <c r="E348" s="1" t="s">
        <v>1016</v>
      </c>
    </row>
    <row r="349">
      <c r="A349" s="1" t="s">
        <v>980</v>
      </c>
      <c r="B349" s="1" t="s">
        <v>1017</v>
      </c>
      <c r="C349" s="1" t="s">
        <v>1018</v>
      </c>
      <c r="D349" s="2" t="str">
        <f>HYPERLINK("[\\192.168.10.16\St1Share(NAS)\SKL\DB\GenTables\XX-系統\TxAuthority.xlsx]DBD!A1", "連結")</f>
        <v>連結</v>
      </c>
      <c r="E349" s="1" t="s">
        <v>1019</v>
      </c>
    </row>
    <row r="350">
      <c r="A350" s="1" t="s">
        <v>980</v>
      </c>
      <c r="B350" s="1" t="s">
        <v>1020</v>
      </c>
      <c r="C350" s="1" t="s">
        <v>1021</v>
      </c>
      <c r="D350" s="2" t="str">
        <f>HYPERLINK("[\\192.168.10.16\St1Share(NAS)\SKL\DB\GenTables\XX-系統\TxAuthorize.xlsx]DBD!A1", "連結")</f>
        <v>連結</v>
      </c>
      <c r="E350" s="1" t="s">
        <v>1022</v>
      </c>
    </row>
    <row r="351">
      <c r="A351" s="1" t="s">
        <v>980</v>
      </c>
      <c r="B351" s="1" t="s">
        <v>1023</v>
      </c>
      <c r="C351" s="1" t="s">
        <v>1024</v>
      </c>
      <c r="D351" s="2" t="str">
        <f>HYPERLINK("[\\192.168.10.16\St1Share(NAS)\SKL\DB\GenTables\XX-系統\TxBizDate.xlsx]DBD!A1", "連結")</f>
        <v>連結</v>
      </c>
      <c r="E351" s="1" t="s">
        <v>1025</v>
      </c>
    </row>
    <row r="352">
      <c r="A352" s="1" t="s">
        <v>980</v>
      </c>
      <c r="B352" s="1" t="s">
        <v>1026</v>
      </c>
      <c r="C352" s="1" t="s">
        <v>1027</v>
      </c>
      <c r="D352" s="2" t="str">
        <f>HYPERLINK("[\\192.168.10.16\St1Share(NAS)\SKL\DB\GenTables\XX-系統\TxControl.xlsx]DBD!A1", "連結")</f>
        <v>連結</v>
      </c>
      <c r="E352" s="1" t="s">
        <v>1028</v>
      </c>
    </row>
    <row r="353">
      <c r="A353" s="1" t="s">
        <v>980</v>
      </c>
      <c r="B353" s="1" t="s">
        <v>1029</v>
      </c>
      <c r="C353" s="1" t="s">
        <v>1030</v>
      </c>
      <c r="D353" s="2" t="str">
        <f>HYPERLINK("[\\192.168.10.16\St1Share(NAS)\SKL\DB\GenTables\XX-系統\TxCruiser.xlsx]DBD!A1", "連結")</f>
        <v>連結</v>
      </c>
      <c r="E353" s="1" t="s">
        <v>1031</v>
      </c>
    </row>
    <row r="354">
      <c r="A354" s="1" t="s">
        <v>980</v>
      </c>
      <c r="B354" s="1" t="s">
        <v>1032</v>
      </c>
      <c r="C354" s="1" t="s">
        <v>1033</v>
      </c>
      <c r="D354" s="2" t="str">
        <f>HYPERLINK("[\\192.168.10.16\St1Share(NAS)\SKL\DB\GenTables\XX-系統\TxCurr.xlsx]DBD!A1", "連結")</f>
        <v>連結</v>
      </c>
      <c r="E354" s="1" t="s">
        <v>1034</v>
      </c>
    </row>
    <row r="355">
      <c r="A355" s="1" t="s">
        <v>980</v>
      </c>
      <c r="B355" s="1" t="s">
        <v>1035</v>
      </c>
      <c r="C355" s="1" t="s">
        <v>1036</v>
      </c>
      <c r="D355" s="2" t="str">
        <f>HYPERLINK("[\\192.168.10.16\St1Share(NAS)\SKL\DB\GenTables\XX-系統\TxDataLog.xlsx]DBD!A1", "連結")</f>
        <v>連結</v>
      </c>
      <c r="E355" s="1" t="s">
        <v>1037</v>
      </c>
    </row>
    <row r="356">
      <c r="A356" s="1" t="s">
        <v>980</v>
      </c>
      <c r="B356" s="1" t="s">
        <v>1038</v>
      </c>
      <c r="C356" s="1" t="s">
        <v>1039</v>
      </c>
      <c r="D356" s="2" t="str">
        <f>HYPERLINK("[\\192.168.10.16\St1Share(NAS)\SKL\DB\GenTables\XX-系統\TxErrCode.xlsx]DBD!A1", "連結")</f>
        <v>連結</v>
      </c>
      <c r="E356" s="1" t="s">
        <v>1040</v>
      </c>
    </row>
    <row r="357">
      <c r="A357" s="1" t="s">
        <v>980</v>
      </c>
      <c r="B357" s="1" t="s">
        <v>1041</v>
      </c>
      <c r="C357" s="1" t="s">
        <v>1042</v>
      </c>
      <c r="D357" s="2" t="str">
        <f>HYPERLINK("[\\192.168.10.16\St1Share(NAS)\SKL\DB\GenTables\XX-系統\TxFile.xlsx]DBD!A1", "連結")</f>
        <v>連結</v>
      </c>
      <c r="E357" s="1" t="s">
        <v>1043</v>
      </c>
    </row>
    <row r="358">
      <c r="A358" s="1" t="s">
        <v>980</v>
      </c>
      <c r="B358" s="1" t="s">
        <v>1044</v>
      </c>
      <c r="C358" s="1" t="s">
        <v>1045</v>
      </c>
      <c r="D358" s="2" t="str">
        <f>HYPERLINK("[\\192.168.10.16\St1Share(NAS)\SKL\DB\GenTables\XX-系統\TxFlow.xlsx]DBD!A1", "連結")</f>
        <v>連結</v>
      </c>
      <c r="E358" s="1" t="s">
        <v>1046</v>
      </c>
    </row>
    <row r="359">
      <c r="A359" s="1" t="s">
        <v>980</v>
      </c>
      <c r="B359" s="1" t="s">
        <v>1047</v>
      </c>
      <c r="C359" s="1" t="s">
        <v>1048</v>
      </c>
      <c r="D359" s="2" t="str">
        <f>HYPERLINK("[\\192.168.10.16\St1Share(NAS)\SKL\DB\GenTables\XX-系統\TxFtpUser.xlsx]DBD!A1", "連結")</f>
        <v>連結</v>
      </c>
      <c r="E359" s="1" t="s">
        <v>1049</v>
      </c>
    </row>
    <row r="360">
      <c r="A360" s="1" t="s">
        <v>980</v>
      </c>
      <c r="B360" s="1" t="s">
        <v>1050</v>
      </c>
      <c r="C360" s="1" t="s">
        <v>1051</v>
      </c>
      <c r="D360" s="2" t="str">
        <f>HYPERLINK("[\\192.168.10.16\St1Share(NAS)\SKL\DB\GenTables\XX-系統\TxHoliday.xlsx]DBD!A1", "連結")</f>
        <v>連結</v>
      </c>
      <c r="E360" s="1" t="s">
        <v>1052</v>
      </c>
    </row>
    <row r="361">
      <c r="A361" s="1" t="s">
        <v>980</v>
      </c>
      <c r="B361" s="1" t="s">
        <v>1053</v>
      </c>
      <c r="C361" s="1" t="s">
        <v>1054</v>
      </c>
      <c r="D361" s="2" t="str">
        <f>HYPERLINK("[\\192.168.10.16\St1Share(NAS)\SKL\DB\GenTables\XX-系統\TxInquiry.xlsx]DBD!A1", "連結")</f>
        <v>連結</v>
      </c>
      <c r="E361" s="1" t="s">
        <v>1055</v>
      </c>
    </row>
    <row r="362">
      <c r="A362" s="1" t="s">
        <v>980</v>
      </c>
      <c r="B362" s="1" t="s">
        <v>1056</v>
      </c>
      <c r="C362" s="1" t="s">
        <v>1057</v>
      </c>
      <c r="D362" s="2" t="str">
        <f>HYPERLINK("[\\192.168.10.16\St1Share(NAS)\SKL\DB\GenTables\XX-系統\TxLock.xlsx]DBD!A1", "連結")</f>
        <v>連結</v>
      </c>
      <c r="E362" s="1" t="s">
        <v>1058</v>
      </c>
    </row>
    <row r="363">
      <c r="A363" s="1" t="s">
        <v>980</v>
      </c>
      <c r="B363" s="1" t="s">
        <v>1059</v>
      </c>
      <c r="C363" s="1" t="s">
        <v>1060</v>
      </c>
      <c r="D363" s="2" t="str">
        <f>HYPERLINK("[\\192.168.10.16\St1Share(NAS)\SKL\DB\GenTables\XX-系統\TxPrinter.xlsx]DBD!A1", "連結")</f>
        <v>連結</v>
      </c>
      <c r="E363" s="1" t="s">
        <v>1061</v>
      </c>
    </row>
    <row r="364">
      <c r="A364" s="1" t="s">
        <v>980</v>
      </c>
      <c r="B364" s="1" t="s">
        <v>1062</v>
      </c>
      <c r="C364" s="1" t="s">
        <v>1063</v>
      </c>
      <c r="D364" s="2" t="str">
        <f>HYPERLINK("[\\192.168.10.16\St1Share(NAS)\SKL\DB\GenTables\XX-系統\TxRecord.xlsx]DBD!A1", "連結")</f>
        <v>連結</v>
      </c>
      <c r="E364" s="1" t="s">
        <v>1064</v>
      </c>
    </row>
    <row r="365">
      <c r="A365" s="1" t="s">
        <v>980</v>
      </c>
      <c r="B365" s="1" t="s">
        <v>1065</v>
      </c>
      <c r="C365" s="1" t="s">
        <v>1066</v>
      </c>
      <c r="D365" s="2" t="str">
        <f>HYPERLINK("[\\192.168.10.16\St1Share(NAS)\SKL\DB\GenTables\XX-系統\TxTeller.xlsx]DBD!A1", "連結")</f>
        <v>連結</v>
      </c>
      <c r="E365" s="1" t="s">
        <v>1067</v>
      </c>
    </row>
    <row r="366">
      <c r="A366" s="1" t="s">
        <v>980</v>
      </c>
      <c r="B366" s="1" t="s">
        <v>1068</v>
      </c>
      <c r="C366" s="1" t="s">
        <v>1069</v>
      </c>
      <c r="D366" s="2" t="str">
        <f>HYPERLINK("[\\192.168.10.16\St1Share(NAS)\SKL\DB\GenTables\XX-系統\TxTellerAuth.xlsx]DBD!A1", "連結")</f>
        <v>連結</v>
      </c>
      <c r="E366" s="1" t="s">
        <v>1070</v>
      </c>
    </row>
    <row r="367">
      <c r="A367" s="1" t="s">
        <v>980</v>
      </c>
      <c r="B367" s="1" t="s">
        <v>1071</v>
      </c>
      <c r="C367" s="1" t="s">
        <v>1072</v>
      </c>
      <c r="D367" s="2" t="str">
        <f>HYPERLINK("[\\192.168.10.16\St1Share(NAS)\SKL\DB\GenTables\XX-系統\TxTemp.xlsx]DBD!A1", "連結")</f>
        <v>連結</v>
      </c>
      <c r="E367" s="1" t="s">
        <v>1073</v>
      </c>
    </row>
    <row r="368">
      <c r="A368" s="1" t="s">
        <v>980</v>
      </c>
      <c r="B368" s="1" t="s">
        <v>1074</v>
      </c>
      <c r="C368" s="1" t="s">
        <v>1075</v>
      </c>
      <c r="D368" s="2" t="str">
        <f>HYPERLINK("[\\192.168.10.16\St1Share(NAS)\SKL\DB\GenTables\XX-系統\TxToDoDetail.xlsx]DBD!A1", "連結")</f>
        <v>連結</v>
      </c>
      <c r="E368" s="1" t="s">
        <v>1076</v>
      </c>
    </row>
    <row r="369">
      <c r="A369" s="1" t="s">
        <v>980</v>
      </c>
      <c r="B369" s="1" t="s">
        <v>1077</v>
      </c>
      <c r="C369" s="1" t="s">
        <v>1078</v>
      </c>
      <c r="D369" s="2" t="str">
        <f>HYPERLINK("[\\192.168.10.16\St1Share(NAS)\SKL\DB\GenTables\XX-系統\TxToDoDetailReserve.xlsx]DBD!A1", "連結")</f>
        <v>連結</v>
      </c>
      <c r="E369" s="1" t="s">
        <v>1079</v>
      </c>
    </row>
    <row r="370">
      <c r="A370" s="1" t="s">
        <v>980</v>
      </c>
      <c r="B370" s="1" t="s">
        <v>1080</v>
      </c>
      <c r="C370" s="1" t="s">
        <v>1081</v>
      </c>
      <c r="D370" s="2" t="str">
        <f>HYPERLINK("[\\192.168.10.16\St1Share(NAS)\SKL\DB\GenTables\XX-系統\TxToDoMain.xlsx]DBD!A1", "連結")</f>
        <v>連結</v>
      </c>
      <c r="E370" s="1" t="s">
        <v>1082</v>
      </c>
    </row>
    <row r="371">
      <c r="A371" s="1" t="s">
        <v>980</v>
      </c>
      <c r="B371" s="1" t="s">
        <v>1083</v>
      </c>
      <c r="C371" s="1" t="s">
        <v>1084</v>
      </c>
      <c r="D371" s="2" t="str">
        <f>HYPERLINK("[\\192.168.10.16\St1Share(NAS)\SKL\DB\GenTables\XX-系統\TxTranCode.xlsx]DBD!A1", "連結")</f>
        <v>連結</v>
      </c>
      <c r="E371" s="1" t="s">
        <v>1085</v>
      </c>
    </row>
    <row r="372">
      <c r="A372" s="1" t="s">
        <v>980</v>
      </c>
      <c r="B372" s="1" t="s">
        <v>1086</v>
      </c>
      <c r="C372" s="1" t="s">
        <v>1087</v>
      </c>
      <c r="D372" s="2" t="str">
        <f>HYPERLINK("[\\192.168.10.16\St1Share(NAS)\SKL\DB\GenTables\XX-系統\TxUnLock.xlsx]DBD!A1", "連結")</f>
        <v>連結</v>
      </c>
      <c r="E372" s="1" t="s">
        <v>1088</v>
      </c>
    </row>
    <row r="373">
      <c r="A373" s="1" t="s">
        <v>980</v>
      </c>
      <c r="B373" s="1" t="s">
        <v>1089</v>
      </c>
      <c r="C373" s="1" t="s">
        <v>1090</v>
      </c>
      <c r="D373" s="2" t="str">
        <f>HYPERLINK("[\\192.168.10.16\St1Share(NAS)\SKL\DB\GenTables\XX-系統\UspErrorLog.xlsx]DBD!A1", "連結")</f>
        <v>連結</v>
      </c>
      <c r="E373" s="1" t="s">
        <v>1091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2023-07-28T09:01:20Z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