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<sst xmlns="http://schemas.openxmlformats.org/spreadsheetml/2006/main" count="1498" uniqueCount="1096">
  <si>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</si>
  <si>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</si>
  <si>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</si>
  <si>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</si>
  <si>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</si>
  <si>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</si>
  <si>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</si>
  <si>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</si>
  <si>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2023年09月14日 14:06:39</t>
  </si>
  <si>
    <t xml:space="preserve">BankRelationFamily</t>
  </si>
  <si>
    <t xml:space="preserve">金控利害關係人_關係人員工之親屬資料</t>
  </si>
  <si>
    <t xml:space="preserve">2023年09月14日 14:06:47</t>
  </si>
  <si>
    <t xml:space="preserve">BankRelationSelf</t>
  </si>
  <si>
    <t xml:space="preserve">金控利害關係人_關係人員工資料</t>
  </si>
  <si>
    <t xml:space="preserve">2023年09月14日 14:07:08</t>
  </si>
  <si>
    <t xml:space="preserve">BankRelationSuspected</t>
  </si>
  <si>
    <t xml:space="preserve">是否為疑似準利害關係人檔</t>
  </si>
  <si>
    <t xml:space="preserve">2023年09月14日 14:07:26</t>
  </si>
  <si>
    <t xml:space="preserve">CustCross</t>
  </si>
  <si>
    <t xml:space="preserve">客戶交互運用檔</t>
  </si>
  <si>
    <t xml:space="preserve">2023年09月14日 14:07:37</t>
  </si>
  <si>
    <t xml:space="preserve">CustFin</t>
  </si>
  <si>
    <t xml:space="preserve">公司戶財務狀況檔</t>
  </si>
  <si>
    <t xml:space="preserve">2023年09月14日 14:07:52</t>
  </si>
  <si>
    <t xml:space="preserve">CustMain</t>
  </si>
  <si>
    <t xml:space="preserve">客戶資料主檔</t>
  </si>
  <si>
    <t xml:space="preserve">2023年09月21日 11:37:51</t>
  </si>
  <si>
    <t xml:space="preserve">CustNotice</t>
  </si>
  <si>
    <t xml:space="preserve">客戶通知設定檔</t>
  </si>
  <si>
    <t xml:space="preserve">2023年09月14日 14:08:19</t>
  </si>
  <si>
    <t xml:space="preserve">CustTelNo</t>
  </si>
  <si>
    <t xml:space="preserve">客戶聯絡電話檔</t>
  </si>
  <si>
    <t xml:space="preserve">2023年09月14日 14:09:41</t>
  </si>
  <si>
    <t xml:space="preserve">FinReportCashFlow</t>
  </si>
  <si>
    <t xml:space="preserve">客戶財務報表.現金流量表</t>
  </si>
  <si>
    <t xml:space="preserve">2023年09月14日 14:09:51</t>
  </si>
  <si>
    <t xml:space="preserve">FinReportDebt</t>
  </si>
  <si>
    <t xml:space="preserve">客戶財務報表.資產負債表</t>
  </si>
  <si>
    <t xml:space="preserve">2023年09月14日 14:10:04</t>
  </si>
  <si>
    <t xml:space="preserve">FinReportProfit</t>
  </si>
  <si>
    <t xml:space="preserve">客戶財務報表.損益表</t>
  </si>
  <si>
    <t xml:space="preserve">2023年09月14日 14:10:14</t>
  </si>
  <si>
    <t xml:space="preserve">FinReportQuality</t>
  </si>
  <si>
    <t xml:space="preserve">客戶財務報表.財報品質</t>
  </si>
  <si>
    <t xml:space="preserve">2023年09月14日 14:10:24</t>
  </si>
  <si>
    <t xml:space="preserve">FinReportRate</t>
  </si>
  <si>
    <t xml:space="preserve">客戶財務報表.財務比率表</t>
  </si>
  <si>
    <t xml:space="preserve">2023年09月14日 14:10:41</t>
  </si>
  <si>
    <t xml:space="preserve">FinReportReview</t>
  </si>
  <si>
    <t xml:space="preserve">客戶財務報表.覆審比率表</t>
  </si>
  <si>
    <t xml:space="preserve">2023年09月14日 14:10:52</t>
  </si>
  <si>
    <t xml:space="preserve">L2-業務作業</t>
  </si>
  <si>
    <t xml:space="preserve">ClBatch</t>
  </si>
  <si>
    <t xml:space="preserve">擔保品整批匯入檔</t>
  </si>
  <si>
    <t xml:space="preserve">2023年09月14日 14:11:14</t>
  </si>
  <si>
    <t xml:space="preserve">ClBuilding</t>
  </si>
  <si>
    <t xml:space="preserve">擔保品不動產建物檔</t>
  </si>
  <si>
    <t xml:space="preserve">2023年09月14日 18:32:05</t>
  </si>
  <si>
    <t xml:space="preserve">ClBuildingOwner</t>
  </si>
  <si>
    <t xml:space="preserve">擔保品-建物所有權人檔</t>
  </si>
  <si>
    <t xml:space="preserve">2023年09月14日 14:11:47</t>
  </si>
  <si>
    <t xml:space="preserve">ClBuildingPublic</t>
  </si>
  <si>
    <t xml:space="preserve">擔保品-建物公設建號檔</t>
  </si>
  <si>
    <t xml:space="preserve">2023年09月14日 14:11:56</t>
  </si>
  <si>
    <t xml:space="preserve">ClBuildingReason</t>
  </si>
  <si>
    <t xml:space="preserve">擔保品-建物修改原因檔</t>
  </si>
  <si>
    <t xml:space="preserve">2023年09月14日 14:12:06</t>
  </si>
  <si>
    <t xml:space="preserve">ClEva</t>
  </si>
  <si>
    <t xml:space="preserve">擔保品鑑價歷程檔</t>
  </si>
  <si>
    <t xml:space="preserve">2023年09月14日 14:12:15</t>
  </si>
  <si>
    <t xml:space="preserve">ClFac</t>
  </si>
  <si>
    <t xml:space="preserve">擔保品與額度關聯檔</t>
  </si>
  <si>
    <t xml:space="preserve">2023年09月14日 14:12:32</t>
  </si>
  <si>
    <t xml:space="preserve">ClImm</t>
  </si>
  <si>
    <t xml:space="preserve">擔保品不動產檔</t>
  </si>
  <si>
    <t xml:space="preserve">2023年09月14日 14:13:18</t>
  </si>
  <si>
    <t xml:space="preserve">ClImmRankDetail</t>
  </si>
  <si>
    <t xml:space="preserve">擔保品不動產檔設定順位明細檔</t>
  </si>
  <si>
    <t xml:space="preserve">2023年09月14日 14:13:27</t>
  </si>
  <si>
    <t xml:space="preserve">ClLand</t>
  </si>
  <si>
    <t xml:space="preserve">擔保品不動產土地檔</t>
  </si>
  <si>
    <t xml:space="preserve">2023年09月14日 18:32:37</t>
  </si>
  <si>
    <t xml:space="preserve">ClLandOwner</t>
  </si>
  <si>
    <t xml:space="preserve">擔保品-土地所有權人檔</t>
  </si>
  <si>
    <t xml:space="preserve">2023年09月14日 14:13:45</t>
  </si>
  <si>
    <t xml:space="preserve">ClLandReason</t>
  </si>
  <si>
    <t xml:space="preserve">擔保品-土地修改原因檔</t>
  </si>
  <si>
    <t xml:space="preserve">2023年09月14日 14:14:26</t>
  </si>
  <si>
    <t xml:space="preserve">ClMain</t>
  </si>
  <si>
    <t xml:space="preserve">擔保品主檔</t>
  </si>
  <si>
    <t xml:space="preserve">2023年09月14日 14:17:20</t>
  </si>
  <si>
    <t xml:space="preserve">ClMovables</t>
  </si>
  <si>
    <t xml:space="preserve">擔保品動產檔</t>
  </si>
  <si>
    <t xml:space="preserve">2023年09月14日 14:17:30</t>
  </si>
  <si>
    <t xml:space="preserve">ClNoMap</t>
  </si>
  <si>
    <t xml:space="preserve">擔保品編號新舊對照檔</t>
  </si>
  <si>
    <t xml:space="preserve">2023年09月14日 14:17:40</t>
  </si>
  <si>
    <t xml:space="preserve">ClOther</t>
  </si>
  <si>
    <t xml:space="preserve">擔保品其他檔</t>
  </si>
  <si>
    <t xml:space="preserve">2023年09月14日 14:17:51</t>
  </si>
  <si>
    <t xml:space="preserve">ClOtherRights</t>
  </si>
  <si>
    <t xml:space="preserve">擔保品他項權利檔</t>
  </si>
  <si>
    <t xml:space="preserve">2023年09月14日 14:18:00</t>
  </si>
  <si>
    <t xml:space="preserve">ClOtherRightsFac</t>
  </si>
  <si>
    <t xml:space="preserve">擔保品他項權利額度關聯檔</t>
  </si>
  <si>
    <t xml:space="preserve">2023年09月14日 14:18:10</t>
  </si>
  <si>
    <t xml:space="preserve">ClOwnerRelation</t>
  </si>
  <si>
    <t xml:space="preserve">擔保品所有權人與授信戶關係檔</t>
  </si>
  <si>
    <t xml:space="preserve">2023年09月14日 14:18:20</t>
  </si>
  <si>
    <t xml:space="preserve">ClParking</t>
  </si>
  <si>
    <t xml:space="preserve">擔保品-車位資料檔</t>
  </si>
  <si>
    <t xml:space="preserve">2023年09月14日 14:18:29</t>
  </si>
  <si>
    <t xml:space="preserve">ClParkingType</t>
  </si>
  <si>
    <t xml:space="preserve">擔保品-停車位型式檔</t>
  </si>
  <si>
    <t xml:space="preserve">2023年09月14日 14:18:40</t>
  </si>
  <si>
    <t xml:space="preserve">ClStock</t>
  </si>
  <si>
    <t xml:space="preserve">擔保品股票檔</t>
  </si>
  <si>
    <t xml:space="preserve">2023年09月14日 14:18:50</t>
  </si>
  <si>
    <t xml:space="preserve">CustDataCtrl</t>
  </si>
  <si>
    <t xml:space="preserve">結清戶個資控管檔</t>
  </si>
  <si>
    <t xml:space="preserve">2023年09月14日 14:19:00</t>
  </si>
  <si>
    <t xml:space="preserve">CustRmk</t>
  </si>
  <si>
    <t xml:space="preserve">顧客控管警訊檔</t>
  </si>
  <si>
    <t xml:space="preserve">2023年09月14日 14:19:09</t>
  </si>
  <si>
    <t xml:space="preserve">FacCaseAppl</t>
  </si>
  <si>
    <t xml:space="preserve">案件申請檔</t>
  </si>
  <si>
    <t xml:space="preserve">2023年09月14日 14:19:19</t>
  </si>
  <si>
    <t xml:space="preserve">FacClose</t>
  </si>
  <si>
    <t xml:space="preserve">清償作業檔</t>
  </si>
  <si>
    <t xml:space="preserve">2023年09月14日 14:19:28</t>
  </si>
  <si>
    <t xml:space="preserve">FacMain</t>
  </si>
  <si>
    <t xml:space="preserve">額度主檔</t>
  </si>
  <si>
    <t xml:space="preserve">2023年09月14日 14:19:43</t>
  </si>
  <si>
    <t xml:space="preserve">FacProd</t>
  </si>
  <si>
    <t xml:space="preserve">商品參數主檔</t>
  </si>
  <si>
    <t xml:space="preserve">2023年09月14日 14:19:54</t>
  </si>
  <si>
    <t xml:space="preserve">FacProdAcctFee</t>
  </si>
  <si>
    <t xml:space="preserve">商品參數副檔帳管費</t>
  </si>
  <si>
    <t xml:space="preserve">2023年09月14日 14:20:03</t>
  </si>
  <si>
    <t xml:space="preserve">FacProdPremium</t>
  </si>
  <si>
    <t xml:space="preserve">商品參數副檔年繳保費優惠減碼</t>
  </si>
  <si>
    <t xml:space="preserve">2023年09月14日 14:20:12</t>
  </si>
  <si>
    <t xml:space="preserve">FacProdStepRate</t>
  </si>
  <si>
    <t xml:space="preserve">商品參數副檔階梯式利率</t>
  </si>
  <si>
    <t xml:space="preserve">2023年09月14日 14:20:21</t>
  </si>
  <si>
    <t xml:space="preserve">FacRelation</t>
  </si>
  <si>
    <t xml:space="preserve">交易關係人檔</t>
  </si>
  <si>
    <t xml:space="preserve">2023年09月14日 14:20:34</t>
  </si>
  <si>
    <t xml:space="preserve">FacShareAppl</t>
  </si>
  <si>
    <t xml:space="preserve">共同借款人資料檔</t>
  </si>
  <si>
    <t xml:space="preserve">2023年09月14日 14:20:55</t>
  </si>
  <si>
    <t xml:space="preserve">FacShareLimit</t>
  </si>
  <si>
    <t xml:space="preserve">合併額度控管資料檔</t>
  </si>
  <si>
    <t xml:space="preserve">2023年09月14日 14:21:09</t>
  </si>
  <si>
    <t xml:space="preserve">FacShareRelation</t>
  </si>
  <si>
    <t xml:space="preserve">共同借款人闗係檔</t>
  </si>
  <si>
    <t xml:space="preserve">2023年09月14日 14:21:21</t>
  </si>
  <si>
    <t xml:space="preserve">ForeclosureFee</t>
  </si>
  <si>
    <t xml:space="preserve">法拍費用檔</t>
  </si>
  <si>
    <t xml:space="preserve">2023年09月14日 14:21:33</t>
  </si>
  <si>
    <t xml:space="preserve">ForeclosureFinished</t>
  </si>
  <si>
    <t xml:space="preserve">法拍完成資料檔</t>
  </si>
  <si>
    <t xml:space="preserve">2023年09月14日 14:21:43</t>
  </si>
  <si>
    <t xml:space="preserve">GraceCondition</t>
  </si>
  <si>
    <t xml:space="preserve">寬限條件控管繳息檔</t>
  </si>
  <si>
    <t xml:space="preserve">2023年09月14日 14:21:53</t>
  </si>
  <si>
    <t xml:space="preserve">Guarantor</t>
  </si>
  <si>
    <t xml:space="preserve">保證人檔</t>
  </si>
  <si>
    <t xml:space="preserve">2023年09月20日 14:04:49</t>
  </si>
  <si>
    <t xml:space="preserve">ReltMain</t>
  </si>
  <si>
    <t xml:space="preserve">借款戶關係人/關係企業主檔</t>
  </si>
  <si>
    <t xml:space="preserve">2023年09月14日 14:22:14</t>
  </si>
  <si>
    <t xml:space="preserve">L3-帳務作業</t>
  </si>
  <si>
    <t xml:space="preserve">LoanBook</t>
  </si>
  <si>
    <t xml:space="preserve">放款約定還本檔</t>
  </si>
  <si>
    <t xml:space="preserve">2023年09月14日 14:22:28</t>
  </si>
  <si>
    <t xml:space="preserve">LoanBorMain</t>
  </si>
  <si>
    <t xml:space="preserve">放款主檔</t>
  </si>
  <si>
    <t xml:space="preserve">2023年09月14日 14:22:53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</si>
  <si>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</si>
  <si>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</si>
  <si>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</si>
  <si>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</si>
  <si>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</si>
  <si>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2023年09月14日 14:23:14</t>
  </si>
  <si>
    <t xml:space="preserve">LoanCustRmk</t>
  </si>
  <si>
    <t xml:space="preserve">帳務備忘錄明細檔</t>
  </si>
  <si>
    <t xml:space="preserve">2023年09月14日 14:23:24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</si>
  <si>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</si>
  <si>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</si>
  <si>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</si>
  <si>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</si>
  <si>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</si>
  <si>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2023年09月14日 14:23:46</t>
  </si>
  <si>
    <t xml:space="preserve">LoanNotYet</t>
  </si>
  <si>
    <t xml:space="preserve">未齊件管理檔</t>
  </si>
  <si>
    <t xml:space="preserve">2023年09月14日 14:23:56</t>
  </si>
  <si>
    <t xml:space="preserve">LoanOverdue</t>
  </si>
  <si>
    <t xml:space="preserve">催收呆帳檔</t>
  </si>
  <si>
    <t xml:space="preserve">2023年09月14日 14:24:05</t>
  </si>
  <si>
    <t xml:space="preserve">LoanRateChange</t>
  </si>
  <si>
    <t xml:space="preserve">放款利率變動檔</t>
  </si>
  <si>
    <t xml:space="preserve">2023年09月14日 14:24:15</t>
  </si>
  <si>
    <t xml:space="preserve">LoanSynd</t>
  </si>
  <si>
    <t xml:space="preserve">聯貸案訂約檔</t>
  </si>
  <si>
    <t xml:space="preserve">2023年09月14日 14:24:23</t>
  </si>
  <si>
    <t xml:space="preserve">L4-批次作業</t>
  </si>
  <si>
    <t xml:space="preserve">AchAuthLog</t>
  </si>
  <si>
    <t xml:space="preserve">ACH授權記錄檔</t>
  </si>
  <si>
    <t xml:space="preserve">2023年09月14日 14:24:38</t>
  </si>
  <si>
    <t xml:space="preserve">AchAuthLogHistory</t>
  </si>
  <si>
    <t xml:space="preserve">ACH授權記錄歷史檔</t>
  </si>
  <si>
    <t xml:space="preserve">2023年09月14日 14:24:48</t>
  </si>
  <si>
    <t xml:space="preserve">AchDeductMedia</t>
  </si>
  <si>
    <t xml:space="preserve">ACH扣款媒體檔</t>
  </si>
  <si>
    <t xml:space="preserve">2023年09月14日 14:01:16</t>
  </si>
  <si>
    <t xml:space="preserve">BankAuthAct</t>
  </si>
  <si>
    <t xml:space="preserve">銀扣授權帳號檔</t>
  </si>
  <si>
    <t xml:space="preserve">2023年09月14日 14:25:02</t>
  </si>
  <si>
    <t xml:space="preserve">BankDeductDtl</t>
  </si>
  <si>
    <t xml:space="preserve">銀行扣款明細檔</t>
  </si>
  <si>
    <t xml:space="preserve">2023年09月14日 14:25:12</t>
  </si>
  <si>
    <t xml:space="preserve">BankRemit</t>
  </si>
  <si>
    <t xml:space="preserve">撥款匯款檔</t>
  </si>
  <si>
    <t xml:space="preserve">2023年09月20日 15:31:11</t>
  </si>
  <si>
    <t xml:space="preserve">BankRmtf</t>
  </si>
  <si>
    <t xml:space="preserve">匯款轉帳檔</t>
  </si>
  <si>
    <t xml:space="preserve">2023年09月20日 15:55:32</t>
  </si>
  <si>
    <t xml:space="preserve">BatxBaseRateChange</t>
  </si>
  <si>
    <t xml:space="preserve">整批指標利率調整檔</t>
  </si>
  <si>
    <t xml:space="preserve">2023年09月14日 14:25:47</t>
  </si>
  <si>
    <t xml:space="preserve">BatxCheque</t>
  </si>
  <si>
    <t xml:space="preserve">支票兌現檔</t>
  </si>
  <si>
    <t xml:space="preserve">2023年09月14日 14:25:58</t>
  </si>
  <si>
    <t xml:space="preserve">BatxDetail</t>
  </si>
  <si>
    <t xml:space="preserve">整批入帳明細檔</t>
  </si>
  <si>
    <t xml:space="preserve">2023年09月14日 14:26:10</t>
  </si>
  <si>
    <t xml:space="preserve">BatxHead</t>
  </si>
  <si>
    <t xml:space="preserve">整批入帳總數檔</t>
  </si>
  <si>
    <t xml:space="preserve">2023年09月14日 14:26:21</t>
  </si>
  <si>
    <t xml:space="preserve">BatxOthers</t>
  </si>
  <si>
    <t xml:space="preserve">其他還款來源檔</t>
  </si>
  <si>
    <t xml:space="preserve">2023年09月14日 14:26:54</t>
  </si>
  <si>
    <t xml:space="preserve">BatxRateChange</t>
  </si>
  <si>
    <t xml:space="preserve">整批利率調整檔</t>
  </si>
  <si>
    <t xml:space="preserve">2023年09月14日 14:27:04</t>
  </si>
  <si>
    <t xml:space="preserve">EmpDeductDtl</t>
  </si>
  <si>
    <t xml:space="preserve">員工扣薪明細檔</t>
  </si>
  <si>
    <t xml:space="preserve">2023年09月27日 11:50:05</t>
  </si>
  <si>
    <t xml:space="preserve">EmpDeductMedia</t>
  </si>
  <si>
    <t xml:space="preserve">員工扣薪媒體檔</t>
  </si>
  <si>
    <t xml:space="preserve">2023年09月14日 14:27:30</t>
  </si>
  <si>
    <t xml:space="preserve">EmpDeductSchedule</t>
  </si>
  <si>
    <t xml:space="preserve">員工扣薪日程表</t>
  </si>
  <si>
    <t xml:space="preserve">2023年09月14日 14:27:42</t>
  </si>
  <si>
    <t xml:space="preserve">InsuComm</t>
  </si>
  <si>
    <t xml:space="preserve">火險佣金檔</t>
  </si>
  <si>
    <t xml:space="preserve">2023年09月14日 14:27:52</t>
  </si>
  <si>
    <t xml:space="preserve">InsuOrignal</t>
  </si>
  <si>
    <t xml:space="preserve">擔保品火險檔</t>
  </si>
  <si>
    <t xml:space="preserve">2023年09月14日 14:28:02</t>
  </si>
  <si>
    <t xml:space="preserve">InsuRenew</t>
  </si>
  <si>
    <t xml:space="preserve">火險單續保檔</t>
  </si>
  <si>
    <t xml:space="preserve">2023年09月14日 14:28:16</t>
  </si>
  <si>
    <t xml:space="preserve">InsuRenewMediaTemp</t>
  </si>
  <si>
    <t xml:space="preserve">火險詢價媒體檔</t>
  </si>
  <si>
    <t xml:space="preserve">2023年09月14日 14:28:27</t>
  </si>
  <si>
    <t xml:space="preserve">PostAuthLog</t>
  </si>
  <si>
    <t xml:space="preserve">郵局授權記錄檔</t>
  </si>
  <si>
    <t xml:space="preserve">2023年09月14日 14:28:54</t>
  </si>
  <si>
    <t xml:space="preserve">PostAuthLogHistory</t>
  </si>
  <si>
    <t xml:space="preserve">郵局授權記錄歷史檔</t>
  </si>
  <si>
    <t xml:space="preserve">2023年09月14日 14:29:24</t>
  </si>
  <si>
    <t xml:space="preserve">PostDeductMedia</t>
  </si>
  <si>
    <t xml:space="preserve">郵局扣款媒體檔</t>
  </si>
  <si>
    <t xml:space="preserve">2023年09月14日 14:29:36</t>
  </si>
  <si>
    <t xml:space="preserve">RepayActChangeLog</t>
  </si>
  <si>
    <t xml:space="preserve">還款帳號變更(含還款方式)紀錄檔</t>
  </si>
  <si>
    <t xml:space="preserve">2023年09月14日 14:29:51</t>
  </si>
  <si>
    <t xml:space="preserve">L5-管理性作業</t>
  </si>
  <si>
    <t xml:space="preserve">CollLaw</t>
  </si>
  <si>
    <t xml:space="preserve">法催紀錄法務進度檔</t>
  </si>
  <si>
    <t xml:space="preserve">2023年09月14日 14:32:21</t>
  </si>
  <si>
    <t xml:space="preserve">CollLetter</t>
  </si>
  <si>
    <t xml:space="preserve">法催紀錄函催檔</t>
  </si>
  <si>
    <t xml:space="preserve">2023年09月14日 14:33:10</t>
  </si>
  <si>
    <t xml:space="preserve">CollList</t>
  </si>
  <si>
    <t xml:space="preserve">法催紀錄清單檔</t>
  </si>
  <si>
    <t xml:space="preserve">2023年09月14日 14:33:20</t>
  </si>
  <si>
    <t xml:space="preserve">CollListTmp</t>
  </si>
  <si>
    <t xml:space="preserve">法催紀錄清單暫存檔</t>
  </si>
  <si>
    <t xml:space="preserve">2023年09月14日 14:33:36</t>
  </si>
  <si>
    <t xml:space="preserve">CollMeet</t>
  </si>
  <si>
    <t xml:space="preserve">法催紀錄面催檔</t>
  </si>
  <si>
    <t xml:space="preserve">2023年09月14日 14:33:41</t>
  </si>
  <si>
    <t xml:space="preserve">CollRemind</t>
  </si>
  <si>
    <t xml:space="preserve">法催紀錄提醒事項檔</t>
  </si>
  <si>
    <t xml:space="preserve">2023年09月14日 14:33:58</t>
  </si>
  <si>
    <t xml:space="preserve">CollTel</t>
  </si>
  <si>
    <t xml:space="preserve">法催紀錄電催檔</t>
  </si>
  <si>
    <t xml:space="preserve">2023年09月14日 14:34:35</t>
  </si>
  <si>
    <t xml:space="preserve">ConstructionCompany</t>
  </si>
  <si>
    <t xml:space="preserve">建商名單檔</t>
  </si>
  <si>
    <t xml:space="preserve">2023年09月14日 14:34:47</t>
  </si>
  <si>
    <t xml:space="preserve">HlAreaData</t>
  </si>
  <si>
    <t xml:space="preserve">區域資料主檔 </t>
  </si>
  <si>
    <t xml:space="preserve">2023年09月14日 14:35:10</t>
  </si>
  <si>
    <t xml:space="preserve">HlAreaLnYg6Pt</t>
  </si>
  <si>
    <t xml:space="preserve">區域中心房貸專員業績統計</t>
  </si>
  <si>
    <t xml:space="preserve">2023年09月14日 14:35:22</t>
  </si>
  <si>
    <t xml:space="preserve">HlCusData</t>
  </si>
  <si>
    <t xml:space="preserve">借款人資料</t>
  </si>
  <si>
    <t xml:space="preserve">2023年09月14日 14:35:41</t>
  </si>
  <si>
    <t xml:space="preserve">HlEmpLnYg5Pt</t>
  </si>
  <si>
    <t xml:space="preserve">房貨專員目標檔案</t>
  </si>
  <si>
    <t xml:space="preserve">2023年09月14日 14:35:54</t>
  </si>
  <si>
    <t xml:space="preserve">HlThreeDetail</t>
  </si>
  <si>
    <t xml:space="preserve">介紹人業績明細檔</t>
  </si>
  <si>
    <t xml:space="preserve">2023年09月14日 14:36:13</t>
  </si>
  <si>
    <t xml:space="preserve">HlThreeLaqhcp</t>
  </si>
  <si>
    <t xml:space="preserve">單位、區部、部室業績累計檔</t>
  </si>
  <si>
    <t xml:space="preserve">2023年09月14日 14:36:27</t>
  </si>
  <si>
    <t xml:space="preserve">InnDocRecord</t>
  </si>
  <si>
    <t xml:space="preserve">檔案借閱檔</t>
  </si>
  <si>
    <t xml:space="preserve">2023年09月14日 14:36:36</t>
  </si>
  <si>
    <t xml:space="preserve">InnFundApl</t>
  </si>
  <si>
    <t xml:space="preserve">資金運用概況檔</t>
  </si>
  <si>
    <t xml:space="preserve">2023年09月14日 14:36:56</t>
  </si>
  <si>
    <t xml:space="preserve">InnLoanMeeting</t>
  </si>
  <si>
    <t xml:space="preserve">放審會記錄檔</t>
  </si>
  <si>
    <t xml:space="preserve">2023年09月14日 14:37:05</t>
  </si>
  <si>
    <t xml:space="preserve">InnReCheck</t>
  </si>
  <si>
    <t xml:space="preserve">覆審案件明細檔</t>
  </si>
  <si>
    <t xml:space="preserve">2023年09月14日 14:37:15</t>
  </si>
  <si>
    <t xml:space="preserve">JcicAtomDetail</t>
  </si>
  <si>
    <t xml:space="preserve">債務匯入資料功能明細檔</t>
  </si>
  <si>
    <t xml:space="preserve">2023年09月14日 14:37:25</t>
  </si>
  <si>
    <t xml:space="preserve">JcicAtomMain</t>
  </si>
  <si>
    <t xml:space="preserve">債務匯入資料功能主檔</t>
  </si>
  <si>
    <t xml:space="preserve">2023年09月14日 14:37:33</t>
  </si>
  <si>
    <t xml:space="preserve">NegAppr</t>
  </si>
  <si>
    <t xml:space="preserve">撥付日期設定</t>
  </si>
  <si>
    <t xml:space="preserve">2023年09月14日 14:37:45</t>
  </si>
  <si>
    <t xml:space="preserve">NegAppr01</t>
  </si>
  <si>
    <t xml:space="preserve">最大債權撥付資料檔</t>
  </si>
  <si>
    <t xml:space="preserve">2023年09月22日 21:34:51</t>
  </si>
  <si>
    <t xml:space="preserve">NegAppr02</t>
  </si>
  <si>
    <t xml:space="preserve">一般債權撥付資料檔</t>
  </si>
  <si>
    <t xml:space="preserve">2023年09月14日 14:38:07</t>
  </si>
  <si>
    <t xml:space="preserve">NegFinAcct</t>
  </si>
  <si>
    <t xml:space="preserve">債務協商債權機構帳戶檔</t>
  </si>
  <si>
    <t xml:space="preserve">2023年09月14日 14:38:15</t>
  </si>
  <si>
    <t xml:space="preserve">NegFinShare</t>
  </si>
  <si>
    <t xml:space="preserve">債務協商債權分攤檔</t>
  </si>
  <si>
    <t xml:space="preserve">2023年09月14日 14:38:23</t>
  </si>
  <si>
    <t xml:space="preserve">NegFinShareLog</t>
  </si>
  <si>
    <t xml:space="preserve">債務協商債權分攤檔歷程檔</t>
  </si>
  <si>
    <t xml:space="preserve">2023年09月14日 14:38:33</t>
  </si>
  <si>
    <t xml:space="preserve">NegMain</t>
  </si>
  <si>
    <t xml:space="preserve">債務協商案件主檔</t>
  </si>
  <si>
    <t xml:space="preserve">2023年09月14日 23:19:05</t>
  </si>
  <si>
    <t xml:space="preserve">NegQueryCust</t>
  </si>
  <si>
    <t xml:space="preserve">債協客戶請求資料</t>
  </si>
  <si>
    <t xml:space="preserve">2023年09月14日 14:38:52</t>
  </si>
  <si>
    <t xml:space="preserve">NegTrans</t>
  </si>
  <si>
    <t xml:space="preserve">債務協商交易檔</t>
  </si>
  <si>
    <t xml:space="preserve">2023年09月14日 14:39:04</t>
  </si>
  <si>
    <t xml:space="preserve">PfBsDetail</t>
  </si>
  <si>
    <t xml:space="preserve">房貸專員業績明細檔</t>
  </si>
  <si>
    <t xml:space="preserve">2023年09月14日 14:39:24</t>
  </si>
  <si>
    <t xml:space="preserve">PfBsOfficer</t>
  </si>
  <si>
    <t xml:space="preserve">房貸專員業績目標檔</t>
  </si>
  <si>
    <t xml:space="preserve">2023年09月14日 14:40:16</t>
  </si>
  <si>
    <t xml:space="preserve">PfCoOfficer</t>
  </si>
  <si>
    <t xml:space="preserve">協辦人員等級檔</t>
  </si>
  <si>
    <t xml:space="preserve">2023年09月14日 14:40:27</t>
  </si>
  <si>
    <t xml:space="preserve">PfCoOfficerLog</t>
  </si>
  <si>
    <t xml:space="preserve">協辦人員等級歷程檔</t>
  </si>
  <si>
    <t xml:space="preserve">2023年09月20日 11:22:36</t>
  </si>
  <si>
    <t xml:space="preserve">PfDeparment</t>
  </si>
  <si>
    <t xml:space="preserve">單位、區部、部室業績目標檔</t>
  </si>
  <si>
    <t xml:space="preserve">2023年09月14日 14:40:50</t>
  </si>
  <si>
    <t xml:space="preserve">PfDetail</t>
  </si>
  <si>
    <t xml:space="preserve">業績計算明細檔</t>
  </si>
  <si>
    <t xml:space="preserve">2023年09月14日 18:38:57</t>
  </si>
  <si>
    <t xml:space="preserve">PfInsCheck</t>
  </si>
  <si>
    <t xml:space="preserve">房貸獎勵保費檢核檔</t>
  </si>
  <si>
    <t xml:space="preserve">2023年09月14日 14:41:13</t>
  </si>
  <si>
    <t xml:space="preserve">PfIntranetAdjust</t>
  </si>
  <si>
    <t xml:space="preserve">內網報表業績調整檔</t>
  </si>
  <si>
    <t xml:space="preserve">2023年09月14日 14:41:25</t>
  </si>
  <si>
    <t xml:space="preserve">PfItDetail</t>
  </si>
  <si>
    <t xml:space="preserve">2023年09月14日 14:41:43</t>
  </si>
  <si>
    <t xml:space="preserve">PfItDetailAdjust</t>
  </si>
  <si>
    <t xml:space="preserve">介紹人業績調整檔</t>
  </si>
  <si>
    <t xml:space="preserve">2023年09月14日 14:41:52</t>
  </si>
  <si>
    <t xml:space="preserve">PfReward</t>
  </si>
  <si>
    <t xml:space="preserve">介紹、協辦獎金明細檔</t>
  </si>
  <si>
    <t xml:space="preserve">2023年09月14日 14:42:03</t>
  </si>
  <si>
    <t xml:space="preserve">PfRewardMedia</t>
  </si>
  <si>
    <t xml:space="preserve">獎金媒體發放檔</t>
  </si>
  <si>
    <t xml:space="preserve">2023年09月27日 17:36:11</t>
  </si>
  <si>
    <t xml:space="preserve">SpecInnReCheck</t>
  </si>
  <si>
    <t xml:space="preserve">指定覆審名單檔</t>
  </si>
  <si>
    <t xml:space="preserve">2023年09月14日 14:42:33</t>
  </si>
  <si>
    <t xml:space="preserve">L6-共同作業</t>
  </si>
  <si>
    <t xml:space="preserve">AcAcctCheck</t>
  </si>
  <si>
    <t xml:space="preserve">會計業務檢核檔</t>
  </si>
  <si>
    <t xml:space="preserve">2023年09月14日 15:14:48</t>
  </si>
  <si>
    <t xml:space="preserve">AcAcctCheckDetail</t>
  </si>
  <si>
    <t xml:space="preserve">會計業務檢核明細檔</t>
  </si>
  <si>
    <t xml:space="preserve">2023年09月14日 15:14:56</t>
  </si>
  <si>
    <t xml:space="preserve">AcClose</t>
  </si>
  <si>
    <t xml:space="preserve">會計業務關帳控制檔</t>
  </si>
  <si>
    <t xml:space="preserve">2023年09月14日 15:15:13</t>
  </si>
  <si>
    <t xml:space="preserve">AcDetail</t>
  </si>
  <si>
    <t xml:space="preserve">會計帳務明細檔</t>
  </si>
  <si>
    <t xml:space="preserve">2023年09月28日 14:06:18</t>
  </si>
  <si>
    <t xml:space="preserve">AcLoanInt</t>
  </si>
  <si>
    <t xml:space="preserve">提息明細檔</t>
  </si>
  <si>
    <t xml:space="preserve">2023年09月14日 15:15:22</t>
  </si>
  <si>
    <t xml:space="preserve">AcLoanIntCashFlow</t>
  </si>
  <si>
    <t xml:space="preserve">現金流量預估明細檔</t>
  </si>
  <si>
    <t xml:space="preserve">2023年09月14日 15:15:33</t>
  </si>
  <si>
    <t xml:space="preserve">AcLoanRenew</t>
  </si>
  <si>
    <t xml:space="preserve">會計借新還舊檔</t>
  </si>
  <si>
    <t xml:space="preserve">2023年09月14日 15:15:42</t>
  </si>
  <si>
    <t xml:space="preserve">AcMain</t>
  </si>
  <si>
    <t xml:space="preserve">會計總帳檔</t>
  </si>
  <si>
    <t xml:space="preserve">2023年09月14日 15:15:51</t>
  </si>
  <si>
    <t xml:space="preserve">AcReceivable</t>
  </si>
  <si>
    <t xml:space="preserve">會計銷帳檔</t>
  </si>
  <si>
    <t xml:space="preserve">2023年09月14日 15:16:01</t>
  </si>
  <si>
    <t xml:space="preserve">CdAcBook</t>
  </si>
  <si>
    <t xml:space="preserve">帳冊別金額設定檔</t>
  </si>
  <si>
    <t xml:space="preserve">2023年09月14日 15:16:10</t>
  </si>
  <si>
    <t xml:space="preserve">CdAcCode</t>
  </si>
  <si>
    <t xml:space="preserve">會計科子細目設定檔</t>
  </si>
  <si>
    <t xml:space="preserve">2023年09月14日 15:16:20</t>
  </si>
  <si>
    <t xml:space="preserve">CdAppraisalCompany</t>
  </si>
  <si>
    <t xml:space="preserve">估價公司檔</t>
  </si>
  <si>
    <t xml:space="preserve">2023年09月14日 15:16:29</t>
  </si>
  <si>
    <t xml:space="preserve">CdAppraiser</t>
  </si>
  <si>
    <t xml:space="preserve">估價人員檔</t>
  </si>
  <si>
    <t xml:space="preserve">2023年09月14日 15:16:38</t>
  </si>
  <si>
    <t xml:space="preserve">CdArea</t>
  </si>
  <si>
    <t xml:space="preserve">縣市與鄉鎮區對照檔</t>
  </si>
  <si>
    <t xml:space="preserve">2023年09月14日 15:16:48</t>
  </si>
  <si>
    <t xml:space="preserve">CdBank</t>
  </si>
  <si>
    <t xml:space="preserve">行庫資料檔</t>
  </si>
  <si>
    <t xml:space="preserve">2023年09月14日 15:16:57</t>
  </si>
  <si>
    <t xml:space="preserve">CdBaseRate</t>
  </si>
  <si>
    <t xml:space="preserve">指標利率檔</t>
  </si>
  <si>
    <t xml:space="preserve">2023年09月14日 15:17:07</t>
  </si>
  <si>
    <t xml:space="preserve">CdBcm</t>
  </si>
  <si>
    <t xml:space="preserve">分公司資料檔</t>
  </si>
  <si>
    <t xml:space="preserve">2023年09月14日 15:17:23</t>
  </si>
  <si>
    <t xml:space="preserve">CdBonus</t>
  </si>
  <si>
    <t xml:space="preserve">介紹人加碼獎勵津貼標準設定</t>
  </si>
  <si>
    <t xml:space="preserve">2023年09月14日 15:17:33</t>
  </si>
  <si>
    <t xml:space="preserve">CdBonusCo</t>
  </si>
  <si>
    <t xml:space="preserve">協辦獎勵津貼標準設定</t>
  </si>
  <si>
    <t xml:space="preserve">2023年09月14日 15:17:48</t>
  </si>
  <si>
    <t xml:space="preserve">CdBranch</t>
  </si>
  <si>
    <t xml:space="preserve">營業單位資料檔</t>
  </si>
  <si>
    <t xml:space="preserve">2023年09月14日 15:17:58</t>
  </si>
  <si>
    <t xml:space="preserve">CdBranchGroup</t>
  </si>
  <si>
    <t xml:space="preserve">營業單位課組別檔</t>
  </si>
  <si>
    <t xml:space="preserve">2023年09月14日 15:18:07</t>
  </si>
  <si>
    <t xml:space="preserve">CdBudget</t>
  </si>
  <si>
    <t xml:space="preserve">利息收入預算檔</t>
  </si>
  <si>
    <t xml:space="preserve">2023年09月14日 15:18:17</t>
  </si>
  <si>
    <t xml:space="preserve">CdBuildingCost</t>
  </si>
  <si>
    <t xml:space="preserve">建築造價參考檔</t>
  </si>
  <si>
    <t xml:space="preserve">2023年09月14日 15:18:26</t>
  </si>
  <si>
    <t xml:space="preserve">CdCashFlow</t>
  </si>
  <si>
    <t xml:space="preserve">現金流量預估資料檔</t>
  </si>
  <si>
    <t xml:space="preserve">2023年09月14日 15:18:36</t>
  </si>
  <si>
    <t xml:space="preserve">CdCity</t>
  </si>
  <si>
    <t xml:space="preserve">地區別代碼檔</t>
  </si>
  <si>
    <t xml:space="preserve">2023年09月14日 15:18:46</t>
  </si>
  <si>
    <t xml:space="preserve">CdCityRate</t>
  </si>
  <si>
    <t xml:space="preserve">地區利率檔</t>
  </si>
  <si>
    <t xml:space="preserve">2023年09月14日 15:18:56</t>
  </si>
  <si>
    <t xml:space="preserve">CdCl</t>
  </si>
  <si>
    <t xml:space="preserve">擔保品代號檔</t>
  </si>
  <si>
    <t xml:space="preserve">2023年09月14日 15:19:08</t>
  </si>
  <si>
    <t xml:space="preserve">CdClBatch</t>
  </si>
  <si>
    <t xml:space="preserve">擔保品整批匯入批號紀錄檔</t>
  </si>
  <si>
    <t xml:space="preserve">2023年09月14日 15:19:20</t>
  </si>
  <si>
    <t xml:space="preserve">CdCode</t>
  </si>
  <si>
    <t xml:space="preserve">共用代碼檔</t>
  </si>
  <si>
    <t xml:space="preserve">2023年09月14日 15:19:30</t>
  </si>
  <si>
    <t xml:space="preserve">CdComm</t>
  </si>
  <si>
    <t xml:space="preserve">雜項資料檔</t>
  </si>
  <si>
    <t xml:space="preserve">2023年09月28日 16:29:24</t>
  </si>
  <si>
    <t xml:space="preserve">CdConvertCode</t>
  </si>
  <si>
    <t xml:space="preserve">代碼轉換檔</t>
  </si>
  <si>
    <t xml:space="preserve">2023年09月14日 15:19:41</t>
  </si>
  <si>
    <t xml:space="preserve">CdEmp</t>
  </si>
  <si>
    <t xml:space="preserve">員工資料檔</t>
  </si>
  <si>
    <t xml:space="preserve">2023年09月14日 15:19:55</t>
  </si>
  <si>
    <t xml:space="preserve">CdGseq</t>
  </si>
  <si>
    <t xml:space="preserve">編號編碼檔</t>
  </si>
  <si>
    <t xml:space="preserve">2023年09月14日 15:20:05</t>
  </si>
  <si>
    <t xml:space="preserve">CdGuarantor</t>
  </si>
  <si>
    <t xml:space="preserve">保證人關係代碼檔</t>
  </si>
  <si>
    <t xml:space="preserve">2023年09月14日 15:20:15</t>
  </si>
  <si>
    <t xml:space="preserve">CdIndustry</t>
  </si>
  <si>
    <t xml:space="preserve">行業別代號檔</t>
  </si>
  <si>
    <t xml:space="preserve">2023年09月14日 15:20:24</t>
  </si>
  <si>
    <t xml:space="preserve">CdInsurer</t>
  </si>
  <si>
    <t xml:space="preserve">保險公司資料檔</t>
  </si>
  <si>
    <t xml:space="preserve">2023年09月14日 15:20:39</t>
  </si>
  <si>
    <t xml:space="preserve">CdLand</t>
  </si>
  <si>
    <t xml:space="preserve">縣市地政檔</t>
  </si>
  <si>
    <t xml:space="preserve">2023年09月14日 15:20:50</t>
  </si>
  <si>
    <t xml:space="preserve">CdLandOffice</t>
  </si>
  <si>
    <t xml:space="preserve">地政收件字檔</t>
  </si>
  <si>
    <t xml:space="preserve">2023年09月14日 15:20:59</t>
  </si>
  <si>
    <t xml:space="preserve">CdLandSection</t>
  </si>
  <si>
    <t xml:space="preserve">地段代碼檔</t>
  </si>
  <si>
    <t xml:space="preserve">2023年09月14日 15:21:09</t>
  </si>
  <si>
    <t xml:space="preserve">CdLoanNotYet</t>
  </si>
  <si>
    <t xml:space="preserve">未齊件代碼檔</t>
  </si>
  <si>
    <t xml:space="preserve">2023年09月14日 15:21:19</t>
  </si>
  <si>
    <t xml:space="preserve">CdOverdue</t>
  </si>
  <si>
    <t xml:space="preserve">逾期新增減少原因檔</t>
  </si>
  <si>
    <t xml:space="preserve">2023年09月14日 15:21:29</t>
  </si>
  <si>
    <t xml:space="preserve">CdPerformance</t>
  </si>
  <si>
    <t xml:space="preserve">業績件數及金額核算標準設定檔</t>
  </si>
  <si>
    <t xml:space="preserve">2023年09月14日 15:21:38</t>
  </si>
  <si>
    <t xml:space="preserve">CdPfParms</t>
  </si>
  <si>
    <t xml:space="preserve">業績特殊參數設定檔</t>
  </si>
  <si>
    <t xml:space="preserve">2023年09月14日 15:21:47</t>
  </si>
  <si>
    <t xml:space="preserve">CdReport</t>
  </si>
  <si>
    <t xml:space="preserve">報表代號對照檔</t>
  </si>
  <si>
    <t xml:space="preserve">2023年09月26日 13:21:40</t>
  </si>
  <si>
    <t xml:space="preserve">CdRuleCode</t>
  </si>
  <si>
    <t xml:space="preserve">管制代碼檔</t>
  </si>
  <si>
    <t xml:space="preserve">2023年09月14日 15:22:07</t>
  </si>
  <si>
    <t xml:space="preserve">CdStock</t>
  </si>
  <si>
    <t xml:space="preserve">股票代號檔</t>
  </si>
  <si>
    <t xml:space="preserve">2023年09月14日 15:22:16</t>
  </si>
  <si>
    <t xml:space="preserve">CdSupv</t>
  </si>
  <si>
    <t xml:space="preserve">主管理由檔</t>
  </si>
  <si>
    <t xml:space="preserve">2023年09月14日 15:22:25</t>
  </si>
  <si>
    <t xml:space="preserve">CdSyndFee</t>
  </si>
  <si>
    <t xml:space="preserve">企金費用代碼檔</t>
  </si>
  <si>
    <t xml:space="preserve">2023年09月14日 15:22:34</t>
  </si>
  <si>
    <t xml:space="preserve">CdTeamReward</t>
  </si>
  <si>
    <t xml:space="preserve">團康獎勵津貼標準設定</t>
  </si>
  <si>
    <t xml:space="preserve">2023年09月14日 15:22:45</t>
  </si>
  <si>
    <t xml:space="preserve">CdVarValue</t>
  </si>
  <si>
    <t xml:space="preserve">會計變動數值設定檔</t>
  </si>
  <si>
    <t xml:space="preserve">2023年09月14日 15:22:54</t>
  </si>
  <si>
    <t xml:space="preserve">CdWorkMonth</t>
  </si>
  <si>
    <t xml:space="preserve">放款業績工作月對照檔</t>
  </si>
  <si>
    <t xml:space="preserve">2023年09月14日 15:23:03</t>
  </si>
  <si>
    <t xml:space="preserve">CoreAcMain</t>
  </si>
  <si>
    <t xml:space="preserve">核心會計總帳檔</t>
  </si>
  <si>
    <t xml:space="preserve">2023年09月14日 15:23:13</t>
  </si>
  <si>
    <t xml:space="preserve">JobDetail</t>
  </si>
  <si>
    <t xml:space="preserve">批次工作明細檔</t>
  </si>
  <si>
    <t xml:space="preserve">2023年09月14日 15:23:21</t>
  </si>
  <si>
    <t xml:space="preserve">JobMain</t>
  </si>
  <si>
    <t xml:space="preserve">批次工作主檔</t>
  </si>
  <si>
    <t xml:space="preserve">2023年09月14日 15:23:37</t>
  </si>
  <si>
    <t xml:space="preserve">QuitEmp</t>
  </si>
  <si>
    <t xml:space="preserve">員工離職日期檔</t>
  </si>
  <si>
    <t xml:space="preserve">2023年09月14日 15:23:48</t>
  </si>
  <si>
    <t xml:space="preserve">SystemParas</t>
  </si>
  <si>
    <t xml:space="preserve">系統參數設定檔</t>
  </si>
  <si>
    <t xml:space="preserve">2023年09月14日 15:24:09</t>
  </si>
  <si>
    <t xml:space="preserve">L7-介接外部系統</t>
  </si>
  <si>
    <t xml:space="preserve">CreditRating</t>
  </si>
  <si>
    <t xml:space="preserve">信用評等檔</t>
  </si>
  <si>
    <t xml:space="preserve">2023年09月14日 15:25:26</t>
  </si>
  <si>
    <t xml:space="preserve">CustomerAmlRating</t>
  </si>
  <si>
    <t xml:space="preserve">客戶AML評級資料檔</t>
  </si>
  <si>
    <t xml:space="preserve">2023年09月14日 15:25:46</t>
  </si>
  <si>
    <t xml:space="preserve">FinHoldRel</t>
  </si>
  <si>
    <t xml:space="preserve">金控利關人名單檔 T044
(使用報表：LM049、LQ005)</t>
  </si>
  <si>
    <t xml:space="preserve">2023年09月14日 15:25:37</t>
  </si>
  <si>
    <t xml:space="preserve">Ias39IntMethod</t>
  </si>
  <si>
    <t xml:space="preserve">利息法帳面資料檔</t>
  </si>
  <si>
    <t xml:space="preserve">2023年09月14日 15:28:03</t>
  </si>
  <si>
    <t xml:space="preserve">Ias39LGD</t>
  </si>
  <si>
    <t xml:space="preserve">違約損失率檔</t>
  </si>
  <si>
    <t xml:space="preserve">2023年09月14日 15:28:17</t>
  </si>
  <si>
    <t xml:space="preserve">Ias39LoanCommit</t>
  </si>
  <si>
    <t xml:space="preserve">IAS39放款承諾明細檔</t>
  </si>
  <si>
    <t xml:space="preserve">2023年09月14日 15:28:31</t>
  </si>
  <si>
    <t xml:space="preserve">Ias39Loss</t>
  </si>
  <si>
    <t xml:space="preserve">特殊客觀減損狀況檔</t>
  </si>
  <si>
    <t xml:space="preserve">2023年09月14日 15:28:50</t>
  </si>
  <si>
    <t xml:space="preserve">Ifrs9FacData</t>
  </si>
  <si>
    <t xml:space="preserve">IFRS9額度資料檔</t>
  </si>
  <si>
    <t xml:space="preserve">2023年09月14日 15:29:00</t>
  </si>
  <si>
    <t xml:space="preserve">Ifrs9LoanData</t>
  </si>
  <si>
    <t xml:space="preserve">IFRS9撥款資料檔</t>
  </si>
  <si>
    <t xml:space="preserve">2023年09月14日 15:29:12</t>
  </si>
  <si>
    <t xml:space="preserve">L7206Cust</t>
  </si>
  <si>
    <t xml:space="preserve">利害關係人借款人檔</t>
  </si>
  <si>
    <t xml:space="preserve">2023年09月22日 14:38:20</t>
  </si>
  <si>
    <t xml:space="preserve">L7206Emp</t>
  </si>
  <si>
    <t xml:space="preserve">利害關係人員工檔</t>
  </si>
  <si>
    <t xml:space="preserve">2023年09月22日 14:38:17</t>
  </si>
  <si>
    <t xml:space="preserve">L7206Manager</t>
  </si>
  <si>
    <t xml:space="preserve">利害關係人負責人檔</t>
  </si>
  <si>
    <t xml:space="preserve">2023年09月22日 14:38:15</t>
  </si>
  <si>
    <t xml:space="preserve">LifeRelEmp</t>
  </si>
  <si>
    <t xml:space="preserve">人壽利關人職員檔 T07_2
(使用報表：LM013) </t>
  </si>
  <si>
    <t xml:space="preserve">2023年09月14日 15:31:38</t>
  </si>
  <si>
    <t xml:space="preserve">LifeRelHead</t>
  </si>
  <si>
    <t xml:space="preserve">人壽利關人負責人檔T07、TA07
(使用報表：LM013、LM042、LM050)</t>
  </si>
  <si>
    <t xml:space="preserve">2023年09月14日 15:31:48</t>
  </si>
  <si>
    <t xml:space="preserve">LoanIfrs9Ap</t>
  </si>
  <si>
    <t xml:space="preserve">IFRS9欄位清單1</t>
  </si>
  <si>
    <t xml:space="preserve">2023年09月14日 15:32:02</t>
  </si>
  <si>
    <t xml:space="preserve">LoanIfrs9Bp</t>
  </si>
  <si>
    <t xml:space="preserve">IFRS9欄位清單2</t>
  </si>
  <si>
    <t xml:space="preserve">2023年09月14日 15:32:23</t>
  </si>
  <si>
    <t xml:space="preserve">LoanIfrs9Cp</t>
  </si>
  <si>
    <t xml:space="preserve">IFRS9欄位清單3</t>
  </si>
  <si>
    <t xml:space="preserve">2023年09月14日 15:32:34</t>
  </si>
  <si>
    <t xml:space="preserve">LoanIfrs9Dp</t>
  </si>
  <si>
    <t xml:space="preserve">IFRS9欄位清單4</t>
  </si>
  <si>
    <t xml:space="preserve">2023年09月14日 15:32:45</t>
  </si>
  <si>
    <t xml:space="preserve">LoanIfrs9Fp</t>
  </si>
  <si>
    <t xml:space="preserve">IFRS9欄位清單6</t>
  </si>
  <si>
    <t xml:space="preserve">2023年09月14日 15:32:55</t>
  </si>
  <si>
    <t xml:space="preserve">LoanIfrs9Gp</t>
  </si>
  <si>
    <t xml:space="preserve">IFRS9欄位清單7</t>
  </si>
  <si>
    <t xml:space="preserve">2023年09月14日 15:33:04</t>
  </si>
  <si>
    <t xml:space="preserve">LoanIfrs9Hp</t>
  </si>
  <si>
    <t xml:space="preserve">IFRS9欄位清單8</t>
  </si>
  <si>
    <t xml:space="preserve">2023年09月14日 15:33:17</t>
  </si>
  <si>
    <t xml:space="preserve">LoanIfrs9Ip</t>
  </si>
  <si>
    <t xml:space="preserve">IFRS9欄位清單9</t>
  </si>
  <si>
    <t xml:space="preserve">2023年09月14日 15:33:26</t>
  </si>
  <si>
    <t xml:space="preserve">LoanIfrs9Jp</t>
  </si>
  <si>
    <t xml:space="preserve">IFRS9欄位清單10</t>
  </si>
  <si>
    <t xml:space="preserve">2023年09月14日 15:33:38</t>
  </si>
  <si>
    <t xml:space="preserve">StakeholdersStaff</t>
  </si>
  <si>
    <t xml:space="preserve">人壽利關人職員名單檔</t>
  </si>
  <si>
    <t xml:space="preserve">2023年09月14日 15:33:50</t>
  </si>
  <si>
    <t xml:space="preserve">L8-遵循法令作業</t>
  </si>
  <si>
    <t xml:space="preserve">AmlCustList</t>
  </si>
  <si>
    <t xml:space="preserve">AML每日有效客戶名單</t>
  </si>
  <si>
    <t xml:space="preserve">2023年09月14日 15:34:05</t>
  </si>
  <si>
    <t xml:space="preserve">JcicB080</t>
  </si>
  <si>
    <t xml:space="preserve">聯徵授信額度資料檔</t>
  </si>
  <si>
    <t xml:space="preserve">2023年09月14日 15:34:17</t>
  </si>
  <si>
    <t xml:space="preserve">JcicB085</t>
  </si>
  <si>
    <t xml:space="preserve">聯徵帳號轉換資料檔</t>
  </si>
  <si>
    <t xml:space="preserve">2023年09月14日 15:34:49</t>
  </si>
  <si>
    <t xml:space="preserve">JcicB090</t>
  </si>
  <si>
    <t xml:space="preserve">擔保品關聯檔資料檔</t>
  </si>
  <si>
    <t xml:space="preserve">2023年09月14日 15:34:34</t>
  </si>
  <si>
    <t xml:space="preserve">JcicB091</t>
  </si>
  <si>
    <t xml:space="preserve">聯徵有價證券(股票除外)擔保品明細檔</t>
  </si>
  <si>
    <t xml:space="preserve">2023年09月14日 15:35:05</t>
  </si>
  <si>
    <t xml:space="preserve">JcicB092</t>
  </si>
  <si>
    <t xml:space="preserve">聯徵不動產擔保品明細檔</t>
  </si>
  <si>
    <t xml:space="preserve">2023年09月14日 15:35:17</t>
  </si>
  <si>
    <t xml:space="preserve">JcicB093</t>
  </si>
  <si>
    <t xml:space="preserve">聯徵動產及貴重物品擔保品明細檔</t>
  </si>
  <si>
    <t xml:space="preserve">2023年09月14日 15:35:28</t>
  </si>
  <si>
    <t xml:space="preserve">JcicB094</t>
  </si>
  <si>
    <t xml:space="preserve">聯徵股票擔保品明細檔</t>
  </si>
  <si>
    <t xml:space="preserve">2023年09月14日 15:35:44</t>
  </si>
  <si>
    <t xml:space="preserve">JcicB095</t>
  </si>
  <si>
    <t xml:space="preserve">聯徵不動產擔保品明細-建號附加檔</t>
  </si>
  <si>
    <t xml:space="preserve">2023年09月14日 15:35:56</t>
  </si>
  <si>
    <t xml:space="preserve">JcicB096</t>
  </si>
  <si>
    <t xml:space="preserve">聯徵不動產擔保品明細-地號附加檔</t>
  </si>
  <si>
    <t xml:space="preserve">2023年09月14日 15:36:12</t>
  </si>
  <si>
    <t xml:space="preserve">JcicB201</t>
  </si>
  <si>
    <t xml:space="preserve">聯徵授信餘額月報資料檔</t>
  </si>
  <si>
    <t xml:space="preserve">2023年09月14日 15:36:25</t>
  </si>
  <si>
    <t xml:space="preserve">JcicB204</t>
  </si>
  <si>
    <t xml:space="preserve">聯徵授信餘額日報檔</t>
  </si>
  <si>
    <t xml:space="preserve">2023年09月14日 15:36:35</t>
  </si>
  <si>
    <t xml:space="preserve">JcicB207</t>
  </si>
  <si>
    <t xml:space="preserve">聯徵授信戶基本資料檔</t>
  </si>
  <si>
    <t xml:space="preserve">2023年09月14日 15:36:46</t>
  </si>
  <si>
    <t xml:space="preserve">JcicB211</t>
  </si>
  <si>
    <t xml:space="preserve">聯徵每日授信餘額變動資料檔</t>
  </si>
  <si>
    <t xml:space="preserve">2023年09月14日 15:37:01</t>
  </si>
  <si>
    <t xml:space="preserve">JcicB680</t>
  </si>
  <si>
    <t xml:space="preserve">貸款餘額扣除擔保品鑑估值之金額資料檔</t>
  </si>
  <si>
    <t xml:space="preserve">2023年09月14日 15:37:14</t>
  </si>
  <si>
    <t xml:space="preserve">JcicMonthlyLoanData</t>
  </si>
  <si>
    <t xml:space="preserve">聯徵放款月報資料檔</t>
  </si>
  <si>
    <t xml:space="preserve">2023年09月14日 15:37:24</t>
  </si>
  <si>
    <t xml:space="preserve">JcicReFile</t>
  </si>
  <si>
    <t xml:space="preserve">聯徵回寫紀錄檔</t>
  </si>
  <si>
    <t xml:space="preserve">2023年09月14日 15:37:36</t>
  </si>
  <si>
    <t xml:space="preserve">JcicRel</t>
  </si>
  <si>
    <t xml:space="preserve">聯徵授信「同一關係企業及集團企業」資料報送檔</t>
  </si>
  <si>
    <t xml:space="preserve">2023年09月14日 15:37:46</t>
  </si>
  <si>
    <t xml:space="preserve">JcicZ040</t>
  </si>
  <si>
    <t xml:space="preserve">前置協商受理申請暨請求回報償權通知資料</t>
  </si>
  <si>
    <t xml:space="preserve">2023年09月14日 15:38:01</t>
  </si>
  <si>
    <t xml:space="preserve">JcicZ040Log</t>
  </si>
  <si>
    <t xml:space="preserve">2023年09月14日 15:38:14</t>
  </si>
  <si>
    <t xml:space="preserve">JcicZ041</t>
  </si>
  <si>
    <t xml:space="preserve">協商開始暨停催通知資料</t>
  </si>
  <si>
    <t xml:space="preserve">2023年09月14日 15:38:29</t>
  </si>
  <si>
    <t xml:space="preserve">JcicZ041Log</t>
  </si>
  <si>
    <t xml:space="preserve">2023年09月14日 15:38:41</t>
  </si>
  <si>
    <t xml:space="preserve">JcicZ042</t>
  </si>
  <si>
    <t xml:space="preserve">回報無擔保債權金額資料</t>
  </si>
  <si>
    <t xml:space="preserve">2023年09月14日 15:38:54</t>
  </si>
  <si>
    <t xml:space="preserve">JcicZ042Log</t>
  </si>
  <si>
    <t xml:space="preserve">2023年09月14日 15:39:05</t>
  </si>
  <si>
    <t xml:space="preserve">JcicZ043</t>
  </si>
  <si>
    <t xml:space="preserve">回報有擔保債權金額資料</t>
  </si>
  <si>
    <t xml:space="preserve">2023年09月14日 15:39:17</t>
  </si>
  <si>
    <t xml:space="preserve">JcicZ043Log</t>
  </si>
  <si>
    <t xml:space="preserve">2023年09月14日 15:39:28</t>
  </si>
  <si>
    <t xml:space="preserve">JcicZ044</t>
  </si>
  <si>
    <t xml:space="preserve">請求同意債務清償方案通知資料</t>
  </si>
  <si>
    <t xml:space="preserve">2023年09月14日 15:39:41</t>
  </si>
  <si>
    <t xml:space="preserve">JcicZ044Log</t>
  </si>
  <si>
    <t xml:space="preserve">2023年09月14日 15:39:53</t>
  </si>
  <si>
    <t xml:space="preserve">JcicZ045</t>
  </si>
  <si>
    <t xml:space="preserve">回報是否同意債務清償方案資料</t>
  </si>
  <si>
    <t xml:space="preserve">2023年09月14日 15:40:04</t>
  </si>
  <si>
    <t xml:space="preserve">JcicZ045Log</t>
  </si>
  <si>
    <t xml:space="preserve">2023年09月14日 15:40:23</t>
  </si>
  <si>
    <t xml:space="preserve">JcicZ046</t>
  </si>
  <si>
    <t xml:space="preserve">結案通知資料檔案格式</t>
  </si>
  <si>
    <t xml:space="preserve">2023年09月14日 15:40:36</t>
  </si>
  <si>
    <t xml:space="preserve">JcicZ046Log</t>
  </si>
  <si>
    <t xml:space="preserve">2023年09月14日 15:40:47</t>
  </si>
  <si>
    <t xml:space="preserve">JcicZ047</t>
  </si>
  <si>
    <t xml:space="preserve">金融機構無擔保債務協議資料檔案</t>
  </si>
  <si>
    <t xml:space="preserve">2023年09月14日 15:41:02</t>
  </si>
  <si>
    <t xml:space="preserve">JcicZ047Log</t>
  </si>
  <si>
    <t xml:space="preserve">2023年09月14日 15:41:15</t>
  </si>
  <si>
    <t xml:space="preserve">JcicZ048</t>
  </si>
  <si>
    <t xml:space="preserve">債務人基本資料</t>
  </si>
  <si>
    <t xml:space="preserve">2023年09月14日 15:41:28</t>
  </si>
  <si>
    <t xml:space="preserve">JcicZ048Log</t>
  </si>
  <si>
    <t xml:space="preserve">2023年09月14日 15:41:39</t>
  </si>
  <si>
    <t xml:space="preserve">JcicZ049</t>
  </si>
  <si>
    <t xml:space="preserve">債務清償方案法院認可資料檔案</t>
  </si>
  <si>
    <t xml:space="preserve">2023年09月14日 15:41:53</t>
  </si>
  <si>
    <t xml:space="preserve">JcicZ049Log</t>
  </si>
  <si>
    <t xml:space="preserve">2023年09月14日 15:42:07</t>
  </si>
  <si>
    <t xml:space="preserve">JcicZ050</t>
  </si>
  <si>
    <t xml:space="preserve">債務人繳款資料檔案</t>
  </si>
  <si>
    <t xml:space="preserve">2023年09月14日 15:42:26</t>
  </si>
  <si>
    <t xml:space="preserve">JcicZ050Log</t>
  </si>
  <si>
    <t xml:space="preserve">2023年09月14日 15:42:47</t>
  </si>
  <si>
    <t xml:space="preserve">JcicZ051</t>
  </si>
  <si>
    <t xml:space="preserve">延期繳款（喘息期）資料檔案</t>
  </si>
  <si>
    <t xml:space="preserve">2023年09月14日 15:43:06</t>
  </si>
  <si>
    <t xml:space="preserve">JcicZ051Log</t>
  </si>
  <si>
    <t xml:space="preserve">2023年09月14日 15:43:23</t>
  </si>
  <si>
    <t xml:space="preserve">JcicZ052</t>
  </si>
  <si>
    <t xml:space="preserve">前置協商相關資料報送例外處理</t>
  </si>
  <si>
    <t xml:space="preserve">2023年09月14日 15:43:36</t>
  </si>
  <si>
    <t xml:space="preserve">JcicZ052Log</t>
  </si>
  <si>
    <t xml:space="preserve">2023年09月14日 15:43:47</t>
  </si>
  <si>
    <t xml:space="preserve">JcicZ053</t>
  </si>
  <si>
    <t xml:space="preserve">同意報送例外處理檔案</t>
  </si>
  <si>
    <t xml:space="preserve">2023年09月14日 15:44:02</t>
  </si>
  <si>
    <t xml:space="preserve">JcicZ053Log</t>
  </si>
  <si>
    <t xml:space="preserve">2023年09月14日 15:44:13</t>
  </si>
  <si>
    <t xml:space="preserve">JcicZ054</t>
  </si>
  <si>
    <t xml:space="preserve">單獨全數受清償資料檔案</t>
  </si>
  <si>
    <t xml:space="preserve">2023年09月14日 15:44:30</t>
  </si>
  <si>
    <t xml:space="preserve">JcicZ054Log</t>
  </si>
  <si>
    <t xml:space="preserve">2023年09月14日 15:44:42</t>
  </si>
  <si>
    <t xml:space="preserve">JcicZ055</t>
  </si>
  <si>
    <t xml:space="preserve">消債條例更生案件資料報送</t>
  </si>
  <si>
    <t xml:space="preserve">2023年09月14日 15:44:53</t>
  </si>
  <si>
    <t xml:space="preserve">JcicZ055Log</t>
  </si>
  <si>
    <t xml:space="preserve">2023年09月14日 15:45:04</t>
  </si>
  <si>
    <t xml:space="preserve">JcicZ056</t>
  </si>
  <si>
    <t xml:space="preserve">清算案件資料報送</t>
  </si>
  <si>
    <t xml:space="preserve">2023年09月14日 15:45:16</t>
  </si>
  <si>
    <t xml:space="preserve">JcicZ056Log</t>
  </si>
  <si>
    <t xml:space="preserve">2023年09月14日 15:45:47</t>
  </si>
  <si>
    <t xml:space="preserve">JcicZ060</t>
  </si>
  <si>
    <t xml:space="preserve">2023年09月14日 15:46:01</t>
  </si>
  <si>
    <t xml:space="preserve">JcicZ060Log</t>
  </si>
  <si>
    <t xml:space="preserve">2023年09月14日 15:46:13</t>
  </si>
  <si>
    <t xml:space="preserve">JcicZ061</t>
  </si>
  <si>
    <t xml:space="preserve">回報協商剩餘債權金額資料</t>
  </si>
  <si>
    <t xml:space="preserve">2023年09月14日 15:46:25</t>
  </si>
  <si>
    <t xml:space="preserve">JcicZ061Log</t>
  </si>
  <si>
    <t xml:space="preserve">2023年09月14日 15:46:36</t>
  </si>
  <si>
    <t xml:space="preserve">JcicZ062</t>
  </si>
  <si>
    <t xml:space="preserve">金融機構無擔保債務變更還款條件協議資料</t>
  </si>
  <si>
    <t xml:space="preserve">2023年09月14日 15:46:48</t>
  </si>
  <si>
    <t xml:space="preserve">JcicZ062Log</t>
  </si>
  <si>
    <t xml:space="preserve">2023年09月14日 15:47:00</t>
  </si>
  <si>
    <t xml:space="preserve">JcicZ063</t>
  </si>
  <si>
    <t xml:space="preserve">變更還款方案結案通知資料</t>
  </si>
  <si>
    <t xml:space="preserve">2023年09月14日 15:47:12</t>
  </si>
  <si>
    <t xml:space="preserve">JcicZ063Log</t>
  </si>
  <si>
    <t xml:space="preserve">2023年09月14日 15:47:22</t>
  </si>
  <si>
    <t xml:space="preserve">JcicZ440</t>
  </si>
  <si>
    <t xml:space="preserve">前置調解受理申請暨請求回報債權通知資料</t>
  </si>
  <si>
    <t xml:space="preserve">2023年09月14日 15:47:34</t>
  </si>
  <si>
    <t xml:space="preserve">JcicZ440Log</t>
  </si>
  <si>
    <t xml:space="preserve">2023年09月14日 15:47:48</t>
  </si>
  <si>
    <t xml:space="preserve">JcicZ442</t>
  </si>
  <si>
    <t xml:space="preserve">前置調解回報無擔保債權金額資料</t>
  </si>
  <si>
    <t xml:space="preserve">2023年09月14日 15:51:51</t>
  </si>
  <si>
    <t xml:space="preserve">JcicZ442Log</t>
  </si>
  <si>
    <t xml:space="preserve">2023年09月14日 15:52:09</t>
  </si>
  <si>
    <t xml:space="preserve">JcicZ443</t>
  </si>
  <si>
    <t xml:space="preserve">前置調解回報有擔保債權金額資料</t>
  </si>
  <si>
    <t xml:space="preserve">2023年09月14日 15:52:21</t>
  </si>
  <si>
    <t xml:space="preserve">JcicZ443Log</t>
  </si>
  <si>
    <t xml:space="preserve">2023年09月14日 15:52:33</t>
  </si>
  <si>
    <t xml:space="preserve">JcicZ444</t>
  </si>
  <si>
    <t xml:space="preserve">前置調解債務人基本資料</t>
  </si>
  <si>
    <t xml:space="preserve">2023年09月14日 15:52:44</t>
  </si>
  <si>
    <t xml:space="preserve">JcicZ444Log</t>
  </si>
  <si>
    <t xml:space="preserve">2023年09月14日 15:52:56</t>
  </si>
  <si>
    <t xml:space="preserve">JcicZ446</t>
  </si>
  <si>
    <t xml:space="preserve">前置調解結案通知資料</t>
  </si>
  <si>
    <t xml:space="preserve">2023年09月14日 15:53:19</t>
  </si>
  <si>
    <t xml:space="preserve">JcicZ446Log</t>
  </si>
  <si>
    <t xml:space="preserve">2023年09月14日 15:53:29</t>
  </si>
  <si>
    <t xml:space="preserve">JcicZ447</t>
  </si>
  <si>
    <t xml:space="preserve">前置調解金融機構無擔保債務協議資料</t>
  </si>
  <si>
    <t xml:space="preserve">2023年09月14日 15:53:40</t>
  </si>
  <si>
    <t xml:space="preserve">JcicZ447Log</t>
  </si>
  <si>
    <t xml:space="preserve">2023年09月14日 15:54:07</t>
  </si>
  <si>
    <t xml:space="preserve">JcicZ448</t>
  </si>
  <si>
    <t xml:space="preserve">前置調解無擔保債務還款分配資料</t>
  </si>
  <si>
    <t xml:space="preserve">2023年09月14日 15:54:21</t>
  </si>
  <si>
    <t xml:space="preserve">JcicZ448Log</t>
  </si>
  <si>
    <t xml:space="preserve">2023年09月14日 15:54:36</t>
  </si>
  <si>
    <t xml:space="preserve">JcicZ450</t>
  </si>
  <si>
    <t xml:space="preserve">前置調解債務人繳款資料</t>
  </si>
  <si>
    <t xml:space="preserve">2023年09月14日 15:54:49</t>
  </si>
  <si>
    <t xml:space="preserve">JcicZ450Log</t>
  </si>
  <si>
    <t xml:space="preserve">2023年09月14日 15:55:08</t>
  </si>
  <si>
    <t xml:space="preserve">JcicZ451</t>
  </si>
  <si>
    <t xml:space="preserve">前置調解延期繳款資料</t>
  </si>
  <si>
    <t xml:space="preserve">2023年09月14日 15:55:22</t>
  </si>
  <si>
    <t xml:space="preserve">JcicZ451Log</t>
  </si>
  <si>
    <t xml:space="preserve">2023年09月14日 15:55:54</t>
  </si>
  <si>
    <t xml:space="preserve">JcicZ454</t>
  </si>
  <si>
    <t xml:space="preserve">前置調解單獨全數受清償資料</t>
  </si>
  <si>
    <t xml:space="preserve">2023年09月14日 15:56:05</t>
  </si>
  <si>
    <t xml:space="preserve">JcicZ454Log</t>
  </si>
  <si>
    <t xml:space="preserve">2023年09月14日 15:56:17</t>
  </si>
  <si>
    <t xml:space="preserve">JcicZ570</t>
  </si>
  <si>
    <t xml:space="preserve">受理更生款項統一收付通知資料</t>
  </si>
  <si>
    <t xml:space="preserve">2023年09月14日 15:56:28</t>
  </si>
  <si>
    <t xml:space="preserve">JcicZ570Log</t>
  </si>
  <si>
    <t xml:space="preserve">2023年09月14日 15:56:42</t>
  </si>
  <si>
    <t xml:space="preserve">JcicZ571</t>
  </si>
  <si>
    <t xml:space="preserve">更生款項統一收付回報債權資料</t>
  </si>
  <si>
    <t xml:space="preserve">2023年09月14日 15:56:54</t>
  </si>
  <si>
    <t xml:space="preserve">JcicZ571Log</t>
  </si>
  <si>
    <t xml:space="preserve">2023年09月14日 15:57:07</t>
  </si>
  <si>
    <t xml:space="preserve">JcicZ572</t>
  </si>
  <si>
    <t xml:space="preserve">受理更生款項統一收付款項分配表資料</t>
  </si>
  <si>
    <t xml:space="preserve">2023年09月14日 15:57:19</t>
  </si>
  <si>
    <t xml:space="preserve">JcicZ572Log</t>
  </si>
  <si>
    <t xml:space="preserve">2023年09月14日 15:57:29</t>
  </si>
  <si>
    <t xml:space="preserve">JcicZ573</t>
  </si>
  <si>
    <t xml:space="preserve">更生債務人繳款資料</t>
  </si>
  <si>
    <t xml:space="preserve">2023年09月14日 15:57:41</t>
  </si>
  <si>
    <t xml:space="preserve">JcicZ573Log</t>
  </si>
  <si>
    <t xml:space="preserve">2023年09月14日 15:59:18</t>
  </si>
  <si>
    <t xml:space="preserve">JcicZ574</t>
  </si>
  <si>
    <t xml:space="preserve">更生款項統一收付結案通知資料</t>
  </si>
  <si>
    <t xml:space="preserve">2023年09月14日 15:59:32</t>
  </si>
  <si>
    <t xml:space="preserve">JcicZ574Log</t>
  </si>
  <si>
    <t xml:space="preserve">2023年09月14日 15:59:43</t>
  </si>
  <si>
    <t xml:space="preserve">JcicZ575</t>
  </si>
  <si>
    <t xml:space="preserve">更生債權金額異動通知資料</t>
  </si>
  <si>
    <t xml:space="preserve">2023年09月14日 15:59:56</t>
  </si>
  <si>
    <t xml:space="preserve">JcicZ575Log</t>
  </si>
  <si>
    <t xml:space="preserve">2023年09月14日 16:00:06</t>
  </si>
  <si>
    <t xml:space="preserve">MlaundryChkDtl</t>
  </si>
  <si>
    <t xml:space="preserve">疑似洗錢樣態檢核明細檔</t>
  </si>
  <si>
    <t xml:space="preserve">2023年09月14日 16:00:17</t>
  </si>
  <si>
    <t xml:space="preserve">MlaundryDetail</t>
  </si>
  <si>
    <t xml:space="preserve">疑似洗錢交易合理性明細檔</t>
  </si>
  <si>
    <t xml:space="preserve">2023年09月14日 16:00:29</t>
  </si>
  <si>
    <t xml:space="preserve">MlaundryParas</t>
  </si>
  <si>
    <t xml:space="preserve">疑似洗錢樣態條件設定檔</t>
  </si>
  <si>
    <t xml:space="preserve">2023年09月14日 16:00:41</t>
  </si>
  <si>
    <t xml:space="preserve">MlaundryRecord</t>
  </si>
  <si>
    <t xml:space="preserve">疑似洗錢交易訪談記錄檔</t>
  </si>
  <si>
    <t xml:space="preserve">2023年09月14日 16:00:54</t>
  </si>
  <si>
    <t xml:space="preserve">TbJcicMu01</t>
  </si>
  <si>
    <t xml:space="preserve">聯徵人員名冊</t>
  </si>
  <si>
    <t xml:space="preserve">2023年09月14日 16:04:58</t>
  </si>
  <si>
    <t xml:space="preserve">L9-報表作業</t>
  </si>
  <si>
    <t xml:space="preserve">DailyLoanBal</t>
  </si>
  <si>
    <t xml:space="preserve">每日放款餘額檔</t>
  </si>
  <si>
    <t xml:space="preserve">2023年09月14日 16:05:40</t>
  </si>
  <si>
    <t xml:space="preserve">DailyTav</t>
  </si>
  <si>
    <t xml:space="preserve">每日暫收款餘額檔</t>
  </si>
  <si>
    <t xml:space="preserve">2023年09月14日 16:06:48</t>
  </si>
  <si>
    <t xml:space="preserve">Lagdtp</t>
  </si>
  <si>
    <t xml:space="preserve">AS400不動產押品主檔</t>
  </si>
  <si>
    <t xml:space="preserve">2023年09月14日 16:07:07</t>
  </si>
  <si>
    <t xml:space="preserve">Lahgtp</t>
  </si>
  <si>
    <t xml:space="preserve">AS400建物明細資料檔</t>
  </si>
  <si>
    <t xml:space="preserve">2023年09月14日 16:07:18</t>
  </si>
  <si>
    <t xml:space="preserve">LaLgtp</t>
  </si>
  <si>
    <t xml:space="preserve">AS400土地明細資料檔</t>
  </si>
  <si>
    <t xml:space="preserve">2023年09月14日 16:07:28</t>
  </si>
  <si>
    <t xml:space="preserve">MonthlyDpUnpaidExpense</t>
  </si>
  <si>
    <t xml:space="preserve">每月未銷火險及法拍費明細檔</t>
  </si>
  <si>
    <t xml:space="preserve">2023年09月14日 16:07:39</t>
  </si>
  <si>
    <t xml:space="preserve">MonthlyFacBal</t>
  </si>
  <si>
    <t xml:space="preserve">額度月報工作檔</t>
  </si>
  <si>
    <t xml:space="preserve">2023年09月19日 13:03:24</t>
  </si>
  <si>
    <t xml:space="preserve">MonthlyLM003</t>
  </si>
  <si>
    <t xml:space="preserve">撥款還款金額比較月報工作檔</t>
  </si>
  <si>
    <t xml:space="preserve">2023年09月14日 16:08:39</t>
  </si>
  <si>
    <t xml:space="preserve">MonthlyLM028</t>
  </si>
  <si>
    <t xml:space="preserve">LM028預估現金流量月報工作檔</t>
  </si>
  <si>
    <t xml:space="preserve">2023年09月14日 16:09:15</t>
  </si>
  <si>
    <t xml:space="preserve">MonthlyLM032</t>
  </si>
  <si>
    <t xml:space="preserve">逾期案件滾動率明細月報工作檔</t>
  </si>
  <si>
    <t xml:space="preserve">2023年09月14日 16:09:25</t>
  </si>
  <si>
    <t xml:space="preserve">MonthlyLM036Portfolio</t>
  </si>
  <si>
    <t xml:space="preserve">LM036Portfolio</t>
  </si>
  <si>
    <t xml:space="preserve">2023年09月14日 16:09:37</t>
  </si>
  <si>
    <t xml:space="preserve">MonthlyLM042RBC</t>
  </si>
  <si>
    <t xml:space="preserve">LM042RBC會計報表</t>
  </si>
  <si>
    <t xml:space="preserve">2023年09月14日 16:09:45</t>
  </si>
  <si>
    <t xml:space="preserve">MonthlyLM052AssetClass</t>
  </si>
  <si>
    <t xml:space="preserve">LM052資產分類表</t>
  </si>
  <si>
    <t xml:space="preserve">2023年09月14日 16:18:13</t>
  </si>
  <si>
    <t xml:space="preserve">MonthlyLM052LoanAsset</t>
  </si>
  <si>
    <t xml:space="preserve">LM052放款資產表</t>
  </si>
  <si>
    <t xml:space="preserve">2023年09月14日 16:09:58</t>
  </si>
  <si>
    <t xml:space="preserve">MonthlyLM052Loss</t>
  </si>
  <si>
    <t xml:space="preserve">LM052備抵損失資料檔</t>
  </si>
  <si>
    <t xml:space="preserve">2023年09月21日 16:27:12</t>
  </si>
  <si>
    <t xml:space="preserve">MonthlyLM052Ovdu</t>
  </si>
  <si>
    <t xml:space="preserve">LM052逾期分類表</t>
  </si>
  <si>
    <t xml:space="preserve">2023年09月14日 16:10:38</t>
  </si>
  <si>
    <t xml:space="preserve">MonthlyLM055AssetLoss</t>
  </si>
  <si>
    <t xml:space="preserve">LM055重要放款餘額明細表</t>
  </si>
  <si>
    <t xml:space="preserve">2023年09月18日 14:27:34</t>
  </si>
  <si>
    <t xml:space="preserve">MonthlyLoanBal</t>
  </si>
  <si>
    <t xml:space="preserve">每月放款餘額檔</t>
  </si>
  <si>
    <t xml:space="preserve">2023年09月14日 16:11:07</t>
  </si>
  <si>
    <t xml:space="preserve">RptJcic</t>
  </si>
  <si>
    <t xml:space="preserve">呆帳不報送檔</t>
  </si>
  <si>
    <t xml:space="preserve">2023年09月14日 16:11:19</t>
  </si>
  <si>
    <t xml:space="preserve">RptRelationCompany</t>
  </si>
  <si>
    <t xml:space="preserve">報表用_金控利害關係人_關係人公司資料</t>
  </si>
  <si>
    <t xml:space="preserve">2023年09月14日 16:11:27</t>
  </si>
  <si>
    <t xml:space="preserve">RptRelationFamily</t>
  </si>
  <si>
    <t xml:space="preserve">報表用_金控利害關係人_關係人親屬資料</t>
  </si>
  <si>
    <t xml:space="preserve">2023年09月14日 16:11:37</t>
  </si>
  <si>
    <t xml:space="preserve">RptRelationSelf</t>
  </si>
  <si>
    <t xml:space="preserve">報表用_金控利害關係人_關係人資料</t>
  </si>
  <si>
    <t xml:space="preserve">2023年09月14日 16:11:46</t>
  </si>
  <si>
    <t xml:space="preserve">SlipEbsRecord</t>
  </si>
  <si>
    <t xml:space="preserve">傳票上傳EBS紀錄檔</t>
  </si>
  <si>
    <t xml:space="preserve">2023年09月14日 16:12:06</t>
  </si>
  <si>
    <t xml:space="preserve">SlipMedia</t>
  </si>
  <si>
    <t xml:space="preserve">傳票媒體檔</t>
  </si>
  <si>
    <t xml:space="preserve">2023年09月14日 16:12:20</t>
  </si>
  <si>
    <t xml:space="preserve">SlipMedia2022</t>
  </si>
  <si>
    <t xml:space="preserve">總帳傳票媒體檔2022年格式</t>
  </si>
  <si>
    <t xml:space="preserve">2023年09月14日 16:12:31</t>
  </si>
  <si>
    <t xml:space="preserve">YearlyHouseLoanInt</t>
  </si>
  <si>
    <t xml:space="preserve">每年房屋擔保借款繳息工作檔</t>
  </si>
  <si>
    <t xml:space="preserve">2023年09月14日 16:12:41</t>
  </si>
  <si>
    <t xml:space="preserve">YearlyHouseLoanIntCheck</t>
  </si>
  <si>
    <t xml:space="preserve">每年房屋擔保借款繳息檢核檔</t>
  </si>
  <si>
    <t xml:space="preserve">2023年09月14日 16:12:50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</si>
  <si>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</si>
  <si>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</si>
  <si>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</si>
  <si>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</si>
  <si>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</si>
  <si>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</si>
  <si>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</si>
  <si>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</si>
  <si>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</si>
  <si>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</si>
  <si>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</si>
  <si>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</si>
  <si>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</si>
  <si>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</si>
  <si>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</si>
  <si>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</si>
  <si>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</si>
  <si>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</si>
  <si>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</si>
  <si>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</si>
  <si>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</si>
  <si>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</si>
  <si>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</si>
  <si>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</si>
  <si>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</si>
  <si>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</si>
  <si>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</si>
  <si>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</si>
  <si>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</si>
  <si>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</si>
  <si>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</si>
  <si>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</si>
  <si>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</si>
  <si>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</si>
  <si>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</si>
  <si>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</si>
  <si>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</si>
  <si>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</si>
  <si>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</si>
  <si>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</si>
  <si>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</si>
  <si>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</si>
  <si>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</si>
  <si>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</si>
  <si>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</si>
  <si>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</si>
  <si>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</si>
  <si>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</si>
  <si>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</si>
  <si>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</si>
  <si>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</si>
  <si>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</si>
  <si>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</si>
  <si>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</si>
  <si>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</si>
  <si>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</si>
  <si>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</si>
  <si>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</si>
  <si>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</si>
  <si>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</si>
  <si>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</si>
  <si>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</si>
  <si>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報表輸出檔</t>
  </si>
  <si>
    <t xml:space="preserve">2023年09月26日 13:52:05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</si>
  <si>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</si>
  <si>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</si>
  <si>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</si>
  <si>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</si>
  <si>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</si>
  <si>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</si>
  <si>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</si>
  <si>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</si>
  <si>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</si>
  <si>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</si>
  <si>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</si>
  <si>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</si>
  <si>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</si>
  <si>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</si>
  <si>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</si>
  <si>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</si>
  <si>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</si>
  <si>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2023年09月25日 15:44:03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</si>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</sst>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HYPERLINK("[\\192.168.10.16\St1Share(NAS)\SKL\DB\GenTables\L6-共同作業\CdRuleCode.xlsx]DBD!A1",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HYPERLINK("[\\192.168.10.16\St1Share(NAS)\SKL\DB\GenTables\L7-介接外部系統\L7206Cust.xlsx]DBD!A1",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HYPERLINK("[\\192.168.10.16\St1Share(NAS)\SKL\DB\GenTables\L7-介接外部系統\L7206Emp.xlsx]DBD!A1",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HYPERLINK("[\\192.168.10.16\St1Share(NAS)\SKL\DB\GenTables\L7-介接外部系統\L7206Manager.xlsx]DBD!A1",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HYPERLINK("[\\192.168.10.16\St1Share(NAS)\SKL\DB\GenTables\L7-介接外部系統\LifeRelEmp.xlsx]DBD!A1",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HYPERLINK("[\\192.168.10.16\St1Share(NAS)\SKL\DB\GenTables\L7-介接外部系統\LifeRelHead.xlsx]DBD!A1",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HYPERLINK("[\\192.168.10.16\St1Share(NAS)\SKL\DB\GenTables\L7-介接外部系統\LoanIfrs9Ap.xlsx]DBD!A1",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HYPERLINK("[\\192.168.10.16\St1Share(NAS)\SKL\DB\GenTables\L7-介接外部系統\LoanIfrs9Bp.xlsx]DBD!A1",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HYPERLINK("[\\192.168.10.16\St1Share(NAS)\SKL\DB\GenTables\L7-介接外部系統\LoanIfrs9Cp.xlsx]DBD!A1",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HYPERLINK("[\\192.168.10.16\St1Share(NAS)\SKL\DB\GenTables\L7-介接外部系統\LoanIfrs9Dp.xlsx]DBD!A1",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HYPERLINK("[\\192.168.10.16\St1Share(NAS)\SKL\DB\GenTables\L7-介接外部系統\LoanIfrs9Fp.xlsx]DBD!A1",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HYPERLINK("[\\192.168.10.16\St1Share(NAS)\SKL\DB\GenTables\L7-介接外部系統\LoanIfrs9Gp.xlsx]DBD!A1",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HYPERLINK("[\\192.168.10.16\St1Share(NAS)\SKL\DB\GenTables\L7-介接外部系統\LoanIfrs9Hp.xlsx]DBD!A1", "連結")</f>
        <v>連結</v>
      </c>
      <c r="E210" s="1" t="s">
        <v>637</v>
      </c>
    </row>
    <row r="211">
      <c r="A211" s="1" t="s">
        <v>574</v>
      </c>
      <c r="B211" s="1" t="s">
        <v>638</v>
      </c>
      <c r="C211" s="1" t="s">
        <v>639</v>
      </c>
      <c r="D211" s="2" t="str">
        <f>HYPERLINK("[\\192.168.10.16\St1Share(NAS)\SKL\DB\GenTables\L7-介接外部系統\LoanIfrs9Ip.xlsx]DBD!A1", "連結")</f>
        <v>連結</v>
      </c>
      <c r="E211" s="1" t="s">
        <v>640</v>
      </c>
    </row>
    <row r="212">
      <c r="A212" s="1" t="s">
        <v>574</v>
      </c>
      <c r="B212" s="1" t="s">
        <v>641</v>
      </c>
      <c r="C212" s="1" t="s">
        <v>642</v>
      </c>
      <c r="D212" s="2" t="str">
        <f>HYPERLINK("[\\192.168.10.16\St1Share(NAS)\SKL\DB\GenTables\L7-介接外部系統\LoanIfrs9Jp.xlsx]DBD!A1", "連結")</f>
        <v>連結</v>
      </c>
      <c r="E212" s="1" t="s">
        <v>643</v>
      </c>
    </row>
    <row r="213">
      <c r="A213" s="1" t="s">
        <v>574</v>
      </c>
      <c r="B213" s="1" t="s">
        <v>644</v>
      </c>
      <c r="C213" s="1" t="s">
        <v>645</v>
      </c>
      <c r="D213" s="2" t="str">
        <f>HYPERLINK("[\\192.168.10.16\St1Share(NAS)\SKL\DB\GenTables\L7-介接外部系統\StakeholdersStaff.xlsx]DBD!A1", "連結")</f>
        <v>連結</v>
      </c>
      <c r="E213" s="1" t="s">
        <v>646</v>
      </c>
    </row>
    <row r="214">
      <c r="A214" s="1" t="s">
        <v>647</v>
      </c>
      <c r="B214" s="1" t="s">
        <v>648</v>
      </c>
      <c r="C214" s="1" t="s">
        <v>649</v>
      </c>
      <c r="D214" s="2" t="str">
        <f>HYPERLINK("[\\192.168.10.16\St1Share(NAS)\SKL\DB\GenTables\L8-遵循法令作業\AmlCustList.xlsx]DBD!A1", "連結")</f>
        <v>連結</v>
      </c>
      <c r="E214" s="1" t="s">
        <v>650</v>
      </c>
    </row>
    <row r="215">
      <c r="A215" s="1" t="s">
        <v>647</v>
      </c>
      <c r="B215" s="1" t="s">
        <v>651</v>
      </c>
      <c r="C215" s="1" t="s">
        <v>652</v>
      </c>
      <c r="D215" s="2" t="str">
        <f>HYPERLINK("[\\192.168.10.16\St1Share(NAS)\SKL\DB\GenTables\L8-遵循法令作業\JcicB080.xlsx]DBD!A1", "連結")</f>
        <v>連結</v>
      </c>
      <c r="E215" s="1" t="s">
        <v>653</v>
      </c>
    </row>
    <row r="216">
      <c r="A216" s="1" t="s">
        <v>647</v>
      </c>
      <c r="B216" s="1" t="s">
        <v>654</v>
      </c>
      <c r="C216" s="1" t="s">
        <v>655</v>
      </c>
      <c r="D216" s="2" t="str">
        <f>HYPERLINK("[\\192.168.10.16\St1Share(NAS)\SKL\DB\GenTables\L8-遵循法令作業\JcicB085.xlsx]DBD!A1", "連結")</f>
        <v>連結</v>
      </c>
      <c r="E216" s="1" t="s">
        <v>656</v>
      </c>
    </row>
    <row r="217">
      <c r="A217" s="1" t="s">
        <v>647</v>
      </c>
      <c r="B217" s="1" t="s">
        <v>657</v>
      </c>
      <c r="C217" s="1" t="s">
        <v>658</v>
      </c>
      <c r="D217" s="2" t="str">
        <f>HYPERLINK("[\\192.168.10.16\St1Share(NAS)\SKL\DB\GenTables\L8-遵循法令作業\JcicB090.xlsx]DBD!A1", "連結")</f>
        <v>連結</v>
      </c>
      <c r="E217" s="1" t="s">
        <v>659</v>
      </c>
    </row>
    <row r="218">
      <c r="A218" s="1" t="s">
        <v>647</v>
      </c>
      <c r="B218" s="1" t="s">
        <v>660</v>
      </c>
      <c r="C218" s="1" t="s">
        <v>661</v>
      </c>
      <c r="D218" s="2" t="str">
        <f>HYPERLINK("[\\192.168.10.16\St1Share(NAS)\SKL\DB\GenTables\L8-遵循法令作業\JcicB091.xlsx]DBD!A1", "連結")</f>
        <v>連結</v>
      </c>
      <c r="E218" s="1" t="s">
        <v>662</v>
      </c>
    </row>
    <row r="219">
      <c r="A219" s="1" t="s">
        <v>647</v>
      </c>
      <c r="B219" s="1" t="s">
        <v>663</v>
      </c>
      <c r="C219" s="1" t="s">
        <v>664</v>
      </c>
      <c r="D219" s="2" t="str">
        <f>HYPERLINK("[\\192.168.10.16\St1Share(NAS)\SKL\DB\GenTables\L8-遵循法令作業\JcicB092.xlsx]DBD!A1", "連結")</f>
        <v>連結</v>
      </c>
      <c r="E219" s="1" t="s">
        <v>665</v>
      </c>
    </row>
    <row r="220">
      <c r="A220" s="1" t="s">
        <v>647</v>
      </c>
      <c r="B220" s="1" t="s">
        <v>666</v>
      </c>
      <c r="C220" s="1" t="s">
        <v>667</v>
      </c>
      <c r="D220" s="2" t="str">
        <f>HYPERLINK("[\\192.168.10.16\St1Share(NAS)\SKL\DB\GenTables\L8-遵循法令作業\JcicB093.xlsx]DBD!A1", "連結")</f>
        <v>連結</v>
      </c>
      <c r="E220" s="1" t="s">
        <v>668</v>
      </c>
    </row>
    <row r="221">
      <c r="A221" s="1" t="s">
        <v>647</v>
      </c>
      <c r="B221" s="1" t="s">
        <v>669</v>
      </c>
      <c r="C221" s="1" t="s">
        <v>670</v>
      </c>
      <c r="D221" s="2" t="str">
        <f>HYPERLINK("[\\192.168.10.16\St1Share(NAS)\SKL\DB\GenTables\L8-遵循法令作業\JcicB094.xlsx]DBD!A1", "連結")</f>
        <v>連結</v>
      </c>
      <c r="E221" s="1" t="s">
        <v>671</v>
      </c>
    </row>
    <row r="222">
      <c r="A222" s="1" t="s">
        <v>647</v>
      </c>
      <c r="B222" s="1" t="s">
        <v>672</v>
      </c>
      <c r="C222" s="1" t="s">
        <v>673</v>
      </c>
      <c r="D222" s="2" t="str">
        <f>HYPERLINK("[\\192.168.10.16\St1Share(NAS)\SKL\DB\GenTables\L8-遵循法令作業\JcicB095.xlsx]DBD!A1", "連結")</f>
        <v>連結</v>
      </c>
      <c r="E222" s="1" t="s">
        <v>674</v>
      </c>
    </row>
    <row r="223">
      <c r="A223" s="1" t="s">
        <v>647</v>
      </c>
      <c r="B223" s="1" t="s">
        <v>675</v>
      </c>
      <c r="C223" s="1" t="s">
        <v>676</v>
      </c>
      <c r="D223" s="2" t="str">
        <f>HYPERLINK("[\\192.168.10.16\St1Share(NAS)\SKL\DB\GenTables\L8-遵循法令作業\JcicB096.xlsx]DBD!A1", "連結")</f>
        <v>連結</v>
      </c>
      <c r="E223" s="1" t="s">
        <v>677</v>
      </c>
    </row>
    <row r="224">
      <c r="A224" s="1" t="s">
        <v>647</v>
      </c>
      <c r="B224" s="1" t="s">
        <v>678</v>
      </c>
      <c r="C224" s="1" t="s">
        <v>679</v>
      </c>
      <c r="D224" s="2" t="str">
        <f>HYPERLINK("[\\192.168.10.16\St1Share(NAS)\SKL\DB\GenTables\L8-遵循法令作業\JcicB201.xlsx]DBD!A1", "連結")</f>
        <v>連結</v>
      </c>
      <c r="E224" s="1" t="s">
        <v>680</v>
      </c>
    </row>
    <row r="225">
      <c r="A225" s="1" t="s">
        <v>647</v>
      </c>
      <c r="B225" s="1" t="s">
        <v>681</v>
      </c>
      <c r="C225" s="1" t="s">
        <v>682</v>
      </c>
      <c r="D225" s="2" t="str">
        <f>HYPERLINK("[\\192.168.10.16\St1Share(NAS)\SKL\DB\GenTables\L8-遵循法令作業\JcicB204.xlsx]DBD!A1", "連結")</f>
        <v>連結</v>
      </c>
      <c r="E225" s="1" t="s">
        <v>683</v>
      </c>
    </row>
    <row r="226">
      <c r="A226" s="1" t="s">
        <v>647</v>
      </c>
      <c r="B226" s="1" t="s">
        <v>684</v>
      </c>
      <c r="C226" s="1" t="s">
        <v>685</v>
      </c>
      <c r="D226" s="2" t="str">
        <f>HYPERLINK("[\\192.168.10.16\St1Share(NAS)\SKL\DB\GenTables\L8-遵循法令作業\JcicB207.xlsx]DBD!A1", "連結")</f>
        <v>連結</v>
      </c>
      <c r="E226" s="1" t="s">
        <v>686</v>
      </c>
    </row>
    <row r="227">
      <c r="A227" s="1" t="s">
        <v>647</v>
      </c>
      <c r="B227" s="1" t="s">
        <v>687</v>
      </c>
      <c r="C227" s="1" t="s">
        <v>688</v>
      </c>
      <c r="D227" s="2" t="str">
        <f>HYPERLINK("[\\192.168.10.16\St1Share(NAS)\SKL\DB\GenTables\L8-遵循法令作業\JcicB211.xlsx]DBD!A1", "連結")</f>
        <v>連結</v>
      </c>
      <c r="E227" s="1" t="s">
        <v>689</v>
      </c>
    </row>
    <row r="228">
      <c r="A228" s="1" t="s">
        <v>647</v>
      </c>
      <c r="B228" s="1" t="s">
        <v>690</v>
      </c>
      <c r="C228" s="1" t="s">
        <v>691</v>
      </c>
      <c r="D228" s="2" t="str">
        <f>HYPERLINK("[\\192.168.10.16\St1Share(NAS)\SKL\DB\GenTables\L8-遵循法令作業\JcicB680.xlsx]DBD!A1", "連結")</f>
        <v>連結</v>
      </c>
      <c r="E228" s="1" t="s">
        <v>692</v>
      </c>
    </row>
    <row r="229">
      <c r="A229" s="1" t="s">
        <v>647</v>
      </c>
      <c r="B229" s="1" t="s">
        <v>693</v>
      </c>
      <c r="C229" s="1" t="s">
        <v>694</v>
      </c>
      <c r="D229" s="2" t="str">
        <f>HYPERLINK("[\\192.168.10.16\St1Share(NAS)\SKL\DB\GenTables\L8-遵循法令作業\JcicMonthlyLoanData.xlsx]DBD!A1", "連結")</f>
        <v>連結</v>
      </c>
      <c r="E229" s="1" t="s">
        <v>695</v>
      </c>
    </row>
    <row r="230">
      <c r="A230" s="1" t="s">
        <v>647</v>
      </c>
      <c r="B230" s="1" t="s">
        <v>696</v>
      </c>
      <c r="C230" s="1" t="s">
        <v>697</v>
      </c>
      <c r="D230" s="2" t="str">
        <f>HYPERLINK("[\\192.168.10.16\St1Share(NAS)\SKL\DB\GenTables\L8-遵循法令作業\JcicReFile.xlsx]DBD!A1", "連結")</f>
        <v>連結</v>
      </c>
      <c r="E230" s="1" t="s">
        <v>698</v>
      </c>
    </row>
    <row r="231">
      <c r="A231" s="1" t="s">
        <v>647</v>
      </c>
      <c r="B231" s="1" t="s">
        <v>699</v>
      </c>
      <c r="C231" s="1" t="s">
        <v>700</v>
      </c>
      <c r="D231" s="2" t="str">
        <f>HYPERLINK("[\\192.168.10.16\St1Share(NAS)\SKL\DB\GenTables\L8-遵循法令作業\JcicRel.xlsx]DBD!A1", "連結")</f>
        <v>連結</v>
      </c>
      <c r="E231" s="1" t="s">
        <v>701</v>
      </c>
    </row>
    <row r="232">
      <c r="A232" s="1" t="s">
        <v>647</v>
      </c>
      <c r="B232" s="1" t="s">
        <v>702</v>
      </c>
      <c r="C232" s="1" t="s">
        <v>703</v>
      </c>
      <c r="D232" s="2" t="str">
        <f>HYPERLINK("[\\192.168.10.16\St1Share(NAS)\SKL\DB\GenTables\L8-遵循法令作業\JcicZ040.xlsx]DBD!A1", "連結")</f>
        <v>連結</v>
      </c>
      <c r="E232" s="1" t="s">
        <v>704</v>
      </c>
    </row>
    <row r="233">
      <c r="A233" s="1" t="s">
        <v>647</v>
      </c>
      <c r="B233" s="1" t="s">
        <v>705</v>
      </c>
      <c r="C233" s="1" t="s">
        <v>703</v>
      </c>
      <c r="D233" s="2" t="str">
        <f>HYPERLINK("[\\192.168.10.16\St1Share(NAS)\SKL\DB\GenTables\L8-遵循法令作業\JcicZ040Log.xlsx]DBD!A1", "連結")</f>
        <v>連結</v>
      </c>
      <c r="E233" s="1" t="s">
        <v>706</v>
      </c>
    </row>
    <row r="234">
      <c r="A234" s="1" t="s">
        <v>647</v>
      </c>
      <c r="B234" s="1" t="s">
        <v>707</v>
      </c>
      <c r="C234" s="1" t="s">
        <v>708</v>
      </c>
      <c r="D234" s="2" t="str">
        <f>HYPERLINK("[\\192.168.10.16\St1Share(NAS)\SKL\DB\GenTables\L8-遵循法令作業\JcicZ041.xlsx]DBD!A1", "連結")</f>
        <v>連結</v>
      </c>
      <c r="E234" s="1" t="s">
        <v>709</v>
      </c>
    </row>
    <row r="235">
      <c r="A235" s="1" t="s">
        <v>647</v>
      </c>
      <c r="B235" s="1" t="s">
        <v>710</v>
      </c>
      <c r="C235" s="1" t="s">
        <v>708</v>
      </c>
      <c r="D235" s="2" t="str">
        <f>HYPERLINK("[\\192.168.10.16\St1Share(NAS)\SKL\DB\GenTables\L8-遵循法令作業\JcicZ041Log.xlsx]DBD!A1", "連結")</f>
        <v>連結</v>
      </c>
      <c r="E235" s="1" t="s">
        <v>711</v>
      </c>
    </row>
    <row r="236">
      <c r="A236" s="1" t="s">
        <v>647</v>
      </c>
      <c r="B236" s="1" t="s">
        <v>712</v>
      </c>
      <c r="C236" s="1" t="s">
        <v>713</v>
      </c>
      <c r="D236" s="2" t="str">
        <f>HYPERLINK("[\\192.168.10.16\St1Share(NAS)\SKL\DB\GenTables\L8-遵循法令作業\JcicZ042.xlsx]DBD!A1", "連結")</f>
        <v>連結</v>
      </c>
      <c r="E236" s="1" t="s">
        <v>714</v>
      </c>
    </row>
    <row r="237">
      <c r="A237" s="1" t="s">
        <v>647</v>
      </c>
      <c r="B237" s="1" t="s">
        <v>715</v>
      </c>
      <c r="C237" s="1" t="s">
        <v>713</v>
      </c>
      <c r="D237" s="2" t="str">
        <f>HYPERLINK("[\\192.168.10.16\St1Share(NAS)\SKL\DB\GenTables\L8-遵循法令作業\JcicZ042Log.xlsx]DBD!A1", "連結")</f>
        <v>連結</v>
      </c>
      <c r="E237" s="1" t="s">
        <v>716</v>
      </c>
    </row>
    <row r="238">
      <c r="A238" s="1" t="s">
        <v>647</v>
      </c>
      <c r="B238" s="1" t="s">
        <v>717</v>
      </c>
      <c r="C238" s="1" t="s">
        <v>718</v>
      </c>
      <c r="D238" s="2" t="str">
        <f>HYPERLINK("[\\192.168.10.16\St1Share(NAS)\SKL\DB\GenTables\L8-遵循法令作業\JcicZ043.xlsx]DBD!A1", "連結")</f>
        <v>連結</v>
      </c>
      <c r="E238" s="1" t="s">
        <v>719</v>
      </c>
    </row>
    <row r="239">
      <c r="A239" s="1" t="s">
        <v>647</v>
      </c>
      <c r="B239" s="1" t="s">
        <v>720</v>
      </c>
      <c r="C239" s="1" t="s">
        <v>718</v>
      </c>
      <c r="D239" s="2" t="str">
        <f>HYPERLINK("[\\192.168.10.16\St1Share(NAS)\SKL\DB\GenTables\L8-遵循法令作業\JcicZ043Log.xlsx]DBD!A1", "連結")</f>
        <v>連結</v>
      </c>
      <c r="E239" s="1" t="s">
        <v>721</v>
      </c>
    </row>
    <row r="240">
      <c r="A240" s="1" t="s">
        <v>647</v>
      </c>
      <c r="B240" s="1" t="s">
        <v>722</v>
      </c>
      <c r="C240" s="1" t="s">
        <v>723</v>
      </c>
      <c r="D240" s="2" t="str">
        <f>HYPERLINK("[\\192.168.10.16\St1Share(NAS)\SKL\DB\GenTables\L8-遵循法令作業\JcicZ044.xlsx]DBD!A1", "連結")</f>
        <v>連結</v>
      </c>
      <c r="E240" s="1" t="s">
        <v>724</v>
      </c>
    </row>
    <row r="241">
      <c r="A241" s="1" t="s">
        <v>647</v>
      </c>
      <c r="B241" s="1" t="s">
        <v>725</v>
      </c>
      <c r="C241" s="1" t="s">
        <v>723</v>
      </c>
      <c r="D241" s="2" t="str">
        <f>HYPERLINK("[\\192.168.10.16\St1Share(NAS)\SKL\DB\GenTables\L8-遵循法令作業\JcicZ044Log.xlsx]DBD!A1", "連結")</f>
        <v>連結</v>
      </c>
      <c r="E241" s="1" t="s">
        <v>726</v>
      </c>
    </row>
    <row r="242">
      <c r="A242" s="1" t="s">
        <v>647</v>
      </c>
      <c r="B242" s="1" t="s">
        <v>727</v>
      </c>
      <c r="C242" s="1" t="s">
        <v>728</v>
      </c>
      <c r="D242" s="2" t="str">
        <f>HYPERLINK("[\\192.168.10.16\St1Share(NAS)\SKL\DB\GenTables\L8-遵循法令作業\JcicZ045.xlsx]DBD!A1", "連結")</f>
        <v>連結</v>
      </c>
      <c r="E242" s="1" t="s">
        <v>729</v>
      </c>
    </row>
    <row r="243">
      <c r="A243" s="1" t="s">
        <v>647</v>
      </c>
      <c r="B243" s="1" t="s">
        <v>730</v>
      </c>
      <c r="C243" s="1" t="s">
        <v>728</v>
      </c>
      <c r="D243" s="2" t="str">
        <f>HYPERLINK("[\\192.168.10.16\St1Share(NAS)\SKL\DB\GenTables\L8-遵循法令作業\JcicZ045Log.xlsx]DBD!A1", "連結")</f>
        <v>連結</v>
      </c>
      <c r="E243" s="1" t="s">
        <v>731</v>
      </c>
    </row>
    <row r="244">
      <c r="A244" s="1" t="s">
        <v>647</v>
      </c>
      <c r="B244" s="1" t="s">
        <v>732</v>
      </c>
      <c r="C244" s="1" t="s">
        <v>733</v>
      </c>
      <c r="D244" s="2" t="str">
        <f>HYPERLINK("[\\192.168.10.16\St1Share(NAS)\SKL\DB\GenTables\L8-遵循法令作業\JcicZ046.xlsx]DBD!A1", "連結")</f>
        <v>連結</v>
      </c>
      <c r="E244" s="1" t="s">
        <v>734</v>
      </c>
    </row>
    <row r="245">
      <c r="A245" s="1" t="s">
        <v>647</v>
      </c>
      <c r="B245" s="1" t="s">
        <v>735</v>
      </c>
      <c r="C245" s="1" t="s">
        <v>733</v>
      </c>
      <c r="D245" s="2" t="str">
        <f>HYPERLINK("[\\192.168.10.16\St1Share(NAS)\SKL\DB\GenTables\L8-遵循法令作業\JcicZ046Log.xlsx]DBD!A1", "連結")</f>
        <v>連結</v>
      </c>
      <c r="E245" s="1" t="s">
        <v>736</v>
      </c>
    </row>
    <row r="246">
      <c r="A246" s="1" t="s">
        <v>647</v>
      </c>
      <c r="B246" s="1" t="s">
        <v>737</v>
      </c>
      <c r="C246" s="1" t="s">
        <v>738</v>
      </c>
      <c r="D246" s="2" t="str">
        <f>HYPERLINK("[\\192.168.10.16\St1Share(NAS)\SKL\DB\GenTables\L8-遵循法令作業\JcicZ047.xlsx]DBD!A1", "連結")</f>
        <v>連結</v>
      </c>
      <c r="E246" s="1" t="s">
        <v>739</v>
      </c>
    </row>
    <row r="247">
      <c r="A247" s="1" t="s">
        <v>647</v>
      </c>
      <c r="B247" s="1" t="s">
        <v>740</v>
      </c>
      <c r="C247" s="1" t="s">
        <v>738</v>
      </c>
      <c r="D247" s="2" t="str">
        <f>HYPERLINK("[\\192.168.10.16\St1Share(NAS)\SKL\DB\GenTables\L8-遵循法令作業\JcicZ047Log.xlsx]DBD!A1", "連結")</f>
        <v>連結</v>
      </c>
      <c r="E247" s="1" t="s">
        <v>741</v>
      </c>
    </row>
    <row r="248">
      <c r="A248" s="1" t="s">
        <v>647</v>
      </c>
      <c r="B248" s="1" t="s">
        <v>742</v>
      </c>
      <c r="C248" s="1" t="s">
        <v>743</v>
      </c>
      <c r="D248" s="2" t="str">
        <f>HYPERLINK("[\\192.168.10.16\St1Share(NAS)\SKL\DB\GenTables\L8-遵循法令作業\JcicZ048.xlsx]DBD!A1", "連結")</f>
        <v>連結</v>
      </c>
      <c r="E248" s="1" t="s">
        <v>744</v>
      </c>
    </row>
    <row r="249">
      <c r="A249" s="1" t="s">
        <v>647</v>
      </c>
      <c r="B249" s="1" t="s">
        <v>745</v>
      </c>
      <c r="C249" s="1" t="s">
        <v>743</v>
      </c>
      <c r="D249" s="2" t="str">
        <f>HYPERLINK("[\\192.168.10.16\St1Share(NAS)\SKL\DB\GenTables\L8-遵循法令作業\JcicZ048Log.xlsx]DBD!A1", "連結")</f>
        <v>連結</v>
      </c>
      <c r="E249" s="1" t="s">
        <v>746</v>
      </c>
    </row>
    <row r="250">
      <c r="A250" s="1" t="s">
        <v>647</v>
      </c>
      <c r="B250" s="1" t="s">
        <v>747</v>
      </c>
      <c r="C250" s="1" t="s">
        <v>748</v>
      </c>
      <c r="D250" s="2" t="str">
        <f>HYPERLINK("[\\192.168.10.16\St1Share(NAS)\SKL\DB\GenTables\L8-遵循法令作業\JcicZ049.xlsx]DBD!A1", "連結")</f>
        <v>連結</v>
      </c>
      <c r="E250" s="1" t="s">
        <v>749</v>
      </c>
    </row>
    <row r="251">
      <c r="A251" s="1" t="s">
        <v>647</v>
      </c>
      <c r="B251" s="1" t="s">
        <v>750</v>
      </c>
      <c r="C251" s="1" t="s">
        <v>748</v>
      </c>
      <c r="D251" s="2" t="str">
        <f>HYPERLINK("[\\192.168.10.16\St1Share(NAS)\SKL\DB\GenTables\L8-遵循法令作業\JcicZ049Log.xlsx]DBD!A1", "連結")</f>
        <v>連結</v>
      </c>
      <c r="E251" s="1" t="s">
        <v>751</v>
      </c>
    </row>
    <row r="252">
      <c r="A252" s="1" t="s">
        <v>647</v>
      </c>
      <c r="B252" s="1" t="s">
        <v>752</v>
      </c>
      <c r="C252" s="1" t="s">
        <v>753</v>
      </c>
      <c r="D252" s="2" t="str">
        <f>HYPERLINK("[\\192.168.10.16\St1Share(NAS)\SKL\DB\GenTables\L8-遵循法令作業\JcicZ050.xlsx]DBD!A1", "連結")</f>
        <v>連結</v>
      </c>
      <c r="E252" s="1" t="s">
        <v>754</v>
      </c>
    </row>
    <row r="253">
      <c r="A253" s="1" t="s">
        <v>647</v>
      </c>
      <c r="B253" s="1" t="s">
        <v>755</v>
      </c>
      <c r="C253" s="1" t="s">
        <v>753</v>
      </c>
      <c r="D253" s="2" t="str">
        <f>HYPERLINK("[\\192.168.10.16\St1Share(NAS)\SKL\DB\GenTables\L8-遵循法令作業\JcicZ050Log.xlsx]DBD!A1", "連結")</f>
        <v>連結</v>
      </c>
      <c r="E253" s="1" t="s">
        <v>756</v>
      </c>
    </row>
    <row r="254">
      <c r="A254" s="1" t="s">
        <v>647</v>
      </c>
      <c r="B254" s="1" t="s">
        <v>757</v>
      </c>
      <c r="C254" s="1" t="s">
        <v>758</v>
      </c>
      <c r="D254" s="2" t="str">
        <f>HYPERLINK("[\\192.168.10.16\St1Share(NAS)\SKL\DB\GenTables\L8-遵循法令作業\JcicZ051.xlsx]DBD!A1", "連結")</f>
        <v>連結</v>
      </c>
      <c r="E254" s="1" t="s">
        <v>759</v>
      </c>
    </row>
    <row r="255">
      <c r="A255" s="1" t="s">
        <v>647</v>
      </c>
      <c r="B255" s="1" t="s">
        <v>760</v>
      </c>
      <c r="C255" s="1" t="s">
        <v>758</v>
      </c>
      <c r="D255" s="2" t="str">
        <f>HYPERLINK("[\\192.168.10.16\St1Share(NAS)\SKL\DB\GenTables\L8-遵循法令作業\JcicZ051Log.xlsx]DBD!A1", "連結")</f>
        <v>連結</v>
      </c>
      <c r="E255" s="1" t="s">
        <v>761</v>
      </c>
    </row>
    <row r="256">
      <c r="A256" s="1" t="s">
        <v>647</v>
      </c>
      <c r="B256" s="1" t="s">
        <v>762</v>
      </c>
      <c r="C256" s="1" t="s">
        <v>763</v>
      </c>
      <c r="D256" s="2" t="str">
        <f>HYPERLINK("[\\192.168.10.16\St1Share(NAS)\SKL\DB\GenTables\L8-遵循法令作業\JcicZ052.xlsx]DBD!A1", "連結")</f>
        <v>連結</v>
      </c>
      <c r="E256" s="1" t="s">
        <v>764</v>
      </c>
    </row>
    <row r="257">
      <c r="A257" s="1" t="s">
        <v>647</v>
      </c>
      <c r="B257" s="1" t="s">
        <v>765</v>
      </c>
      <c r="C257" s="1" t="s">
        <v>763</v>
      </c>
      <c r="D257" s="2" t="str">
        <f>HYPERLINK("[\\192.168.10.16\St1Share(NAS)\SKL\DB\GenTables\L8-遵循法令作業\JcicZ052Log.xlsx]DBD!A1", "連結")</f>
        <v>連結</v>
      </c>
      <c r="E257" s="1" t="s">
        <v>766</v>
      </c>
    </row>
    <row r="258">
      <c r="A258" s="1" t="s">
        <v>647</v>
      </c>
      <c r="B258" s="1" t="s">
        <v>767</v>
      </c>
      <c r="C258" s="1" t="s">
        <v>768</v>
      </c>
      <c r="D258" s="2" t="str">
        <f>HYPERLINK("[\\192.168.10.16\St1Share(NAS)\SKL\DB\GenTables\L8-遵循法令作業\JcicZ053.xlsx]DBD!A1", "連結")</f>
        <v>連結</v>
      </c>
      <c r="E258" s="1" t="s">
        <v>769</v>
      </c>
    </row>
    <row r="259">
      <c r="A259" s="1" t="s">
        <v>647</v>
      </c>
      <c r="B259" s="1" t="s">
        <v>770</v>
      </c>
      <c r="C259" s="1" t="s">
        <v>768</v>
      </c>
      <c r="D259" s="2" t="str">
        <f>HYPERLINK("[\\192.168.10.16\St1Share(NAS)\SKL\DB\GenTables\L8-遵循法令作業\JcicZ053Log.xlsx]DBD!A1", "連結")</f>
        <v>連結</v>
      </c>
      <c r="E259" s="1" t="s">
        <v>771</v>
      </c>
    </row>
    <row r="260">
      <c r="A260" s="1" t="s">
        <v>647</v>
      </c>
      <c r="B260" s="1" t="s">
        <v>772</v>
      </c>
      <c r="C260" s="1" t="s">
        <v>773</v>
      </c>
      <c r="D260" s="2" t="str">
        <f>HYPERLINK("[\\192.168.10.16\St1Share(NAS)\SKL\DB\GenTables\L8-遵循法令作業\JcicZ054.xlsx]DBD!A1", "連結")</f>
        <v>連結</v>
      </c>
      <c r="E260" s="1" t="s">
        <v>774</v>
      </c>
    </row>
    <row r="261">
      <c r="A261" s="1" t="s">
        <v>647</v>
      </c>
      <c r="B261" s="1" t="s">
        <v>775</v>
      </c>
      <c r="C261" s="1" t="s">
        <v>773</v>
      </c>
      <c r="D261" s="2" t="str">
        <f>HYPERLINK("[\\192.168.10.16\St1Share(NAS)\SKL\DB\GenTables\L8-遵循法令作業\JcicZ054Log.xlsx]DBD!A1", "連結")</f>
        <v>連結</v>
      </c>
      <c r="E261" s="1" t="s">
        <v>776</v>
      </c>
    </row>
    <row r="262">
      <c r="A262" s="1" t="s">
        <v>647</v>
      </c>
      <c r="B262" s="1" t="s">
        <v>777</v>
      </c>
      <c r="C262" s="1" t="s">
        <v>778</v>
      </c>
      <c r="D262" s="2" t="str">
        <f>HYPERLINK("[\\192.168.10.16\St1Share(NAS)\SKL\DB\GenTables\L8-遵循法令作業\JcicZ055.xlsx]DBD!A1", "連結")</f>
        <v>連結</v>
      </c>
      <c r="E262" s="1" t="s">
        <v>779</v>
      </c>
    </row>
    <row r="263">
      <c r="A263" s="1" t="s">
        <v>647</v>
      </c>
      <c r="B263" s="1" t="s">
        <v>780</v>
      </c>
      <c r="C263" s="1" t="s">
        <v>778</v>
      </c>
      <c r="D263" s="2" t="str">
        <f>HYPERLINK("[\\192.168.10.16\St1Share(NAS)\SKL\DB\GenTables\L8-遵循法令作業\JcicZ055Log.xlsx]DBD!A1", "連結")</f>
        <v>連結</v>
      </c>
      <c r="E263" s="1" t="s">
        <v>781</v>
      </c>
    </row>
    <row r="264">
      <c r="A264" s="1" t="s">
        <v>647</v>
      </c>
      <c r="B264" s="1" t="s">
        <v>782</v>
      </c>
      <c r="C264" s="1" t="s">
        <v>783</v>
      </c>
      <c r="D264" s="2" t="str">
        <f>HYPERLINK("[\\192.168.10.16\St1Share(NAS)\SKL\DB\GenTables\L8-遵循法令作業\JcicZ056.xlsx]DBD!A1", "連結")</f>
        <v>連結</v>
      </c>
      <c r="E264" s="1" t="s">
        <v>784</v>
      </c>
    </row>
    <row r="265">
      <c r="A265" s="1" t="s">
        <v>647</v>
      </c>
      <c r="B265" s="1" t="s">
        <v>785</v>
      </c>
      <c r="C265" s="1" t="s">
        <v>783</v>
      </c>
      <c r="D265" s="2" t="str">
        <f>HYPERLINK("[\\192.168.10.16\St1Share(NAS)\SKL\DB\GenTables\L8-遵循法令作業\JcicZ056Log.xlsx]DBD!A1", "連結")</f>
        <v>連結</v>
      </c>
      <c r="E265" s="1" t="s">
        <v>786</v>
      </c>
    </row>
    <row r="266">
      <c r="A266" s="1" t="s">
        <v>647</v>
      </c>
      <c r="B266" s="1" t="s">
        <v>787</v>
      </c>
      <c r="C266" s="1" t="s">
        <v>753</v>
      </c>
      <c r="D266" s="2" t="str">
        <f>HYPERLINK("[\\192.168.10.16\St1Share(NAS)\SKL\DB\GenTables\L8-遵循法令作業\JcicZ060.xlsx]DBD!A1", "連結")</f>
        <v>連結</v>
      </c>
      <c r="E266" s="1" t="s">
        <v>788</v>
      </c>
    </row>
    <row r="267">
      <c r="A267" s="1" t="s">
        <v>647</v>
      </c>
      <c r="B267" s="1" t="s">
        <v>789</v>
      </c>
      <c r="C267" s="1" t="s">
        <v>753</v>
      </c>
      <c r="D267" s="2" t="str">
        <f>HYPERLINK("[\\192.168.10.16\St1Share(NAS)\SKL\DB\GenTables\L8-遵循法令作業\JcicZ060Log.xlsx]DBD!A1", "連結")</f>
        <v>連結</v>
      </c>
      <c r="E267" s="1" t="s">
        <v>790</v>
      </c>
    </row>
    <row r="268">
      <c r="A268" s="1" t="s">
        <v>647</v>
      </c>
      <c r="B268" s="1" t="s">
        <v>791</v>
      </c>
      <c r="C268" s="1" t="s">
        <v>792</v>
      </c>
      <c r="D268" s="2" t="str">
        <f>HYPERLINK("[\\192.168.10.16\St1Share(NAS)\SKL\DB\GenTables\L8-遵循法令作業\JcicZ061.xlsx]DBD!A1", "連結")</f>
        <v>連結</v>
      </c>
      <c r="E268" s="1" t="s">
        <v>793</v>
      </c>
    </row>
    <row r="269">
      <c r="A269" s="1" t="s">
        <v>647</v>
      </c>
      <c r="B269" s="1" t="s">
        <v>794</v>
      </c>
      <c r="C269" s="1" t="s">
        <v>792</v>
      </c>
      <c r="D269" s="2" t="str">
        <f>HYPERLINK("[\\192.168.10.16\St1Share(NAS)\SKL\DB\GenTables\L8-遵循法令作業\JcicZ061Log.xlsx]DBD!A1", "連結")</f>
        <v>連結</v>
      </c>
      <c r="E269" s="1" t="s">
        <v>795</v>
      </c>
    </row>
    <row r="270">
      <c r="A270" s="1" t="s">
        <v>647</v>
      </c>
      <c r="B270" s="1" t="s">
        <v>796</v>
      </c>
      <c r="C270" s="1" t="s">
        <v>797</v>
      </c>
      <c r="D270" s="2" t="str">
        <f>HYPERLINK("[\\192.168.10.16\St1Share(NAS)\SKL\DB\GenTables\L8-遵循法令作業\JcicZ062.xlsx]DBD!A1", "連結")</f>
        <v>連結</v>
      </c>
      <c r="E270" s="1" t="s">
        <v>798</v>
      </c>
    </row>
    <row r="271">
      <c r="A271" s="1" t="s">
        <v>647</v>
      </c>
      <c r="B271" s="1" t="s">
        <v>799</v>
      </c>
      <c r="C271" s="1" t="s">
        <v>797</v>
      </c>
      <c r="D271" s="2" t="str">
        <f>HYPERLINK("[\\192.168.10.16\St1Share(NAS)\SKL\DB\GenTables\L8-遵循法令作業\JcicZ062Log.xlsx]DBD!A1", "連結")</f>
        <v>連結</v>
      </c>
      <c r="E271" s="1" t="s">
        <v>800</v>
      </c>
    </row>
    <row r="272">
      <c r="A272" s="1" t="s">
        <v>647</v>
      </c>
      <c r="B272" s="1" t="s">
        <v>801</v>
      </c>
      <c r="C272" s="1" t="s">
        <v>802</v>
      </c>
      <c r="D272" s="2" t="str">
        <f>HYPERLINK("[\\192.168.10.16\St1Share(NAS)\SKL\DB\GenTables\L8-遵循法令作業\JcicZ063.xlsx]DBD!A1", "連結")</f>
        <v>連結</v>
      </c>
      <c r="E272" s="1" t="s">
        <v>803</v>
      </c>
    </row>
    <row r="273">
      <c r="A273" s="1" t="s">
        <v>647</v>
      </c>
      <c r="B273" s="1" t="s">
        <v>804</v>
      </c>
      <c r="C273" s="1" t="s">
        <v>802</v>
      </c>
      <c r="D273" s="2" t="str">
        <f>HYPERLINK("[\\192.168.10.16\St1Share(NAS)\SKL\DB\GenTables\L8-遵循法令作業\JcicZ063Log.xlsx]DBD!A1", "連結")</f>
        <v>連結</v>
      </c>
      <c r="E273" s="1" t="s">
        <v>805</v>
      </c>
    </row>
    <row r="274">
      <c r="A274" s="1" t="s">
        <v>647</v>
      </c>
      <c r="B274" s="1" t="s">
        <v>806</v>
      </c>
      <c r="C274" s="1" t="s">
        <v>807</v>
      </c>
      <c r="D274" s="2" t="str">
        <f>HYPERLINK("[\\192.168.10.16\St1Share(NAS)\SKL\DB\GenTables\L8-遵循法令作業\JcicZ440.xlsx]DBD!A1", "連結")</f>
        <v>連結</v>
      </c>
      <c r="E274" s="1" t="s">
        <v>808</v>
      </c>
    </row>
    <row r="275">
      <c r="A275" s="1" t="s">
        <v>647</v>
      </c>
      <c r="B275" s="1" t="s">
        <v>809</v>
      </c>
      <c r="C275" s="1" t="s">
        <v>807</v>
      </c>
      <c r="D275" s="2" t="str">
        <f>HYPERLINK("[\\192.168.10.16\St1Share(NAS)\SKL\DB\GenTables\L8-遵循法令作業\JcicZ440Log.xlsx]DBD!A1", "連結")</f>
        <v>連結</v>
      </c>
      <c r="E275" s="1" t="s">
        <v>810</v>
      </c>
    </row>
    <row r="276">
      <c r="A276" s="1" t="s">
        <v>647</v>
      </c>
      <c r="B276" s="1" t="s">
        <v>811</v>
      </c>
      <c r="C276" s="1" t="s">
        <v>812</v>
      </c>
      <c r="D276" s="2" t="str">
        <f>HYPERLINK("[\\192.168.10.16\St1Share(NAS)\SKL\DB\GenTables\L8-遵循法令作業\JcicZ442.xlsx]DBD!A1", "連結")</f>
        <v>連結</v>
      </c>
      <c r="E276" s="1" t="s">
        <v>813</v>
      </c>
    </row>
    <row r="277">
      <c r="A277" s="1" t="s">
        <v>647</v>
      </c>
      <c r="B277" s="1" t="s">
        <v>814</v>
      </c>
      <c r="C277" s="1" t="s">
        <v>812</v>
      </c>
      <c r="D277" s="2" t="str">
        <f>HYPERLINK("[\\192.168.10.16\St1Share(NAS)\SKL\DB\GenTables\L8-遵循法令作業\JcicZ442Log.xlsx]DBD!A1", "連結")</f>
        <v>連結</v>
      </c>
      <c r="E277" s="1" t="s">
        <v>815</v>
      </c>
    </row>
    <row r="278">
      <c r="A278" s="1" t="s">
        <v>647</v>
      </c>
      <c r="B278" s="1" t="s">
        <v>816</v>
      </c>
      <c r="C278" s="1" t="s">
        <v>817</v>
      </c>
      <c r="D278" s="2" t="str">
        <f>HYPERLINK("[\\192.168.10.16\St1Share(NAS)\SKL\DB\GenTables\L8-遵循法令作業\JcicZ443.xlsx]DBD!A1", "連結")</f>
        <v>連結</v>
      </c>
      <c r="E278" s="1" t="s">
        <v>818</v>
      </c>
    </row>
    <row r="279">
      <c r="A279" s="1" t="s">
        <v>647</v>
      </c>
      <c r="B279" s="1" t="s">
        <v>819</v>
      </c>
      <c r="C279" s="1" t="s">
        <v>817</v>
      </c>
      <c r="D279" s="2" t="str">
        <f>HYPERLINK("[\\192.168.10.16\St1Share(NAS)\SKL\DB\GenTables\L8-遵循法令作業\JcicZ443Log.xlsx]DBD!A1", "連結")</f>
        <v>連結</v>
      </c>
      <c r="E279" s="1" t="s">
        <v>820</v>
      </c>
    </row>
    <row r="280">
      <c r="A280" s="1" t="s">
        <v>647</v>
      </c>
      <c r="B280" s="1" t="s">
        <v>821</v>
      </c>
      <c r="C280" s="1" t="s">
        <v>822</v>
      </c>
      <c r="D280" s="2" t="str">
        <f>HYPERLINK("[\\192.168.10.16\St1Share(NAS)\SKL\DB\GenTables\L8-遵循法令作業\JcicZ444.xlsx]DBD!A1", "連結")</f>
        <v>連結</v>
      </c>
      <c r="E280" s="1" t="s">
        <v>823</v>
      </c>
    </row>
    <row r="281">
      <c r="A281" s="1" t="s">
        <v>647</v>
      </c>
      <c r="B281" s="1" t="s">
        <v>824</v>
      </c>
      <c r="C281" s="1" t="s">
        <v>822</v>
      </c>
      <c r="D281" s="2" t="str">
        <f>HYPERLINK("[\\192.168.10.16\St1Share(NAS)\SKL\DB\GenTables\L8-遵循法令作業\JcicZ444Log.xlsx]DBD!A1", "連結")</f>
        <v>連結</v>
      </c>
      <c r="E281" s="1" t="s">
        <v>825</v>
      </c>
    </row>
    <row r="282">
      <c r="A282" s="1" t="s">
        <v>647</v>
      </c>
      <c r="B282" s="1" t="s">
        <v>826</v>
      </c>
      <c r="C282" s="1" t="s">
        <v>827</v>
      </c>
      <c r="D282" s="2" t="str">
        <f>HYPERLINK("[\\192.168.10.16\St1Share(NAS)\SKL\DB\GenTables\L8-遵循法令作業\JcicZ446.xlsx]DBD!A1", "連結")</f>
        <v>連結</v>
      </c>
      <c r="E282" s="1" t="s">
        <v>828</v>
      </c>
    </row>
    <row r="283">
      <c r="A283" s="1" t="s">
        <v>647</v>
      </c>
      <c r="B283" s="1" t="s">
        <v>829</v>
      </c>
      <c r="C283" s="1" t="s">
        <v>827</v>
      </c>
      <c r="D283" s="2" t="str">
        <f>HYPERLINK("[\\192.168.10.16\St1Share(NAS)\SKL\DB\GenTables\L8-遵循法令作業\JcicZ446Log.xlsx]DBD!A1", "連結")</f>
        <v>連結</v>
      </c>
      <c r="E283" s="1" t="s">
        <v>830</v>
      </c>
    </row>
    <row r="284">
      <c r="A284" s="1" t="s">
        <v>647</v>
      </c>
      <c r="B284" s="1" t="s">
        <v>831</v>
      </c>
      <c r="C284" s="1" t="s">
        <v>832</v>
      </c>
      <c r="D284" s="2" t="str">
        <f>HYPERLINK("[\\192.168.10.16\St1Share(NAS)\SKL\DB\GenTables\L8-遵循法令作業\JcicZ447.xlsx]DBD!A1", "連結")</f>
        <v>連結</v>
      </c>
      <c r="E284" s="1" t="s">
        <v>833</v>
      </c>
    </row>
    <row r="285">
      <c r="A285" s="1" t="s">
        <v>647</v>
      </c>
      <c r="B285" s="1" t="s">
        <v>834</v>
      </c>
      <c r="C285" s="1" t="s">
        <v>832</v>
      </c>
      <c r="D285" s="2" t="str">
        <f>HYPERLINK("[\\192.168.10.16\St1Share(NAS)\SKL\DB\GenTables\L8-遵循法令作業\JcicZ447Log.xlsx]DBD!A1", "連結")</f>
        <v>連結</v>
      </c>
      <c r="E285" s="1" t="s">
        <v>835</v>
      </c>
    </row>
    <row r="286">
      <c r="A286" s="1" t="s">
        <v>647</v>
      </c>
      <c r="B286" s="1" t="s">
        <v>836</v>
      </c>
      <c r="C286" s="1" t="s">
        <v>837</v>
      </c>
      <c r="D286" s="2" t="str">
        <f>HYPERLINK("[\\192.168.10.16\St1Share(NAS)\SKL\DB\GenTables\L8-遵循法令作業\JcicZ448.xlsx]DBD!A1", "連結")</f>
        <v>連結</v>
      </c>
      <c r="E286" s="1" t="s">
        <v>838</v>
      </c>
    </row>
    <row r="287">
      <c r="A287" s="1" t="s">
        <v>647</v>
      </c>
      <c r="B287" s="1" t="s">
        <v>839</v>
      </c>
      <c r="C287" s="1" t="s">
        <v>837</v>
      </c>
      <c r="D287" s="2" t="str">
        <f>HYPERLINK("[\\192.168.10.16\St1Share(NAS)\SKL\DB\GenTables\L8-遵循法令作業\JcicZ448Log.xlsx]DBD!A1", "連結")</f>
        <v>連結</v>
      </c>
      <c r="E287" s="1" t="s">
        <v>840</v>
      </c>
    </row>
    <row r="288">
      <c r="A288" s="1" t="s">
        <v>647</v>
      </c>
      <c r="B288" s="1" t="s">
        <v>841</v>
      </c>
      <c r="C288" s="1" t="s">
        <v>842</v>
      </c>
      <c r="D288" s="2" t="str">
        <f>HYPERLINK("[\\192.168.10.16\St1Share(NAS)\SKL\DB\GenTables\L8-遵循法令作業\JcicZ450.xlsx]DBD!A1", "連結")</f>
        <v>連結</v>
      </c>
      <c r="E288" s="1" t="s">
        <v>843</v>
      </c>
    </row>
    <row r="289">
      <c r="A289" s="1" t="s">
        <v>647</v>
      </c>
      <c r="B289" s="1" t="s">
        <v>844</v>
      </c>
      <c r="C289" s="1" t="s">
        <v>842</v>
      </c>
      <c r="D289" s="2" t="str">
        <f>HYPERLINK("[\\192.168.10.16\St1Share(NAS)\SKL\DB\GenTables\L8-遵循法令作業\JcicZ450Log.xlsx]DBD!A1", "連結")</f>
        <v>連結</v>
      </c>
      <c r="E289" s="1" t="s">
        <v>845</v>
      </c>
    </row>
    <row r="290">
      <c r="A290" s="1" t="s">
        <v>647</v>
      </c>
      <c r="B290" s="1" t="s">
        <v>846</v>
      </c>
      <c r="C290" s="1" t="s">
        <v>847</v>
      </c>
      <c r="D290" s="2" t="str">
        <f>HYPERLINK("[\\192.168.10.16\St1Share(NAS)\SKL\DB\GenTables\L8-遵循法令作業\JcicZ451.xlsx]DBD!A1", "連結")</f>
        <v>連結</v>
      </c>
      <c r="E290" s="1" t="s">
        <v>848</v>
      </c>
    </row>
    <row r="291">
      <c r="A291" s="1" t="s">
        <v>647</v>
      </c>
      <c r="B291" s="1" t="s">
        <v>849</v>
      </c>
      <c r="C291" s="1" t="s">
        <v>847</v>
      </c>
      <c r="D291" s="2" t="str">
        <f>HYPERLINK("[\\192.168.10.16\St1Share(NAS)\SKL\DB\GenTables\L8-遵循法令作業\JcicZ451Log.xlsx]DBD!A1", "連結")</f>
        <v>連結</v>
      </c>
      <c r="E291" s="1" t="s">
        <v>850</v>
      </c>
    </row>
    <row r="292">
      <c r="A292" s="1" t="s">
        <v>647</v>
      </c>
      <c r="B292" s="1" t="s">
        <v>851</v>
      </c>
      <c r="C292" s="1" t="s">
        <v>852</v>
      </c>
      <c r="D292" s="2" t="str">
        <f>HYPERLINK("[\\192.168.10.16\St1Share(NAS)\SKL\DB\GenTables\L8-遵循法令作業\JcicZ454.xlsx]DBD!A1", "連結")</f>
        <v>連結</v>
      </c>
      <c r="E292" s="1" t="s">
        <v>853</v>
      </c>
    </row>
    <row r="293">
      <c r="A293" s="1" t="s">
        <v>647</v>
      </c>
      <c r="B293" s="1" t="s">
        <v>854</v>
      </c>
      <c r="C293" s="1" t="s">
        <v>852</v>
      </c>
      <c r="D293" s="2" t="str">
        <f>HYPERLINK("[\\192.168.10.16\St1Share(NAS)\SKL\DB\GenTables\L8-遵循法令作業\JcicZ454Log.xlsx]DBD!A1", "連結")</f>
        <v>連結</v>
      </c>
      <c r="E293" s="1" t="s">
        <v>855</v>
      </c>
    </row>
    <row r="294">
      <c r="A294" s="1" t="s">
        <v>647</v>
      </c>
      <c r="B294" s="1" t="s">
        <v>856</v>
      </c>
      <c r="C294" s="1" t="s">
        <v>857</v>
      </c>
      <c r="D294" s="2" t="str">
        <f>HYPERLINK("[\\192.168.10.16\St1Share(NAS)\SKL\DB\GenTables\L8-遵循法令作業\JcicZ570.xlsx]DBD!A1", "連結")</f>
        <v>連結</v>
      </c>
      <c r="E294" s="1" t="s">
        <v>858</v>
      </c>
    </row>
    <row r="295">
      <c r="A295" s="1" t="s">
        <v>647</v>
      </c>
      <c r="B295" s="1" t="s">
        <v>859</v>
      </c>
      <c r="C295" s="1" t="s">
        <v>857</v>
      </c>
      <c r="D295" s="2" t="str">
        <f>HYPERLINK("[\\192.168.10.16\St1Share(NAS)\SKL\DB\GenTables\L8-遵循法令作業\JcicZ570Log.xlsx]DBD!A1", "連結")</f>
        <v>連結</v>
      </c>
      <c r="E295" s="1" t="s">
        <v>860</v>
      </c>
    </row>
    <row r="296">
      <c r="A296" s="1" t="s">
        <v>647</v>
      </c>
      <c r="B296" s="1" t="s">
        <v>861</v>
      </c>
      <c r="C296" s="1" t="s">
        <v>862</v>
      </c>
      <c r="D296" s="2" t="str">
        <f>HYPERLINK("[\\192.168.10.16\St1Share(NAS)\SKL\DB\GenTables\L8-遵循法令作業\JcicZ571.xlsx]DBD!A1", "連結")</f>
        <v>連結</v>
      </c>
      <c r="E296" s="1" t="s">
        <v>863</v>
      </c>
    </row>
    <row r="297">
      <c r="A297" s="1" t="s">
        <v>647</v>
      </c>
      <c r="B297" s="1" t="s">
        <v>864</v>
      </c>
      <c r="C297" s="1" t="s">
        <v>862</v>
      </c>
      <c r="D297" s="2" t="str">
        <f>HYPERLINK("[\\192.168.10.16\St1Share(NAS)\SKL\DB\GenTables\L8-遵循法令作業\JcicZ571Log.xlsx]DBD!A1", "連結")</f>
        <v>連結</v>
      </c>
      <c r="E297" s="1" t="s">
        <v>865</v>
      </c>
    </row>
    <row r="298">
      <c r="A298" s="1" t="s">
        <v>647</v>
      </c>
      <c r="B298" s="1" t="s">
        <v>866</v>
      </c>
      <c r="C298" s="1" t="s">
        <v>867</v>
      </c>
      <c r="D298" s="2" t="str">
        <f>HYPERLINK("[\\192.168.10.16\St1Share(NAS)\SKL\DB\GenTables\L8-遵循法令作業\JcicZ572.xlsx]DBD!A1", "連結")</f>
        <v>連結</v>
      </c>
      <c r="E298" s="1" t="s">
        <v>868</v>
      </c>
    </row>
    <row r="299">
      <c r="A299" s="1" t="s">
        <v>647</v>
      </c>
      <c r="B299" s="1" t="s">
        <v>869</v>
      </c>
      <c r="C299" s="1" t="s">
        <v>867</v>
      </c>
      <c r="D299" s="2" t="str">
        <f>HYPERLINK("[\\192.168.10.16\St1Share(NAS)\SKL\DB\GenTables\L8-遵循法令作業\JcicZ572Log.xlsx]DBD!A1", "連結")</f>
        <v>連結</v>
      </c>
      <c r="E299" s="1" t="s">
        <v>870</v>
      </c>
    </row>
    <row r="300">
      <c r="A300" s="1" t="s">
        <v>647</v>
      </c>
      <c r="B300" s="1" t="s">
        <v>871</v>
      </c>
      <c r="C300" s="1" t="s">
        <v>872</v>
      </c>
      <c r="D300" s="2" t="str">
        <f>HYPERLINK("[\\192.168.10.16\St1Share(NAS)\SKL\DB\GenTables\L8-遵循法令作業\JcicZ573.xlsx]DBD!A1", "連結")</f>
        <v>連結</v>
      </c>
      <c r="E300" s="1" t="s">
        <v>873</v>
      </c>
    </row>
    <row r="301">
      <c r="A301" s="1" t="s">
        <v>647</v>
      </c>
      <c r="B301" s="1" t="s">
        <v>874</v>
      </c>
      <c r="C301" s="1" t="s">
        <v>872</v>
      </c>
      <c r="D301" s="2" t="str">
        <f>HYPERLINK("[\\192.168.10.16\St1Share(NAS)\SKL\DB\GenTables\L8-遵循法令作業\JcicZ573Log.xlsx]DBD!A1", "連結")</f>
        <v>連結</v>
      </c>
      <c r="E301" s="1" t="s">
        <v>875</v>
      </c>
    </row>
    <row r="302">
      <c r="A302" s="1" t="s">
        <v>647</v>
      </c>
      <c r="B302" s="1" t="s">
        <v>876</v>
      </c>
      <c r="C302" s="1" t="s">
        <v>877</v>
      </c>
      <c r="D302" s="2" t="str">
        <f>HYPERLINK("[\\192.168.10.16\St1Share(NAS)\SKL\DB\GenTables\L8-遵循法令作業\JcicZ574.xlsx]DBD!A1", "連結")</f>
        <v>連結</v>
      </c>
      <c r="E302" s="1" t="s">
        <v>878</v>
      </c>
    </row>
    <row r="303">
      <c r="A303" s="1" t="s">
        <v>647</v>
      </c>
      <c r="B303" s="1" t="s">
        <v>879</v>
      </c>
      <c r="C303" s="1" t="s">
        <v>877</v>
      </c>
      <c r="D303" s="2" t="str">
        <f>HYPERLINK("[\\192.168.10.16\St1Share(NAS)\SKL\DB\GenTables\L8-遵循法令作業\JcicZ574Log.xlsx]DBD!A1", "連結")</f>
        <v>連結</v>
      </c>
      <c r="E303" s="1" t="s">
        <v>880</v>
      </c>
    </row>
    <row r="304">
      <c r="A304" s="1" t="s">
        <v>647</v>
      </c>
      <c r="B304" s="1" t="s">
        <v>881</v>
      </c>
      <c r="C304" s="1" t="s">
        <v>882</v>
      </c>
      <c r="D304" s="2" t="str">
        <f>HYPERLINK("[\\192.168.10.16\St1Share(NAS)\SKL\DB\GenTables\L8-遵循法令作業\JcicZ575.xlsx]DBD!A1", "連結")</f>
        <v>連結</v>
      </c>
      <c r="E304" s="1" t="s">
        <v>883</v>
      </c>
    </row>
    <row r="305">
      <c r="A305" s="1" t="s">
        <v>647</v>
      </c>
      <c r="B305" s="1" t="s">
        <v>884</v>
      </c>
      <c r="C305" s="1" t="s">
        <v>882</v>
      </c>
      <c r="D305" s="2" t="str">
        <f>HYPERLINK("[\\192.168.10.16\St1Share(NAS)\SKL\DB\GenTables\L8-遵循法令作業\JcicZ575Log.xlsx]DBD!A1", "連結")</f>
        <v>連結</v>
      </c>
      <c r="E305" s="1" t="s">
        <v>885</v>
      </c>
    </row>
    <row r="306">
      <c r="A306" s="1" t="s">
        <v>647</v>
      </c>
      <c r="B306" s="1" t="s">
        <v>886</v>
      </c>
      <c r="C306" s="1" t="s">
        <v>887</v>
      </c>
      <c r="D306" s="2" t="str">
        <f>HYPERLINK("[\\192.168.10.16\St1Share(NAS)\SKL\DB\GenTables\L8-遵循法令作業\MlaundryChkDtl.xlsx]DBD!A1", "連結")</f>
        <v>連結</v>
      </c>
      <c r="E306" s="1" t="s">
        <v>888</v>
      </c>
    </row>
    <row r="307">
      <c r="A307" s="1" t="s">
        <v>647</v>
      </c>
      <c r="B307" s="1" t="s">
        <v>889</v>
      </c>
      <c r="C307" s="1" t="s">
        <v>890</v>
      </c>
      <c r="D307" s="2" t="str">
        <f>HYPERLINK("[\\192.168.10.16\St1Share(NAS)\SKL\DB\GenTables\L8-遵循法令作業\MlaundryDetail.xlsx]DBD!A1", "連結")</f>
        <v>連結</v>
      </c>
      <c r="E307" s="1" t="s">
        <v>891</v>
      </c>
    </row>
    <row r="308">
      <c r="A308" s="1" t="s">
        <v>647</v>
      </c>
      <c r="B308" s="1" t="s">
        <v>892</v>
      </c>
      <c r="C308" s="1" t="s">
        <v>893</v>
      </c>
      <c r="D308" s="2" t="str">
        <f>HYPERLINK("[\\192.168.10.16\St1Share(NAS)\SKL\DB\GenTables\L8-遵循法令作業\MlaundryParas.xlsx]DBD!A1", "連結")</f>
        <v>連結</v>
      </c>
      <c r="E308" s="1" t="s">
        <v>894</v>
      </c>
    </row>
    <row r="309">
      <c r="A309" s="1" t="s">
        <v>647</v>
      </c>
      <c r="B309" s="1" t="s">
        <v>895</v>
      </c>
      <c r="C309" s="1" t="s">
        <v>896</v>
      </c>
      <c r="D309" s="2" t="str">
        <f>HYPERLINK("[\\192.168.10.16\St1Share(NAS)\SKL\DB\GenTables\L8-遵循法令作業\MlaundryRecord.xlsx]DBD!A1", "連結")</f>
        <v>連結</v>
      </c>
      <c r="E309" s="1" t="s">
        <v>897</v>
      </c>
    </row>
    <row r="310">
      <c r="A310" s="1" t="s">
        <v>647</v>
      </c>
      <c r="B310" s="1" t="s">
        <v>898</v>
      </c>
      <c r="C310" s="1" t="s">
        <v>899</v>
      </c>
      <c r="D310" s="2" t="str">
        <f>HYPERLINK("[\\192.168.10.16\St1Share(NAS)\SKL\DB\GenTables\L8-遵循法令作業\TbJcicMu01.xlsx]DBD!A1",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HYPERLINK("[\\192.168.10.16\St1Share(NAS)\SKL\DB\GenTables\L9-報表作業\Lagdtp.xlsx]DBD!A1",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HYPERLINK("[\\192.168.10.16\St1Share(NAS)\SKL\DB\GenTables\L9-報表作業\Lahgtp.xlsx]DBD!A1",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HYPERLINK("[\\192.168.10.16\St1Share(NAS)\SKL\DB\GenTables\L9-報表作業\LaLgtp.xlsx]DBD!A1",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HYPERLINK("[\\192.168.10.16\St1Share(NAS)\SKL\DB\GenTables\L9-報表作業\MonthlyLM042RBC.xlsx]DBD!A1",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HYPERLINK("[\\192.168.10.16\St1Share(NAS)\SKL\DB\GenTables\L9-報表作業\MonthlyLM052AssetClass.xlsx]DBD!A1",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HYPERLINK("[\\192.168.10.16\St1Share(NAS)\SKL\DB\GenTables\L9-報表作業\MonthlyLM052LoanAsset.xlsx]DBD!A1",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HYPERLINK("[\\192.168.10.16\St1Share(NAS)\SKL\DB\GenTables\L9-報表作業\MonthlyLM052Loss.xlsx]DBD!A1",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HYPERLINK("[\\192.168.10.16\St1Share(NAS)\SKL\DB\GenTables\L9-報表作業\MonthlyLM052Ovdu.xlsx]DBD!A1",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HYPERLINK("[\\192.168.10.16\St1Share(NAS)\SKL\DB\GenTables\L9-報表作業\MonthlyLM055AssetLoss.xlsx]DBD!A1",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HYPERLINK("[\\192.168.10.16\St1Share(NAS)\SKL\DB\GenTables\L9-報表作業\MonthlyLoanBal.xlsx]DBD!A1",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HYPERLINK("[\\192.168.10.16\St1Share(NAS)\SKL\DB\GenTables\L9-報表作業\RptJcic.xlsx]DBD!A1",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HYPERLINK("[\\192.168.10.16\St1Share(NAS)\SKL\DB\GenTables\L9-報表作業\RptRelationCompany.xlsx]DBD!A1",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HYPERLINK("[\\192.168.10.16\St1Share(NAS)\SKL\DB\GenTables\L9-報表作業\RptRelationFamily.xlsx]DBD!A1",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HYPERLINK("[\\192.168.10.16\St1Share(NAS)\SKL\DB\GenTables\L9-報表作業\RptRelationSelf.xlsx]DBD!A1",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HYPERLINK("[\\192.168.10.16\St1Share(NAS)\SKL\DB\GenTables\L9-報表作業\SlipEbsRecord.xlsx]DBD!A1",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HYPERLINK("[\\192.168.10.16\St1Share(NAS)\SKL\DB\GenTables\L9-報表作業\SlipMedia2022.xlsx]DBD!A1",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HYPERLINK("[\\192.168.10.16\St1Share(NAS)\SKL\DB\GenTables\L9-報表作業\YearlyHouseLoanInt.xlsx]DBD!A1", "連結")</f>
        <v>連結</v>
      </c>
      <c r="E336" s="1" t="s">
        <v>979</v>
      </c>
    </row>
    <row r="337">
      <c r="A337" s="1" t="s">
        <v>901</v>
      </c>
      <c r="B337" s="1" t="s">
        <v>980</v>
      </c>
      <c r="C337" s="1" t="s">
        <v>981</v>
      </c>
      <c r="D337" s="2" t="str">
        <f>HYPERLINK("[\\192.168.10.16\St1Share(NAS)\SKL\DB\GenTables\L9-報表作業\YearlyHouseLoanIntCheck.xlsx]DBD!A1", "連結")</f>
        <v>連結</v>
      </c>
      <c r="E337" s="1" t="s">
        <v>982</v>
      </c>
    </row>
    <row r="338">
      <c r="A338" s="1" t="s">
        <v>983</v>
      </c>
      <c r="B338" s="1" t="s">
        <v>984</v>
      </c>
      <c r="C338" s="1" t="s">
        <v>985</v>
      </c>
      <c r="D338" s="2" t="str">
        <f>HYPERLINK("[\\192.168.10.16\St1Share(NAS)\SKL\DB\GenTables\XX-系統\TxAgent.xlsx]DBD!A1", "連結")</f>
        <v>連結</v>
      </c>
      <c r="E338" s="1" t="s">
        <v>986</v>
      </c>
    </row>
    <row r="339">
      <c r="A339" s="1" t="s">
        <v>983</v>
      </c>
      <c r="B339" s="1" t="s">
        <v>987</v>
      </c>
      <c r="C339" s="1" t="s">
        <v>988</v>
      </c>
      <c r="D339" s="2" t="str">
        <f>HYPERLINK("[\\192.168.10.16\St1Share(NAS)\SKL\DB\GenTables\XX-系統\TxAmlCredit.xlsx]DBD!A1", "連結")</f>
        <v>連結</v>
      </c>
      <c r="E339" s="1" t="s">
        <v>989</v>
      </c>
    </row>
    <row r="340">
      <c r="A340" s="1" t="s">
        <v>983</v>
      </c>
      <c r="B340" s="1" t="s">
        <v>990</v>
      </c>
      <c r="C340" s="1" t="s">
        <v>991</v>
      </c>
      <c r="D340" s="2" t="str">
        <f>HYPERLINK("[\\192.168.10.16\St1Share(NAS)\SKL\DB\GenTables\XX-系統\TxAmlLog.xlsx]DBD!A1", "連結")</f>
        <v>連結</v>
      </c>
      <c r="E340" s="1" t="s">
        <v>992</v>
      </c>
    </row>
    <row r="341">
      <c r="A341" s="1" t="s">
        <v>983</v>
      </c>
      <c r="B341" s="1" t="s">
        <v>993</v>
      </c>
      <c r="C341" s="1" t="s">
        <v>994</v>
      </c>
      <c r="D341" s="2" t="str">
        <f>HYPERLINK("[\\192.168.10.16\St1Share(NAS)\SKL\DB\GenTables\XX-系統\TxAmlNotice.xlsx]DBD!A1", "連結")</f>
        <v>連結</v>
      </c>
      <c r="E341" s="1" t="s">
        <v>995</v>
      </c>
    </row>
    <row r="342">
      <c r="A342" s="1" t="s">
        <v>983</v>
      </c>
      <c r="B342" s="1" t="s">
        <v>996</v>
      </c>
      <c r="C342" s="1" t="s">
        <v>997</v>
      </c>
      <c r="D342" s="2" t="str">
        <f>HYPERLINK("[\\192.168.10.16\St1Share(NAS)\SKL\DB\GenTables\XX-系統\TxAmlRating.xlsx]DBD!A1", "連結")</f>
        <v>連結</v>
      </c>
      <c r="E342" s="1" t="s">
        <v>998</v>
      </c>
    </row>
    <row r="343">
      <c r="A343" s="1" t="s">
        <v>983</v>
      </c>
      <c r="B343" s="1" t="s">
        <v>999</v>
      </c>
      <c r="C343" s="1" t="s">
        <v>1000</v>
      </c>
      <c r="D343" s="2" t="str">
        <f>HYPERLINK("[\\192.168.10.16\St1Share(NAS)\SKL\DB\GenTables\XX-系統\TxAmlRatingAppl.xlsx]DBD!A1", "連結")</f>
        <v>連結</v>
      </c>
      <c r="E343" s="1" t="s">
        <v>1001</v>
      </c>
    </row>
    <row r="344">
      <c r="A344" s="1" t="s">
        <v>983</v>
      </c>
      <c r="B344" s="1" t="s">
        <v>1002</v>
      </c>
      <c r="C344" s="1" t="s">
        <v>1003</v>
      </c>
      <c r="D344" s="2" t="str">
        <f>HYPERLINK("[\\192.168.10.16\St1Share(NAS)\SKL\DB\GenTables\XX-系統\TxApLog.xlsx]DBD!A1", "連結")</f>
        <v>連結</v>
      </c>
      <c r="E344" s="1" t="s">
        <v>1004</v>
      </c>
    </row>
    <row r="345">
      <c r="A345" s="1" t="s">
        <v>983</v>
      </c>
      <c r="B345" s="1" t="s">
        <v>1005</v>
      </c>
      <c r="C345" s="1" t="s">
        <v>1006</v>
      </c>
      <c r="D345" s="2" t="str">
        <f>HYPERLINK("[\\192.168.10.16\St1Share(NAS)\SKL\DB\GenTables\XX-系統\TxArchiveTable.xlsx]DBD!A1", "連結")</f>
        <v>連結</v>
      </c>
      <c r="E345" s="1" t="s">
        <v>1007</v>
      </c>
    </row>
    <row r="346">
      <c r="A346" s="1" t="s">
        <v>983</v>
      </c>
      <c r="B346" s="1" t="s">
        <v>1008</v>
      </c>
      <c r="C346" s="1" t="s">
        <v>1009</v>
      </c>
      <c r="D346" s="2" t="str">
        <f>HYPERLINK("[\\192.168.10.16\St1Share(NAS)\SKL\DB\GenTables\XX-系統\TxArchiveTableLog.xlsx]DBD!A1", "連結")</f>
        <v>連結</v>
      </c>
      <c r="E346" s="1" t="s">
        <v>1010</v>
      </c>
    </row>
    <row r="347">
      <c r="A347" s="1" t="s">
        <v>983</v>
      </c>
      <c r="B347" s="1" t="s">
        <v>1011</v>
      </c>
      <c r="C347" s="1" t="s">
        <v>1012</v>
      </c>
      <c r="D347" s="2" t="str">
        <f>HYPERLINK("[\\192.168.10.16\St1Share(NAS)\SKL\DB\GenTables\XX-系統\TxAttachment.xlsx]DBD!A1", "連結")</f>
        <v>連結</v>
      </c>
      <c r="E347" s="1" t="s">
        <v>1013</v>
      </c>
    </row>
    <row r="348">
      <c r="A348" s="1" t="s">
        <v>983</v>
      </c>
      <c r="B348" s="1" t="s">
        <v>1014</v>
      </c>
      <c r="C348" s="1" t="s">
        <v>1015</v>
      </c>
      <c r="D348" s="2" t="str">
        <f>HYPERLINK("[\\192.168.10.16\St1Share(NAS)\SKL\DB\GenTables\XX-系統\TxAttachType.xlsx]DBD!A1", "連結")</f>
        <v>連結</v>
      </c>
      <c r="E348" s="1" t="s">
        <v>1016</v>
      </c>
    </row>
    <row r="349">
      <c r="A349" s="1" t="s">
        <v>983</v>
      </c>
      <c r="B349" s="1" t="s">
        <v>1017</v>
      </c>
      <c r="C349" s="1" t="s">
        <v>1018</v>
      </c>
      <c r="D349" s="2" t="str">
        <f>HYPERLINK("[\\192.168.10.16\St1Share(NAS)\SKL\DB\GenTables\XX-系統\TxAuthGroup.xlsx]DBD!A1", "連結")</f>
        <v>連結</v>
      </c>
      <c r="E349" s="1" t="s">
        <v>1019</v>
      </c>
    </row>
    <row r="350">
      <c r="A350" s="1" t="s">
        <v>983</v>
      </c>
      <c r="B350" s="1" t="s">
        <v>1020</v>
      </c>
      <c r="C350" s="1" t="s">
        <v>1021</v>
      </c>
      <c r="D350" s="2" t="str">
        <f>HYPERLINK("[\\192.168.10.16\St1Share(NAS)\SKL\DB\GenTables\XX-系統\TxAuthority.xlsx]DBD!A1", "連結")</f>
        <v>連結</v>
      </c>
      <c r="E350" s="1" t="s">
        <v>1022</v>
      </c>
    </row>
    <row r="351">
      <c r="A351" s="1" t="s">
        <v>983</v>
      </c>
      <c r="B351" s="1" t="s">
        <v>1023</v>
      </c>
      <c r="C351" s="1" t="s">
        <v>1024</v>
      </c>
      <c r="D351" s="2" t="str">
        <f>HYPERLINK("[\\192.168.10.16\St1Share(NAS)\SKL\DB\GenTables\XX-系統\TxAuthorize.xlsx]DBD!A1", "連結")</f>
        <v>連結</v>
      </c>
      <c r="E351" s="1" t="s">
        <v>1025</v>
      </c>
    </row>
    <row r="352">
      <c r="A352" s="1" t="s">
        <v>983</v>
      </c>
      <c r="B352" s="1" t="s">
        <v>1026</v>
      </c>
      <c r="C352" s="1" t="s">
        <v>1027</v>
      </c>
      <c r="D352" s="2" t="str">
        <f>HYPERLINK("[\\192.168.10.16\St1Share(NAS)\SKL\DB\GenTables\XX-系統\TxBizDate.xlsx]DBD!A1", "連結")</f>
        <v>連結</v>
      </c>
      <c r="E352" s="1" t="s">
        <v>1028</v>
      </c>
    </row>
    <row r="353">
      <c r="A353" s="1" t="s">
        <v>983</v>
      </c>
      <c r="B353" s="1" t="s">
        <v>1029</v>
      </c>
      <c r="C353" s="1" t="s">
        <v>1030</v>
      </c>
      <c r="D353" s="2" t="str">
        <f>HYPERLINK("[\\192.168.10.16\St1Share(NAS)\SKL\DB\GenTables\XX-系統\TxControl.xlsx]DBD!A1", "連結")</f>
        <v>連結</v>
      </c>
      <c r="E353" s="1" t="s">
        <v>1031</v>
      </c>
    </row>
    <row r="354">
      <c r="A354" s="1" t="s">
        <v>983</v>
      </c>
      <c r="B354" s="1" t="s">
        <v>1032</v>
      </c>
      <c r="C354" s="1" t="s">
        <v>1033</v>
      </c>
      <c r="D354" s="2" t="str">
        <f>HYPERLINK("[\\192.168.10.16\St1Share(NAS)\SKL\DB\GenTables\XX-系統\TxCruiser.xlsx]DBD!A1", "連結")</f>
        <v>連結</v>
      </c>
      <c r="E354" s="1" t="s">
        <v>1034</v>
      </c>
    </row>
    <row r="355">
      <c r="A355" s="1" t="s">
        <v>983</v>
      </c>
      <c r="B355" s="1" t="s">
        <v>1035</v>
      </c>
      <c r="C355" s="1" t="s">
        <v>1036</v>
      </c>
      <c r="D355" s="2" t="str">
        <f>HYPERLINK("[\\192.168.10.16\St1Share(NAS)\SKL\DB\GenTables\XX-系統\TxCurr.xlsx]DBD!A1", "連結")</f>
        <v>連結</v>
      </c>
      <c r="E355" s="1" t="s">
        <v>1037</v>
      </c>
    </row>
    <row r="356">
      <c r="A356" s="1" t="s">
        <v>983</v>
      </c>
      <c r="B356" s="1" t="s">
        <v>1038</v>
      </c>
      <c r="C356" s="1" t="s">
        <v>1039</v>
      </c>
      <c r="D356" s="2" t="str">
        <f>HYPERLINK("[\\192.168.10.16\St1Share(NAS)\SKL\DB\GenTables\XX-系統\TxDataLog.xlsx]DBD!A1", "連結")</f>
        <v>連結</v>
      </c>
      <c r="E356" s="1" t="s">
        <v>1040</v>
      </c>
    </row>
    <row r="357">
      <c r="A357" s="1" t="s">
        <v>983</v>
      </c>
      <c r="B357" s="1" t="s">
        <v>1041</v>
      </c>
      <c r="C357" s="1" t="s">
        <v>1042</v>
      </c>
      <c r="D357" s="2" t="str">
        <f>HYPERLINK("[\\192.168.10.16\St1Share(NAS)\SKL\DB\GenTables\XX-系統\TxErrCode.xlsx]DBD!A1", "連結")</f>
        <v>連結</v>
      </c>
      <c r="E357" s="1" t="s">
        <v>1043</v>
      </c>
    </row>
    <row r="358">
      <c r="A358" s="1" t="s">
        <v>983</v>
      </c>
      <c r="B358" s="1" t="s">
        <v>1044</v>
      </c>
      <c r="C358" s="1" t="s">
        <v>1045</v>
      </c>
      <c r="D358" s="2" t="str">
        <f>HYPERLINK("[\\192.168.10.16\St1Share(NAS)\SKL\DB\GenTables\XX-系統\TxFile.xlsx]DBD!A1", "連結")</f>
        <v>連結</v>
      </c>
      <c r="E358" s="1" t="s">
        <v>1046</v>
      </c>
    </row>
    <row r="359">
      <c r="A359" s="1" t="s">
        <v>983</v>
      </c>
      <c r="B359" s="1" t="s">
        <v>1047</v>
      </c>
      <c r="C359" s="1" t="s">
        <v>1048</v>
      </c>
      <c r="D359" s="2" t="str">
        <f>HYPERLINK("[\\192.168.10.16\St1Share(NAS)\SKL\DB\GenTables\XX-系統\TxFlow.xlsx]DBD!A1", "連結")</f>
        <v>連結</v>
      </c>
      <c r="E359" s="1" t="s">
        <v>1049</v>
      </c>
    </row>
    <row r="360">
      <c r="A360" s="1" t="s">
        <v>983</v>
      </c>
      <c r="B360" s="1" t="s">
        <v>1050</v>
      </c>
      <c r="C360" s="1" t="s">
        <v>1051</v>
      </c>
      <c r="D360" s="2" t="str">
        <f>HYPERLINK("[\\192.168.10.16\St1Share(NAS)\SKL\DB\GenTables\XX-系統\TxFtpUser.xlsx]DBD!A1", "連結")</f>
        <v>連結</v>
      </c>
      <c r="E360" s="1" t="s">
        <v>1052</v>
      </c>
    </row>
    <row r="361">
      <c r="A361" s="1" t="s">
        <v>983</v>
      </c>
      <c r="B361" s="1" t="s">
        <v>1053</v>
      </c>
      <c r="C361" s="1" t="s">
        <v>1054</v>
      </c>
      <c r="D361" s="2" t="str">
        <f>HYPERLINK("[\\192.168.10.16\St1Share(NAS)\SKL\DB\GenTables\XX-系統\TxHoliday.xlsx]DBD!A1", "連結")</f>
        <v>連結</v>
      </c>
      <c r="E361" s="1" t="s">
        <v>1055</v>
      </c>
    </row>
    <row r="362">
      <c r="A362" s="1" t="s">
        <v>983</v>
      </c>
      <c r="B362" s="1" t="s">
        <v>1056</v>
      </c>
      <c r="C362" s="1" t="s">
        <v>1057</v>
      </c>
      <c r="D362" s="2" t="str">
        <f>HYPERLINK("[\\192.168.10.16\St1Share(NAS)\SKL\DB\GenTables\XX-系統\TxInquiry.xlsx]DBD!A1", "連結")</f>
        <v>連結</v>
      </c>
      <c r="E362" s="1" t="s">
        <v>1058</v>
      </c>
    </row>
    <row r="363">
      <c r="A363" s="1" t="s">
        <v>983</v>
      </c>
      <c r="B363" s="1" t="s">
        <v>1059</v>
      </c>
      <c r="C363" s="1" t="s">
        <v>1060</v>
      </c>
      <c r="D363" s="2" t="str">
        <f>HYPERLINK("[\\192.168.10.16\St1Share(NAS)\SKL\DB\GenTables\XX-系統\TxLock.xlsx]DBD!A1", "連結")</f>
        <v>連結</v>
      </c>
      <c r="E363" s="1" t="s">
        <v>1061</v>
      </c>
    </row>
    <row r="364">
      <c r="A364" s="1" t="s">
        <v>983</v>
      </c>
      <c r="B364" s="1" t="s">
        <v>1062</v>
      </c>
      <c r="C364" s="1" t="s">
        <v>1063</v>
      </c>
      <c r="D364" s="2" t="str">
        <f>HYPERLINK("[\\192.168.10.16\St1Share(NAS)\SKL\DB\GenTables\XX-系統\TxPrinter.xlsx]DBD!A1", "連結")</f>
        <v>連結</v>
      </c>
      <c r="E364" s="1" t="s">
        <v>1064</v>
      </c>
    </row>
    <row r="365">
      <c r="A365" s="1" t="s">
        <v>983</v>
      </c>
      <c r="B365" s="1" t="s">
        <v>1065</v>
      </c>
      <c r="C365" s="1" t="s">
        <v>1066</v>
      </c>
      <c r="D365" s="2" t="str">
        <f>HYPERLINK("[\\192.168.10.16\St1Share(NAS)\SKL\DB\GenTables\XX-系統\TxRecord.xlsx]DBD!A1", "連結")</f>
        <v>連結</v>
      </c>
      <c r="E365" s="1" t="s">
        <v>1067</v>
      </c>
    </row>
    <row r="366">
      <c r="A366" s="1" t="s">
        <v>983</v>
      </c>
      <c r="B366" s="1" t="s">
        <v>1068</v>
      </c>
      <c r="C366" s="1" t="s">
        <v>1069</v>
      </c>
      <c r="D366" s="2" t="str">
        <f>HYPERLINK("[\\192.168.10.16\St1Share(NAS)\SKL\DB\GenTables\XX-系統\TxTeller.xlsx]DBD!A1", "連結")</f>
        <v>連結</v>
      </c>
      <c r="E366" s="1" t="s">
        <v>1070</v>
      </c>
    </row>
    <row r="367">
      <c r="A367" s="1" t="s">
        <v>983</v>
      </c>
      <c r="B367" s="1" t="s">
        <v>1071</v>
      </c>
      <c r="C367" s="1" t="s">
        <v>1072</v>
      </c>
      <c r="D367" s="2" t="str">
        <f>HYPERLINK("[\\192.168.10.16\St1Share(NAS)\SKL\DB\GenTables\XX-系統\TxTellerAuth.xlsx]DBD!A1", "連結")</f>
        <v>連結</v>
      </c>
      <c r="E367" s="1" t="s">
        <v>1073</v>
      </c>
    </row>
    <row r="368">
      <c r="A368" s="1" t="s">
        <v>983</v>
      </c>
      <c r="B368" s="1" t="s">
        <v>1074</v>
      </c>
      <c r="C368" s="1" t="s">
        <v>1075</v>
      </c>
      <c r="D368" s="2" t="str">
        <f>HYPERLINK("[\\192.168.10.16\St1Share(NAS)\SKL\DB\GenTables\XX-系統\TxTemp.xlsx]DBD!A1", "連結")</f>
        <v>連結</v>
      </c>
      <c r="E368" s="1" t="s">
        <v>1076</v>
      </c>
    </row>
    <row r="369">
      <c r="A369" s="1" t="s">
        <v>983</v>
      </c>
      <c r="B369" s="1" t="s">
        <v>1077</v>
      </c>
      <c r="C369" s="1" t="s">
        <v>1078</v>
      </c>
      <c r="D369" s="2" t="str">
        <f>HYPERLINK("[\\192.168.10.16\St1Share(NAS)\SKL\DB\GenTables\XX-系統\TxToDoDetail.xlsx]DBD!A1", "連結")</f>
        <v>連結</v>
      </c>
      <c r="E369" s="1" t="s">
        <v>1079</v>
      </c>
    </row>
    <row r="370">
      <c r="A370" s="1" t="s">
        <v>983</v>
      </c>
      <c r="B370" s="1" t="s">
        <v>1080</v>
      </c>
      <c r="C370" s="1" t="s">
        <v>1081</v>
      </c>
      <c r="D370" s="2" t="str">
        <f>HYPERLINK("[\\192.168.10.16\St1Share(NAS)\SKL\DB\GenTables\XX-系統\TxToDoDetailReserve.xlsx]DBD!A1", "連結")</f>
        <v>連結</v>
      </c>
      <c r="E370" s="1" t="s">
        <v>1082</v>
      </c>
    </row>
    <row r="371">
      <c r="A371" s="1" t="s">
        <v>983</v>
      </c>
      <c r="B371" s="1" t="s">
        <v>1083</v>
      </c>
      <c r="C371" s="1" t="s">
        <v>1084</v>
      </c>
      <c r="D371" s="2" t="str">
        <f>HYPERLINK("[\\192.168.10.16\St1Share(NAS)\SKL\DB\GenTables\XX-系統\TxToDoMain.xlsx]DBD!A1", "連結")</f>
        <v>連結</v>
      </c>
      <c r="E371" s="1" t="s">
        <v>1085</v>
      </c>
    </row>
    <row r="372">
      <c r="A372" s="1" t="s">
        <v>983</v>
      </c>
      <c r="B372" s="1" t="s">
        <v>1086</v>
      </c>
      <c r="C372" s="1" t="s">
        <v>1087</v>
      </c>
      <c r="D372" s="2" t="str">
        <f>HYPERLINK("[\\192.168.10.16\St1Share(NAS)\SKL\DB\GenTables\XX-系統\TxTranCode.xlsx]DBD!A1", "連結")</f>
        <v>連結</v>
      </c>
      <c r="E372" s="1" t="s">
        <v>1088</v>
      </c>
    </row>
    <row r="373">
      <c r="A373" s="1" t="s">
        <v>983</v>
      </c>
      <c r="B373" s="1" t="s">
        <v>1089</v>
      </c>
      <c r="C373" s="1" t="s">
        <v>1090</v>
      </c>
      <c r="D373" s="2" t="str">
        <f>HYPERLINK("[\\192.168.10.16\St1Share(NAS)\SKL\DB\GenTables\XX-系統\TxUnLock.xlsx]DBD!A1", "連結")</f>
        <v>連結</v>
      </c>
      <c r="E373" s="1" t="s">
        <v>1091</v>
      </c>
    </row>
    <row r="374">
      <c r="A374" s="1" t="s">
        <v>983</v>
      </c>
      <c r="B374" s="1" t="s">
        <v>1092</v>
      </c>
      <c r="C374" s="1" t="s">
        <v>1093</v>
      </c>
      <c r="D374" s="2" t="str">
        <f>HYPERLINK("[\\192.168.10.16\St1Share(NAS)\SKL\DB\GenTables\XX-系統\UspErrorLog.xlsx]DBD!A1", "連結")</f>
        <v>連結</v>
      </c>
      <c r="E374" s="1" t="s">
        <v>1094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2023-09-28T08:46:40Z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