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<sst xmlns="http://schemas.openxmlformats.org/spreadsheetml/2006/main" count="1438" uniqueCount="1050">
  <si>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</si>
  <si>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</si>
  <si>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</si>
  <si>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</si>
  <si>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</si>
  <si>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</si>
  <si>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</si>
  <si>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</si>
  <si>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</si>
  <si>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</si>
  <si>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</si>
  <si>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</si>
  <si>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</si>
  <si>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</si>
  <si>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</si>
  <si>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</si>
  <si>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</si>
  <si>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</si>
  <si>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</si>
  <si>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</si>
  <si>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</si>
  <si>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</si>
  <si>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</si>
  <si>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</si>
  <si>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</si>
  <si>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</si>
  <si>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</si>
  <si>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</si>
  <si>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</si>
  <si>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</si>
  <si>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</si>
  <si>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</si>
  <si>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</si>
  <si>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</si>
  <si>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</si>
  <si>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</si>
  <si>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</si>
  <si>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</si>
  <si>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</si>
  <si>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</si>
  <si>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</si>
  <si>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</si>
  <si>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</si>
  <si>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</si>
  <si>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</si>
  <si>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</si>
  <si>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</si>
  <si>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</si>
  <si>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</si>
  <si>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</si>
  <si>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</si>
  <si>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</si>
  <si>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</si>
  <si>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</si>
  <si>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</si>
  <si>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</si>
  <si>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</si>
  <si>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</si>
  <si>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</si>
  <si>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</si>
  <si>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</si>
  <si>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</si>
  <si>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</si>
  <si>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</si>
  <si>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</si>
  <si>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</si>
  <si>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</si>
  <si>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</si>
  <si>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</si>
  <si>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</si>
  <si>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</si>
  <si>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</si>
  <si>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</si>
  <si>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</si>
  <si>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</si>
  <si>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</si>
  <si>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</si>
  <si>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</si>
  <si>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</si>
  <si>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</si>
  <si>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</si>
  <si>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</si>
  <si>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</si>
  <si>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</si>
  <si>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</si>
  <si>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</si>
  <si>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</si>
  <si>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</si>
  <si>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</si>
  <si>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</si>
  <si>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</si>
  <si>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</si>
  <si>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</si>
  <si>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</si>
  <si>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</si>
  <si>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</si>
  <si>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</si>
  <si>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</si>
  <si>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</si>
  <si>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</si>
  <si>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</si>
  <si>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</si>
  <si>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</si>
  <si>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</si>
  <si>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</si>
  <si>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</si>
  <si>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</si>
  <si>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</si>
  <si>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</si>
  <si>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</si>
  <si>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</si>
  <si>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</si>
  <si>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</si>
  <si>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</si>
  <si>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</si>
  <si>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</si>
  <si>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</si>
  <si>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</si>
  <si>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</si>
  <si>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</si>
  <si>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</si>
  <si>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</si>
  <si>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</si>
  <si>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2022年05月05日 11:26:01</t>
  </si>
  <si>
    <t xml:space="preserve">FacMain</t>
  </si>
  <si>
    <t xml:space="preserve">額度主檔</t>
  </si>
  <si>
    <t xml:space="preserve">2022年04月29日 10:35:52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</si>
  <si>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</si>
  <si>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</si>
  <si>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</si>
  <si>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</si>
  <si>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</si>
  <si>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</si>
  <si>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</si>
  <si>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</si>
  <si>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</si>
  <si>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</si>
  <si>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</si>
  <si>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</si>
  <si>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</si>
  <si>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</si>
  <si>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</si>
  <si>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</si>
  <si>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</si>
  <si>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</si>
  <si>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</si>
  <si>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</si>
  <si>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</si>
  <si>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</si>
  <si>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</si>
  <si>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</si>
  <si>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</si>
  <si>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</si>
  <si>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</si>
  <si>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</si>
  <si>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</si>
  <si>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</si>
  <si>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</si>
  <si>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</si>
  <si>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</si>
  <si>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</si>
  <si>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</si>
  <si>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</si>
  <si>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</si>
  <si>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</si>
  <si>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</si>
  <si>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</si>
  <si>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</si>
  <si>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</si>
  <si>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</si>
  <si>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</si>
  <si>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</si>
  <si>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2022年04月26日 17:44:19</t>
  </si>
  <si>
    <t xml:space="preserve">LoanBorTx</t>
  </si>
  <si>
    <t xml:space="preserve">放款交易內容檔</t>
  </si>
  <si>
    <t xml:space="preserve">2022年04月29日 09:27:22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</si>
  <si>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</si>
  <si>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</si>
  <si>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</si>
  <si>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</si>
  <si>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</si>
  <si>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2022年05月17日 15:28:16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</si>
  <si>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</si>
  <si>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</si>
  <si>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</si>
  <si>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</si>
  <si>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</si>
  <si>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</si>
  <si>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</si>
  <si>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</si>
  <si>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</si>
  <si>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</si>
  <si>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</si>
  <si>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2022年05月13日 19:29:03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</si>
  <si>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</si>
  <si>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</si>
  <si>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</si>
  <si>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</si>
  <si>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</si>
  <si>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</si>
  <si>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</si>
  <si>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</si>
  <si>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</si>
  <si>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</si>
  <si>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</si>
  <si>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</si>
  <si>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</si>
  <si>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</si>
  <si>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</si>
  <si>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</si>
  <si>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</si>
  <si>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</si>
  <si>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2022年04月21日 20:31:22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</si>
  <si>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</si>
  <si>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</si>
  <si>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</si>
  <si>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</si>
  <si>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</si>
  <si>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2022年05月11日 13:12:31</t>
  </si>
  <si>
    <t xml:space="preserve">BankRmtf</t>
  </si>
  <si>
    <t xml:space="preserve">匯款轉帳檔</t>
  </si>
  <si>
    <t xml:space="preserve">2022年04月29日 11:43:05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</si>
  <si>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</si>
  <si>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</si>
  <si>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</si>
  <si>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</si>
  <si>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</si>
  <si>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</si>
  <si>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</si>
  <si>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</si>
  <si>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2022年05月12日 10:38:05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</si>
  <si>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</si>
  <si>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</si>
  <si>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</si>
  <si>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</si>
  <si>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</si>
  <si>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</si>
  <si>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</si>
  <si>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</si>
  <si>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2022年05月16日 14:30:00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</si>
  <si>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</si>
  <si>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</si>
  <si>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</si>
  <si>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</si>
  <si>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</si>
  <si>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</si>
  <si>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</si>
  <si>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</si>
  <si>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</si>
  <si>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</si>
  <si>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</si>
  <si>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</si>
  <si>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</si>
  <si>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</si>
  <si>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</si>
  <si>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</si>
  <si>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</si>
  <si>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2022年04月26日 10:43:02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</si>
  <si>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</si>
  <si>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</si>
  <si>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</si>
  <si>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</si>
  <si>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</si>
  <si>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</si>
  <si>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</si>
  <si>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</si>
  <si>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</si>
  <si>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</si>
  <si>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</si>
  <si>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</si>
  <si>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</si>
  <si>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</si>
  <si>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</si>
  <si>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</si>
  <si>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</si>
  <si>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</si>
  <si>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</si>
  <si>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</si>
  <si>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</si>
  <si>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</si>
  <si>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</si>
  <si>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</si>
  <si>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</si>
  <si>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</si>
  <si>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</si>
  <si>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</si>
  <si>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</si>
  <si>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</si>
  <si>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</si>
  <si>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</si>
  <si>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</si>
  <si>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</si>
  <si>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</si>
  <si>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</si>
  <si>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</si>
  <si>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</si>
  <si>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</si>
  <si>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</si>
  <si>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</si>
  <si>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</si>
  <si>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</si>
  <si>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</si>
  <si>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</si>
  <si>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</si>
  <si>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</si>
  <si>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</si>
  <si>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</si>
  <si>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</si>
  <si>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</si>
  <si>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14:29:51</t>
  </si>
  <si>
    <t xml:space="preserve">HlThreeLaqhcp</t>
  </si>
  <si>
    <t xml:space="preserve">單位、區部、部室業績累計檔</t>
  </si>
  <si>
    <t xml:space="preserve">2022年05月05日 18:11:22</t>
  </si>
  <si>
    <t xml:space="preserve">InnDocRecord</t>
  </si>
  <si>
    <t xml:space="preserve">檔案借閱檔</t>
  </si>
  <si>
    <t xml:space="preserve">2022年05月04日 14:05:05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</si>
  <si>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</si>
  <si>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</si>
  <si>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</si>
  <si>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</si>
  <si>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</si>
  <si>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</si>
  <si>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</si>
  <si>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</si>
  <si>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</si>
  <si>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</si>
  <si>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</si>
  <si>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</si>
  <si>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</si>
  <si>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</si>
  <si>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</si>
  <si>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</si>
  <si>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</si>
  <si>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</si>
  <si>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</si>
  <si>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</si>
  <si>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</si>
  <si>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</si>
  <si>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</si>
  <si>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</si>
  <si>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</si>
  <si>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</si>
  <si>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</si>
  <si>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</si>
  <si>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</si>
  <si>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</si>
  <si>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</si>
  <si>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</si>
  <si>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</si>
  <si>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</si>
  <si>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</si>
  <si>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</si>
  <si>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</si>
  <si>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</si>
  <si>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</si>
  <si>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</si>
  <si>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</si>
  <si>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</si>
  <si>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</si>
  <si>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</si>
  <si>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</si>
  <si>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</si>
  <si>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</si>
  <si>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</si>
  <si>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</si>
  <si>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</si>
  <si>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</si>
  <si>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</si>
  <si>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</si>
  <si>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</si>
  <si>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</si>
  <si>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</si>
  <si>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</si>
  <si>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</si>
  <si>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</si>
  <si>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</si>
  <si>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</si>
  <si>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</si>
  <si>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</si>
  <si>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</si>
  <si>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</si>
  <si>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</si>
  <si>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</si>
  <si>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</si>
  <si>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</si>
  <si>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</si>
  <si>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</si>
  <si>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</si>
  <si>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</si>
  <si>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</si>
  <si>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</si>
  <si>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</si>
  <si>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</si>
  <si>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</si>
  <si>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</si>
  <si>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</si>
  <si>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</si>
  <si>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</si>
  <si>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</si>
  <si>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</si>
  <si>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</si>
  <si>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</si>
  <si>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</si>
  <si>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</si>
  <si>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</si>
  <si>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</si>
  <si>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</si>
  <si>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</si>
  <si>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</si>
  <si>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</si>
  <si>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</si>
  <si>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</si>
  <si>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</si>
  <si>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</si>
  <si>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2022年05月13日 18:37:19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</si>
  <si>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</si>
  <si>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</si>
  <si>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</si>
  <si>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</si>
  <si>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</si>
  <si>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</si>
  <si>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</si>
  <si>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</si>
  <si>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</si>
  <si>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</si>
  <si>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</si>
  <si>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2022年05月16日 18:45:21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</si>
  <si>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</si>
  <si>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</si>
  <si>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</si>
  <si>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</si>
  <si>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</si>
  <si>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</si>
  <si>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</si>
  <si>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</si>
  <si>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</si>
  <si>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</si>
  <si>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</si>
  <si>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</si>
  <si>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</si>
  <si>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</si>
  <si>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</si>
  <si>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</si>
  <si>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</si>
  <si>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</si>
  <si>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</si>
  <si>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</si>
  <si>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</si>
  <si>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</si>
  <si>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</si>
  <si>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</si>
  <si>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</si>
  <si>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</si>
  <si>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</si>
  <si>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</si>
  <si>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</si>
  <si>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</si>
  <si>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</si>
  <si>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</si>
  <si>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</si>
  <si>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</si>
  <si>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</si>
  <si>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</si>
  <si>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</si>
  <si>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</si>
  <si>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</si>
  <si>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</si>
  <si>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</si>
  <si>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</si>
  <si>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</si>
  <si>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</si>
  <si>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</si>
  <si>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</si>
  <si>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</si>
  <si>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</si>
  <si>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</si>
  <si>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</si>
  <si>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</si>
  <si>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</si>
  <si>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</si>
  <si>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</si>
  <si>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</si>
  <si>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</si>
  <si>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</si>
  <si>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</si>
  <si>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</si>
  <si>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</si>
  <si>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</si>
  <si>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</si>
  <si>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</si>
  <si>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</si>
  <si>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</si>
  <si>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</si>
  <si>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</si>
  <si>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</si>
  <si>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</si>
  <si>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</si>
  <si>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</si>
  <si>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</si>
  <si>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</si>
  <si>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</si>
  <si>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</si>
  <si>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</si>
  <si>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</si>
  <si>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</si>
  <si>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</si>
  <si>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</si>
  <si>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</si>
  <si>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</si>
  <si>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</si>
  <si>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</si>
  <si>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</si>
  <si>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</si>
  <si>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</si>
  <si>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</si>
  <si>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</si>
  <si>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</si>
  <si>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</si>
  <si>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</si>
  <si>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</si>
  <si>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</si>
  <si>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</si>
  <si>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</si>
  <si>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</si>
  <si>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</si>
  <si>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</si>
  <si>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</si>
  <si>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</si>
  <si>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</si>
  <si>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</si>
  <si>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</si>
  <si>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</si>
  <si>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</si>
  <si>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</si>
  <si>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</si>
  <si>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</si>
  <si>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</si>
  <si>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</si>
  <si>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</si>
  <si>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</si>
  <si>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</si>
  <si>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</si>
  <si>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</si>
  <si>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</si>
  <si>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</si>
  <si>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</si>
  <si>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2022年05月12日 14:06:53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</si>
  <si>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</si>
  <si>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</si>
  <si>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</si>
  <si>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</si>
  <si>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</si>
  <si>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</si>
  <si>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</si>
  <si>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</si>
  <si>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</si>
  <si>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</si>
  <si>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</si>
  <si>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</si>
  <si>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</si>
  <si>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</si>
  <si>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</si>
  <si>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</si>
  <si>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</si>
  <si>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</si>
  <si>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</si>
  <si>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</si>
  <si>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</si>
  <si>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</si>
  <si>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</si>
  <si>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</si>
  <si>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</si>
  <si>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</si>
  <si>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</si>
  <si>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</si>
  <si>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</si>
  <si>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</si>
  <si>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</si>
  <si>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</si>
  <si>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</si>
  <si>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</si>
  <si>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</si>
  <si>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</si>
  <si>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</si>
  <si>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</si>
  <si>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</si>
  <si>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</si>
  <si>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</si>
  <si>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</si>
  <si>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</si>
  <si>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</si>
  <si>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</si>
  <si>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</si>
  <si>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</si>
  <si>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</si>
  <si>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</si>
  <si>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</si>
  <si>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</si>
  <si>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</si>
  <si>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</si>
  <si>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</si>
  <si>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</si>
  <si>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</si>
  <si>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</si>
  <si>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</si>
  <si>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</si>
  <si>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</si>
  <si>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</si>
  <si>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</si>
  <si>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</si>
  <si>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</si>
  <si>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</si>
  <si>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</si>
  <si>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</si>
  <si>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</si>
  <si>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</si>
  <si>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</si>
  <si>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</si>
  <si>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</si>
  <si>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</si>
  <si>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</si>
  <si>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</si>
  <si>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</si>
  <si>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</si>
  <si>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</si>
  <si>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</si>
  <si>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</si>
  <si>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</si>
  <si>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</si>
  <si>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</si>
  <si>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</si>
  <si>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</si>
  <si>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</si>
  <si>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</si>
  <si>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</si>
  <si>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</si>
  <si>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</si>
  <si>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</si>
  <si>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</si>
  <si>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</si>
  <si>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</si>
  <si>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</si>
  <si>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</si>
  <si>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</si>
  <si>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</si>
  <si>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</si>
  <si>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</si>
  <si>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</si>
  <si>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</si>
  <si>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</si>
  <si>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</si>
  <si>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</si>
  <si>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</si>
  <si>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</si>
  <si>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</si>
  <si>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</si>
  <si>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</si>
  <si>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</si>
  <si>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</si>
  <si>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</si>
  <si>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</si>
  <si>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</si>
  <si>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</si>
  <si>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</si>
  <si>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</si>
  <si>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</si>
  <si>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</si>
  <si>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</si>
  <si>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</si>
  <si>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</si>
  <si>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</si>
  <si>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</si>
  <si>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</si>
  <si>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</si>
  <si>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</si>
  <si>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</si>
  <si>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</si>
  <si>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</si>
  <si>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</si>
  <si>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</si>
  <si>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</si>
  <si>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</si>
  <si>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</si>
  <si>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</si>
  <si>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</si>
  <si>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</si>
  <si>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</si>
  <si>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</si>
  <si>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</si>
  <si>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</si>
  <si>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</si>
  <si>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</si>
  <si>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</si>
  <si>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</si>
  <si>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</si>
  <si>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</si>
  <si>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</si>
  <si>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</si>
  <si>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</si>
  <si>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</si>
  <si>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</si>
  <si>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</si>
  <si>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</si>
  <si>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</si>
  <si>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</si>
  <si>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</si>
  <si>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</si>
  <si>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</si>
  <si>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</si>
  <si>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</si>
  <si>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</si>
  <si>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</si>
  <si>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</si>
  <si>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</si>
  <si>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</si>
  <si>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</si>
  <si>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</si>
  <si>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</si>
  <si>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</si>
  <si>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</si>
  <si>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</si>
  <si>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</si>
  <si>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</si>
  <si>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</si>
  <si>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</si>
  <si>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</si>
  <si>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</si>
  <si>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</si>
  <si>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</si>
  <si>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</si>
  <si>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</si>
  <si>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</si>
  <si>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</si>
  <si>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</si>
  <si>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</si>
  <si>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</si>
  <si>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</si>
  <si>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</si>
  <si>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</si>
  <si>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</si>
  <si>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</si>
  <si>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</si>
  <si>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</si>
  <si>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</si>
  <si>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</si>
  <si>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</si>
  <si>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</si>
  <si>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</si>
  <si>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</si>
  <si>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</si>
  <si>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</si>
  <si>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</si>
  <si>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</si>
  <si>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</si>
  <si>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</si>
  <si>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</si>
  <si>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</si>
  <si>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</si>
  <si>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</si>
  <si>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</si>
  <si>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</si>
  <si>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</si>
  <si>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</si>
  <si>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</si>
  <si>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</si>
  <si>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</si>
  <si>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</si>
  <si>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</si>
  <si>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</si>
  <si>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</si>
  <si>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</si>
  <si>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</si>
  <si>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</si>
  <si>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</si>
  <si>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</si>
  <si>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</si>
  <si>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</si>
  <si>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</si>
  <si>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</si>
  <si>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</si>
  <si>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</si>
  <si>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</si>
  <si>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</si>
  <si>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</si>
  <si>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</si>
  <si>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</si>
  <si>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</si>
  <si>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</si>
  <si>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</si>
  <si>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</si>
  <si>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</si>
  <si>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</si>
  <si>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</si>
  <si>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</si>
  <si>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</si>
  <si>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</si>
  <si>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</si>
  <si>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</si>
  <si>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</si>
  <si>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</si>
  <si>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</si>
  <si>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</si>
  <si>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</si>
  <si>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</si>
  <si>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</si>
  <si>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</si>
  <si>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</si>
  <si>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</si>
  <si>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</si>
  <si>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</si>
  <si>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</si>
  <si>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</si>
  <si>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</si>
  <si>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</si>
  <si>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</si>
  <si>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</si>
  <si>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</si>
  <si>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</si>
  <si>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</si>
  <si>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</si>
  <si>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</si>
  <si>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</si>
  <si>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</si>
  <si>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</si>
  <si>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</si>
  <si>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</si>
  <si>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</si>
  <si>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</si>
  <si>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</si>
  <si>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</si>
  <si>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</si>
  <si>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</si>
  <si>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</si>
  <si>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</si>
  <si>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</si>
  <si>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</si>
  <si>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</si>
  <si>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</si>
  <si>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</si>
  <si>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</si>
  <si>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</si>
  <si>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</si>
  <si>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</si>
  <si>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</si>
  <si>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</si>
  <si>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</si>
  <si>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</si>
  <si>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</si>
  <si>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</si>
  <si>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</si>
  <si>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</si>
  <si>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</si>
  <si>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2022年04月29日 10:51:03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</si>
  <si>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</si>
  <si>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</si>
  <si>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</si>
  <si>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</si>
  <si>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</si>
  <si>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2022年05月10日 10:33:59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</si>
  <si>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</si>
  <si>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</si>
  <si>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</si>
  <si>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</si>
  <si>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</si>
  <si>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</si>
  <si>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</si>
  <si>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</si>
  <si>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</si>
  <si>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</si>
  <si>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</si>
  <si>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</si>
  <si>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</si>
  <si>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</si>
  <si>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</si>
  <si>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</si>
  <si>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</si>
  <si>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</si>
  <si>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</si>
  <si>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</si>
  <si>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</si>
  <si>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</si>
  <si>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</si>
  <si>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</si>
  <si>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</si>
  <si>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</si>
  <si>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</si>
  <si>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</si>
  <si>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</si>
  <si>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</si>
  <si>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</si>
  <si>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</si>
  <si>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</si>
  <si>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</si>
  <si>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</si>
  <si>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</si>
  <si>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</si>
  <si>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</si>
  <si>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</si>
  <si>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</si>
  <si>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</si>
  <si>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</si>
  <si>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</si>
  <si>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</si>
  <si>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</si>
  <si>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</si>
  <si>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</si>
  <si>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</si>
  <si>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</si>
  <si>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</si>
  <si>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</si>
  <si>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</si>
  <si>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</si>
  <si>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</si>
  <si>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</si>
  <si>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</si>
  <si>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</si>
  <si>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</si>
  <si>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</si>
  <si>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</si>
  <si>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</si>
  <si>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</si>
  <si>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</si>
  <si>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</si>
  <si>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</si>
  <si>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</si>
  <si>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</si>
  <si>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</si>
  <si>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</si>
  <si>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</si>
  <si>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</si>
  <si>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</si>
  <si>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</si>
  <si>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</si>
  <si>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</si>
  <si>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</si>
  <si>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</si>
  <si>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</si>
  <si>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</si>
  <si>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</si>
  <si>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</si>
  <si>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</si>
  <si>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</si>
  <si>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</si>
  <si>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</si>
  <si>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</si>
  <si>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</si>
  <si>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</si>
  <si>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</si>
  <si>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</si>
  <si>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</si>
  <si>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</si>
  <si>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</si>
  <si>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</si>
  <si>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</si>
  <si>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</si>
  <si>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</si>
  <si>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</si>
  <si>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</si>
  <si>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</si>
  <si>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</si>
  <si>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</si>
  <si>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</si>
  <si>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</si>
  <si>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</si>
  <si>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</si>
  <si>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</si>
  <si>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</si>
  <si>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</si>
  <si>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</si>
  <si>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</si>
  <si>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</si>
  <si>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</si>
  <si>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</si>
  <si>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</si>
  <si>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</si>
  <si>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</si>
  <si>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</si>
  <si>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</si>
  <si>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</si>
  <si>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</si>
  <si>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</si>
  <si>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</si>
  <si>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</si>
  <si>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2022年05月06日 16:50:41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</si>
  <si>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</si>
  <si>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</si>
  <si>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</si>
  <si>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</si>
  <si>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</si>
  <si>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</si>
  <si>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</si>
  <si>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</si>
  <si>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</si>
  <si>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</si>
  <si>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</si>
  <si>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</si>
  <si>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</si>
  <si>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</si>
  <si>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2022年04月29日 19:24:06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</si>
  <si>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</si>
  <si>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</si>
  <si>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</si>
  <si>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</si>
  <si>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</si>
  <si>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</si>
  <si>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</si>
  <si>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</si>
  <si>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</si>
  <si>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</si>
  <si>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</si>
  <si>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</si>
  <si>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</si>
  <si>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</si>
  <si>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</si>
  <si>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</si>
  <si>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</si>
  <si>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</si>
  <si>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</si>
  <si>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</si>
  <si>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</si>
  <si>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</si>
  <si>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</si>
  <si>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</si>
  <si>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</si>
  <si>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2022年05月12日 17:24:17</t>
  </si>
  <si>
    <t xml:space="preserve">TxTeller</t>
  </si>
  <si>
    <t xml:space="preserve">使用者檔</t>
  </si>
  <si>
    <t xml:space="preserve">2022年05月12日 17:24:14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</si>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</sst>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1049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HYPERLINK("[\\192.168.10.16\St1Share(NAS)\SKL\DB\GenTables\L4-批次作業\BatxBaseRateChange.xlsx]DBD!A1",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HYPERLINK("[\\192.168.10.16\St1Share(NAS)\SKL\DB\GenTables\L4-批次作業\BatxCheque.xlsx]DBD!A1",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HYPERLINK("[\\192.168.10.16\St1Share(NAS)\SKL\DB\GenTables\L4-批次作業\BatxDetail.xlsx]DBD!A1",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HYPERLINK("[\\192.168.10.16\St1Share(NAS)\SKL\DB\GenTables\L4-批次作業\BatxHead.xlsx]DBD!A1",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HYPERLINK("[\\192.168.10.16\St1Share(NAS)\SKL\DB\GenTables\L4-批次作業\BatxOthers.xlsx]DBD!A1",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HYPERLINK("[\\192.168.10.16\St1Share(NAS)\SKL\DB\GenTables\L4-批次作業\BatxRateChange.xlsx]DBD!A1",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HYPERLINK("[\\192.168.10.16\St1Share(NAS)\SKL\DB\GenTables\L4-批次作業\EmpDeductDtl.xlsx]DBD!A1",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HYPERLINK("[\\192.168.10.16\St1Share(NAS)\SKL\DB\GenTables\L4-批次作業\EmpDeductMedia.xlsx]DBD!A1",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HYPERLINK("[\\192.168.10.16\St1Share(NAS)\SKL\DB\GenTables\L4-批次作業\EmpDeductSchedule.xlsx]DBD!A1",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HYPERLINK("[\\192.168.10.16\St1Share(NAS)\SKL\DB\GenTables\L4-批次作業\InsuComm.xlsx]DBD!A1",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HYPERLINK("[\\192.168.10.16\St1Share(NAS)\SKL\DB\GenTables\L4-批次作業\InsuOrignal.xlsx]DBD!A1",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HYPERLINK("[\\192.168.10.16\St1Share(NAS)\SKL\DB\GenTables\L4-批次作業\InsuRenewMediaTemp.xlsx]DBD!A1",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HYPERLINK("[\\192.168.10.16\St1Share(NAS)\SKL\DB\GenTables\L4-批次作業\PostAuthLogHistory.xlsx]DBD!A1",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HYPERLINK("[\\192.168.10.16\St1Share(NAS)\SKL\DB\GenTables\L4-批次作業\PostDeductMedia.xlsx]DBD!A1", "連結")</f>
        <v>連結</v>
      </c>
      <c r="E88" s="1" t="s">
        <v>269</v>
      </c>
    </row>
    <row r="89">
      <c r="A89" s="1" t="s">
        <v>200</v>
      </c>
      <c r="B89" s="1" t="s">
        <v>270</v>
      </c>
      <c r="C89" s="1" t="s">
        <v>271</v>
      </c>
      <c r="D89" s="2" t="str">
        <f>HYPERLINK("[\\192.168.10.16\St1Share(NAS)\SKL\DB\GenTables\L4-批次作業\RepayActChangeLog.xlsx]DBD!A1", "連結")</f>
        <v>連結</v>
      </c>
      <c r="E89" s="1" t="s">
        <v>272</v>
      </c>
    </row>
    <row r="90">
      <c r="A90" s="1" t="s">
        <v>273</v>
      </c>
      <c r="B90" s="1" t="s">
        <v>274</v>
      </c>
      <c r="C90" s="1" t="s">
        <v>275</v>
      </c>
      <c r="D90" s="2" t="str">
        <f>HYPERLINK("[\\192.168.10.16\St1Share(NAS)\SKL\DB\GenTables\L5-管理性作業\CollLaw.xlsx]DBD!A1", "連結")</f>
        <v>連結</v>
      </c>
      <c r="E90" s="1" t="s">
        <v>276</v>
      </c>
    </row>
    <row r="91">
      <c r="A91" s="1" t="s">
        <v>273</v>
      </c>
      <c r="B91" s="1" t="s">
        <v>277</v>
      </c>
      <c r="C91" s="1" t="s">
        <v>278</v>
      </c>
      <c r="D91" s="2" t="str">
        <f>HYPERLINK("[\\192.168.10.16\St1Share(NAS)\SKL\DB\GenTables\L5-管理性作業\CollLetter.xlsx]DBD!A1", "連結")</f>
        <v>連結</v>
      </c>
      <c r="E91" s="1" t="s">
        <v>279</v>
      </c>
    </row>
    <row r="92">
      <c r="A92" s="1" t="s">
        <v>273</v>
      </c>
      <c r="B92" s="1" t="s">
        <v>280</v>
      </c>
      <c r="C92" s="1" t="s">
        <v>281</v>
      </c>
      <c r="D92" s="2" t="str">
        <f>HYPERLINK("[\\192.168.10.16\St1Share(NAS)\SKL\DB\GenTables\L5-管理性作業\CollList.xlsx]DBD!A1", "連結")</f>
        <v>連結</v>
      </c>
      <c r="E92" s="1" t="s">
        <v>282</v>
      </c>
    </row>
    <row r="93">
      <c r="A93" s="1" t="s">
        <v>273</v>
      </c>
      <c r="B93" s="1" t="s">
        <v>283</v>
      </c>
      <c r="C93" s="1" t="s">
        <v>284</v>
      </c>
      <c r="D93" s="2" t="str">
        <f>HYPERLINK("[\\192.168.10.16\St1Share(NAS)\SKL\DB\GenTables\L5-管理性作業\CollListTmp.xlsx]DBD!A1", "連結")</f>
        <v>連結</v>
      </c>
      <c r="E93" s="1" t="s">
        <v>285</v>
      </c>
    </row>
    <row r="94">
      <c r="A94" s="1" t="s">
        <v>273</v>
      </c>
      <c r="B94" s="1" t="s">
        <v>286</v>
      </c>
      <c r="C94" s="1" t="s">
        <v>287</v>
      </c>
      <c r="D94" s="2" t="str">
        <f>HYPERLINK("[\\192.168.10.16\St1Share(NAS)\SKL\DB\GenTables\L5-管理性作業\CollMeet.xlsx]DBD!A1", "連結")</f>
        <v>連結</v>
      </c>
      <c r="E94" s="1" t="s">
        <v>288</v>
      </c>
    </row>
    <row r="95">
      <c r="A95" s="1" t="s">
        <v>273</v>
      </c>
      <c r="B95" s="1" t="s">
        <v>289</v>
      </c>
      <c r="C95" s="1" t="s">
        <v>290</v>
      </c>
      <c r="D95" s="2" t="str">
        <f>HYPERLINK("[\\192.168.10.16\St1Share(NAS)\SKL\DB\GenTables\L5-管理性作業\CollRemind.xlsx]DBD!A1", "連結")</f>
        <v>連結</v>
      </c>
      <c r="E95" s="1" t="s">
        <v>291</v>
      </c>
    </row>
    <row r="96">
      <c r="A96" s="1" t="s">
        <v>273</v>
      </c>
      <c r="B96" s="1" t="s">
        <v>292</v>
      </c>
      <c r="C96" s="1" t="s">
        <v>293</v>
      </c>
      <c r="D96" s="2" t="str">
        <f>HYPERLINK("[\\192.168.10.16\St1Share(NAS)\SKL\DB\GenTables\L5-管理性作業\CollTel.xlsx]DBD!A1", "連結")</f>
        <v>連結</v>
      </c>
      <c r="E96" s="1" t="s">
        <v>294</v>
      </c>
    </row>
    <row r="97">
      <c r="A97" s="1" t="s">
        <v>273</v>
      </c>
      <c r="B97" s="1" t="s">
        <v>295</v>
      </c>
      <c r="C97" s="1" t="s">
        <v>296</v>
      </c>
      <c r="D97" s="2" t="str">
        <f>HYPERLINK("[\\192.168.10.16\St1Share(NAS)\SKL\DB\GenTables\L5-管理性作業\HlAreaData.xlsx]DBD!A1", "連結")</f>
        <v>連結</v>
      </c>
      <c r="E97" s="1" t="s">
        <v>297</v>
      </c>
    </row>
    <row r="98">
      <c r="A98" s="1" t="s">
        <v>273</v>
      </c>
      <c r="B98" s="1" t="s">
        <v>298</v>
      </c>
      <c r="C98" s="1" t="s">
        <v>299</v>
      </c>
      <c r="D98" s="2" t="str">
        <f>HYPERLINK("[\\192.168.10.16\St1Share(NAS)\SKL\DB\GenTables\L5-管理性作業\HlAreaLnYg6Pt.xlsx]DBD!A1", "連結")</f>
        <v>連結</v>
      </c>
      <c r="E98" s="1" t="s">
        <v>300</v>
      </c>
    </row>
    <row r="99">
      <c r="A99" s="1" t="s">
        <v>273</v>
      </c>
      <c r="B99" s="1" t="s">
        <v>301</v>
      </c>
      <c r="C99" s="1" t="s">
        <v>302</v>
      </c>
      <c r="D99" s="2" t="str">
        <f>HYPERLINK("[\\192.168.10.16\St1Share(NAS)\SKL\DB\GenTables\L5-管理性作業\HlCusData.xlsx]DBD!A1", "連結")</f>
        <v>連結</v>
      </c>
      <c r="E99" s="1" t="s">
        <v>303</v>
      </c>
    </row>
    <row r="100">
      <c r="A100" s="1" t="s">
        <v>273</v>
      </c>
      <c r="B100" s="1" t="s">
        <v>304</v>
      </c>
      <c r="C100" s="1" t="s">
        <v>305</v>
      </c>
      <c r="D100" s="2" t="str">
        <f>HYPERLINK("[\\192.168.10.16\St1Share(NAS)\SKL\DB\GenTables\L5-管理性作業\HlEmpLnYg5Pt.xlsx]DBD!A1", "連結")</f>
        <v>連結</v>
      </c>
      <c r="E100" s="1" t="s">
        <v>306</v>
      </c>
    </row>
    <row r="101">
      <c r="A101" s="1" t="s">
        <v>273</v>
      </c>
      <c r="B101" s="1" t="s">
        <v>307</v>
      </c>
      <c r="C101" s="1" t="s">
        <v>308</v>
      </c>
      <c r="D101" s="2" t="str">
        <f>HYPERLINK("[\\192.168.10.16\St1Share(NAS)\SKL\DB\GenTables\L5-管理性作業\HlThreeDetail.xlsx]DBD!A1", "連結")</f>
        <v>連結</v>
      </c>
      <c r="E101" s="1" t="s">
        <v>309</v>
      </c>
    </row>
    <row r="102">
      <c r="A102" s="1" t="s">
        <v>273</v>
      </c>
      <c r="B102" s="1" t="s">
        <v>310</v>
      </c>
      <c r="C102" s="1" t="s">
        <v>311</v>
      </c>
      <c r="D102" s="2" t="str">
        <f>HYPERLINK("[\\192.168.10.16\St1Share(NAS)\SKL\DB\GenTables\L5-管理性作業\HlThreeLaqhcp.xlsx]DBD!A1", "連結")</f>
        <v>連結</v>
      </c>
      <c r="E102" s="1" t="s">
        <v>312</v>
      </c>
    </row>
    <row r="103">
      <c r="A103" s="1" t="s">
        <v>273</v>
      </c>
      <c r="B103" s="1" t="s">
        <v>313</v>
      </c>
      <c r="C103" s="1" t="s">
        <v>314</v>
      </c>
      <c r="D103" s="2" t="str">
        <f>HYPERLINK("[\\192.168.10.16\St1Share(NAS)\SKL\DB\GenTables\L5-管理性作業\InnDocRecord.xlsx]DBD!A1", "連結")</f>
        <v>連結</v>
      </c>
      <c r="E103" s="1" t="s">
        <v>315</v>
      </c>
    </row>
    <row r="104">
      <c r="A104" s="1" t="s">
        <v>273</v>
      </c>
      <c r="B104" s="1" t="s">
        <v>316</v>
      </c>
      <c r="C104" s="1" t="s">
        <v>317</v>
      </c>
      <c r="D104" s="2" t="str">
        <f>HYPERLINK("[\\192.168.10.16\St1Share(NAS)\SKL\DB\GenTables\L5-管理性作業\InnFundApl.xlsx]DBD!A1", "連結")</f>
        <v>連結</v>
      </c>
      <c r="E104" s="1" t="s">
        <v>318</v>
      </c>
    </row>
    <row r="105">
      <c r="A105" s="1" t="s">
        <v>273</v>
      </c>
      <c r="B105" s="1" t="s">
        <v>319</v>
      </c>
      <c r="C105" s="1" t="s">
        <v>320</v>
      </c>
      <c r="D105" s="2" t="str">
        <f>HYPERLINK("[\\192.168.10.16\St1Share(NAS)\SKL\DB\GenTables\L5-管理性作業\InnLoanMeeting.xlsx]DBD!A1", "連結")</f>
        <v>連結</v>
      </c>
      <c r="E105" s="1" t="s">
        <v>321</v>
      </c>
    </row>
    <row r="106">
      <c r="A106" s="1" t="s">
        <v>273</v>
      </c>
      <c r="B106" s="1" t="s">
        <v>322</v>
      </c>
      <c r="C106" s="1" t="s">
        <v>323</v>
      </c>
      <c r="D106" s="2" t="str">
        <f>HYPERLINK("[\\192.168.10.16\St1Share(NAS)\SKL\DB\GenTables\L5-管理性作業\InnReCheck.xlsx]DBD!A1", "連結")</f>
        <v>連結</v>
      </c>
      <c r="E106" s="1" t="s">
        <v>324</v>
      </c>
    </row>
    <row r="107">
      <c r="A107" s="1" t="s">
        <v>273</v>
      </c>
      <c r="B107" s="1" t="s">
        <v>325</v>
      </c>
      <c r="C107" s="1" t="s">
        <v>326</v>
      </c>
      <c r="D107" s="2" t="str">
        <f>HYPERLINK("[\\192.168.10.16\St1Share(NAS)\SKL\DB\GenTables\L5-管理性作業\JcicAtomDetail.xlsx]DBD!A1", "連結")</f>
        <v>連結</v>
      </c>
      <c r="E107" s="1" t="s">
        <v>327</v>
      </c>
    </row>
    <row r="108">
      <c r="A108" s="1" t="s">
        <v>273</v>
      </c>
      <c r="B108" s="1" t="s">
        <v>328</v>
      </c>
      <c r="C108" s="1" t="s">
        <v>329</v>
      </c>
      <c r="D108" s="2" t="str">
        <f>HYPERLINK("[\\192.168.10.16\St1Share(NAS)\SKL\DB\GenTables\L5-管理性作業\JcicAtomMain.xlsx]DBD!A1", "連結")</f>
        <v>連結</v>
      </c>
      <c r="E108" s="1" t="s">
        <v>330</v>
      </c>
    </row>
    <row r="109">
      <c r="A109" s="1" t="s">
        <v>273</v>
      </c>
      <c r="B109" s="1" t="s">
        <v>331</v>
      </c>
      <c r="C109" s="1" t="s">
        <v>332</v>
      </c>
      <c r="D109" s="2" t="str">
        <f>HYPERLINK("[\\192.168.10.16\St1Share(NAS)\SKL\DB\GenTables\L5-管理性作業\NegAppr.xlsx]DBD!A1", "連結")</f>
        <v>連結</v>
      </c>
      <c r="E109" s="1" t="s">
        <v>333</v>
      </c>
    </row>
    <row r="110">
      <c r="A110" s="1" t="s">
        <v>273</v>
      </c>
      <c r="B110" s="1" t="s">
        <v>334</v>
      </c>
      <c r="C110" s="1" t="s">
        <v>335</v>
      </c>
      <c r="D110" s="2" t="str">
        <f>HYPERLINK("[\\192.168.10.16\St1Share(NAS)\SKL\DB\GenTables\L5-管理性作業\NegAppr01.xlsx]DBD!A1", "連結")</f>
        <v>連結</v>
      </c>
      <c r="E110" s="1" t="s">
        <v>336</v>
      </c>
    </row>
    <row r="111">
      <c r="A111" s="1" t="s">
        <v>273</v>
      </c>
      <c r="B111" s="1" t="s">
        <v>337</v>
      </c>
      <c r="C111" s="1" t="s">
        <v>338</v>
      </c>
      <c r="D111" s="2" t="str">
        <f>HYPERLINK("[\\192.168.10.16\St1Share(NAS)\SKL\DB\GenTables\L5-管理性作業\NegAppr02.xlsx]DBD!A1", "連結")</f>
        <v>連結</v>
      </c>
      <c r="E111" s="1" t="s">
        <v>339</v>
      </c>
    </row>
    <row r="112">
      <c r="A112" s="1" t="s">
        <v>273</v>
      </c>
      <c r="B112" s="1" t="s">
        <v>340</v>
      </c>
      <c r="C112" s="1" t="s">
        <v>341</v>
      </c>
      <c r="D112" s="2" t="str">
        <f>HYPERLINK("[\\192.168.10.16\St1Share(NAS)\SKL\DB\GenTables\L5-管理性作業\NegFinAcct.xlsx]DBD!A1", "連結")</f>
        <v>連結</v>
      </c>
      <c r="E112" s="1" t="s">
        <v>342</v>
      </c>
    </row>
    <row r="113">
      <c r="A113" s="1" t="s">
        <v>273</v>
      </c>
      <c r="B113" s="1" t="s">
        <v>343</v>
      </c>
      <c r="C113" s="1" t="s">
        <v>344</v>
      </c>
      <c r="D113" s="2" t="str">
        <f>HYPERLINK("[\\192.168.10.16\St1Share(NAS)\SKL\DB\GenTables\L5-管理性作業\NegFinShare.xlsx]DBD!A1", "連結")</f>
        <v>連結</v>
      </c>
      <c r="E113" s="1" t="s">
        <v>345</v>
      </c>
    </row>
    <row r="114">
      <c r="A114" s="1" t="s">
        <v>273</v>
      </c>
      <c r="B114" s="1" t="s">
        <v>346</v>
      </c>
      <c r="C114" s="1" t="s">
        <v>347</v>
      </c>
      <c r="D114" s="2" t="str">
        <f>HYPERLINK("[\\192.168.10.16\St1Share(NAS)\SKL\DB\GenTables\L5-管理性作業\NegFinShareLog.xlsx]DBD!A1", "連結")</f>
        <v>連結</v>
      </c>
      <c r="E114" s="1" t="s">
        <v>348</v>
      </c>
    </row>
    <row r="115">
      <c r="A115" s="1" t="s">
        <v>273</v>
      </c>
      <c r="B115" s="1" t="s">
        <v>349</v>
      </c>
      <c r="C115" s="1" t="s">
        <v>350</v>
      </c>
      <c r="D115" s="2" t="str">
        <f>HYPERLINK("[\\192.168.10.16\St1Share(NAS)\SKL\DB\GenTables\L5-管理性作業\NegMain.xlsx]DBD!A1", "連結")</f>
        <v>連結</v>
      </c>
      <c r="E115" s="1" t="s">
        <v>351</v>
      </c>
    </row>
    <row r="116">
      <c r="A116" s="1" t="s">
        <v>273</v>
      </c>
      <c r="B116" s="1" t="s">
        <v>352</v>
      </c>
      <c r="C116" s="1" t="s">
        <v>353</v>
      </c>
      <c r="D116" s="2" t="str">
        <f>HYPERLINK("[\\192.168.10.16\St1Share(NAS)\SKL\DB\GenTables\L5-管理性作業\NegQueryCust.xlsx]DBD!A1", "連結")</f>
        <v>連結</v>
      </c>
      <c r="E116" s="1" t="s">
        <v>354</v>
      </c>
    </row>
    <row r="117">
      <c r="A117" s="1" t="s">
        <v>273</v>
      </c>
      <c r="B117" s="1" t="s">
        <v>355</v>
      </c>
      <c r="C117" s="1" t="s">
        <v>356</v>
      </c>
      <c r="D117" s="2" t="str">
        <f>HYPERLINK("[\\192.168.10.16\St1Share(NAS)\SKL\DB\GenTables\L5-管理性作業\NegTrans.xlsx]DBD!A1", "連結")</f>
        <v>連結</v>
      </c>
      <c r="E117" s="1" t="s">
        <v>357</v>
      </c>
    </row>
    <row r="118">
      <c r="A118" s="1" t="s">
        <v>273</v>
      </c>
      <c r="B118" s="1" t="s">
        <v>358</v>
      </c>
      <c r="C118" s="1" t="s">
        <v>359</v>
      </c>
      <c r="D118" s="2" t="str">
        <f>HYPERLINK("[\\192.168.10.16\St1Share(NAS)\SKL\DB\GenTables\L5-管理性作業\PfBsDetail.xlsx]DBD!A1", "連結")</f>
        <v>連結</v>
      </c>
      <c r="E118" s="1" t="s">
        <v>360</v>
      </c>
    </row>
    <row r="119">
      <c r="A119" s="1" t="s">
        <v>273</v>
      </c>
      <c r="B119" s="1" t="s">
        <v>361</v>
      </c>
      <c r="C119" s="1" t="s">
        <v>362</v>
      </c>
      <c r="D119" s="2" t="str">
        <f>HYPERLINK("[\\192.168.10.16\St1Share(NAS)\SKL\DB\GenTables\L5-管理性作業\PfBsDetailAdjust.xlsx]DBD!A1", "連結")</f>
        <v>連結</v>
      </c>
      <c r="E119" s="1" t="s">
        <v>363</v>
      </c>
    </row>
    <row r="120">
      <c r="A120" s="1" t="s">
        <v>273</v>
      </c>
      <c r="B120" s="1" t="s">
        <v>364</v>
      </c>
      <c r="C120" s="1" t="s">
        <v>365</v>
      </c>
      <c r="D120" s="2" t="str">
        <f>HYPERLINK("[\\192.168.10.16\St1Share(NAS)\SKL\DB\GenTables\L5-管理性作業\PfBsOfficer.xlsx]DBD!A1", "連結")</f>
        <v>連結</v>
      </c>
      <c r="E120" s="1" t="s">
        <v>366</v>
      </c>
    </row>
    <row r="121">
      <c r="A121" s="1" t="s">
        <v>273</v>
      </c>
      <c r="B121" s="1" t="s">
        <v>367</v>
      </c>
      <c r="C121" s="1" t="s">
        <v>368</v>
      </c>
      <c r="D121" s="2" t="str">
        <f>HYPERLINK("[\\192.168.10.16\St1Share(NAS)\SKL\DB\GenTables\L5-管理性作業\PfCoOfficer.xlsx]DBD!A1", "連結")</f>
        <v>連結</v>
      </c>
      <c r="E121" s="1" t="s">
        <v>369</v>
      </c>
    </row>
    <row r="122">
      <c r="A122" s="1" t="s">
        <v>273</v>
      </c>
      <c r="B122" s="1" t="s">
        <v>370</v>
      </c>
      <c r="C122" s="1" t="s">
        <v>371</v>
      </c>
      <c r="D122" s="2" t="str">
        <f>HYPERLINK("[\\192.168.10.16\St1Share(NAS)\SKL\DB\GenTables\L5-管理性作業\PfCoOfficerLog.xlsx]DBD!A1", "連結")</f>
        <v>連結</v>
      </c>
      <c r="E122" s="1" t="s">
        <v>372</v>
      </c>
    </row>
    <row r="123">
      <c r="A123" s="1" t="s">
        <v>273</v>
      </c>
      <c r="B123" s="1" t="s">
        <v>373</v>
      </c>
      <c r="C123" s="1" t="s">
        <v>374</v>
      </c>
      <c r="D123" s="2" t="str">
        <f>HYPERLINK("[\\192.168.10.16\St1Share(NAS)\SKL\DB\GenTables\L5-管理性作業\PfDeparment.xlsx]DBD!A1", "連結")</f>
        <v>連結</v>
      </c>
      <c r="E123" s="1" t="s">
        <v>375</v>
      </c>
    </row>
    <row r="124">
      <c r="A124" s="1" t="s">
        <v>273</v>
      </c>
      <c r="B124" s="1" t="s">
        <v>376</v>
      </c>
      <c r="C124" s="1" t="s">
        <v>377</v>
      </c>
      <c r="D124" s="2" t="str">
        <f>HYPERLINK("[\\192.168.10.16\St1Share(NAS)\SKL\DB\GenTables\L5-管理性作業\PfDetail.xlsx]DBD!A1", "連結")</f>
        <v>連結</v>
      </c>
      <c r="E124" s="1" t="s">
        <v>378</v>
      </c>
    </row>
    <row r="125">
      <c r="A125" s="1" t="s">
        <v>273</v>
      </c>
      <c r="B125" s="1" t="s">
        <v>379</v>
      </c>
      <c r="C125" s="1" t="s">
        <v>380</v>
      </c>
      <c r="D125" s="2" t="str">
        <f>HYPERLINK("[\\192.168.10.16\St1Share(NAS)\SKL\DB\GenTables\L5-管理性作業\PfInsCheck.xlsx]DBD!A1", "連結")</f>
        <v>連結</v>
      </c>
      <c r="E125" s="1" t="s">
        <v>381</v>
      </c>
    </row>
    <row r="126">
      <c r="A126" s="1" t="s">
        <v>273</v>
      </c>
      <c r="B126" s="1" t="s">
        <v>382</v>
      </c>
      <c r="C126" s="1" t="s">
        <v>383</v>
      </c>
      <c r="D126" s="2" t="str">
        <f>HYPERLINK("[\\192.168.10.16\St1Share(NAS)\SKL\DB\GenTables\L5-管理性作業\PfIntranetAdjust.xlsx]DBD!A1", "連結")</f>
        <v>連結</v>
      </c>
      <c r="E126" s="1" t="s">
        <v>384</v>
      </c>
    </row>
    <row r="127">
      <c r="A127" s="1" t="s">
        <v>273</v>
      </c>
      <c r="B127" s="1" t="s">
        <v>385</v>
      </c>
      <c r="C127" s="1" t="s">
        <v>308</v>
      </c>
      <c r="D127" s="2" t="str">
        <f>HYPERLINK("[\\192.168.10.16\St1Share(NAS)\SKL\DB\GenTables\L5-管理性作業\PfItDetail.xlsx]DBD!A1", "連結")</f>
        <v>連結</v>
      </c>
      <c r="E127" s="1" t="s">
        <v>386</v>
      </c>
    </row>
    <row r="128">
      <c r="A128" s="1" t="s">
        <v>273</v>
      </c>
      <c r="B128" s="1" t="s">
        <v>387</v>
      </c>
      <c r="C128" s="1" t="s">
        <v>388</v>
      </c>
      <c r="D128" s="2" t="str">
        <f>HYPERLINK("[\\192.168.10.16\St1Share(NAS)\SKL\DB\GenTables\L5-管理性作業\PfItDetailAdjust.xlsx]DBD!A1", "連結")</f>
        <v>連結</v>
      </c>
      <c r="E128" s="1" t="s">
        <v>389</v>
      </c>
    </row>
    <row r="129">
      <c r="A129" s="1" t="s">
        <v>273</v>
      </c>
      <c r="B129" s="1" t="s">
        <v>390</v>
      </c>
      <c r="C129" s="1" t="s">
        <v>391</v>
      </c>
      <c r="D129" s="2" t="str">
        <f>HYPERLINK("[\\192.168.10.16\St1Share(NAS)\SKL\DB\GenTables\L5-管理性作業\PfReward.xlsx]DBD!A1", "連結")</f>
        <v>連結</v>
      </c>
      <c r="E129" s="1" t="s">
        <v>392</v>
      </c>
    </row>
    <row r="130">
      <c r="A130" s="1" t="s">
        <v>273</v>
      </c>
      <c r="B130" s="1" t="s">
        <v>393</v>
      </c>
      <c r="C130" s="1" t="s">
        <v>394</v>
      </c>
      <c r="D130" s="2" t="str">
        <f>HYPERLINK("[\\192.168.10.16\St1Share(NAS)\SKL\DB\GenTables\L5-管理性作業\PfRewardMedia.xlsx]DBD!A1", "連結")</f>
        <v>連結</v>
      </c>
      <c r="E130" s="1" t="s">
        <v>395</v>
      </c>
    </row>
    <row r="131">
      <c r="A131" s="1" t="s">
        <v>273</v>
      </c>
      <c r="B131" s="1" t="s">
        <v>396</v>
      </c>
      <c r="C131" s="1" t="s">
        <v>397</v>
      </c>
      <c r="D131" s="2" t="str">
        <f>HYPERLINK("[\\192.168.10.16\St1Share(NAS)\SKL\DB\GenTables\L5-管理性作業\PfSpecParms.xlsx]DBD!A1", "連結")</f>
        <v>連結</v>
      </c>
      <c r="E131" s="1" t="s">
        <v>398</v>
      </c>
    </row>
    <row r="132">
      <c r="A132" s="1" t="s">
        <v>273</v>
      </c>
      <c r="B132" s="1" t="s">
        <v>399</v>
      </c>
      <c r="C132" s="1" t="s">
        <v>400</v>
      </c>
      <c r="D132" s="2" t="str">
        <f>HYPERLINK("[\\192.168.10.16\St1Share(NAS)\SKL\DB\GenTables\L5-管理性作業\SpecInnReCheck.xlsx]DBD!A1", "連結")</f>
        <v>連結</v>
      </c>
      <c r="E132" s="1" t="s">
        <v>401</v>
      </c>
    </row>
    <row r="133">
      <c r="A133" s="1" t="s">
        <v>402</v>
      </c>
      <c r="B133" s="1" t="s">
        <v>403</v>
      </c>
      <c r="C133" s="1" t="s">
        <v>404</v>
      </c>
      <c r="D133" s="2" t="str">
        <f>HYPERLINK("[\\192.168.10.16\St1Share(NAS)\SKL\DB\GenTables\L6-共同作業\AcAcctCheck.xlsx]DBD!A1", "連結")</f>
        <v>連結</v>
      </c>
      <c r="E133" s="1" t="s">
        <v>405</v>
      </c>
    </row>
    <row r="134">
      <c r="A134" s="1" t="s">
        <v>402</v>
      </c>
      <c r="B134" s="1" t="s">
        <v>406</v>
      </c>
      <c r="C134" s="1" t="s">
        <v>407</v>
      </c>
      <c r="D134" s="2" t="str">
        <f>HYPERLINK("[\\192.168.10.16\St1Share(NAS)\SKL\DB\GenTables\L6-共同作業\AcAcctCheckDetail.xlsx]DBD!A1", "連結")</f>
        <v>連結</v>
      </c>
      <c r="E134" s="1" t="s">
        <v>408</v>
      </c>
    </row>
    <row r="135">
      <c r="A135" s="1" t="s">
        <v>402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402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402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402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402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402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402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402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402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402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402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402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402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402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402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402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402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402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402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402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402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402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402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402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402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402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402</v>
      </c>
      <c r="B161" s="1" t="s">
        <v>487</v>
      </c>
      <c r="C161" s="1" t="s">
        <v>488</v>
      </c>
      <c r="D161" s="2" t="str">
        <f>HYPERLINK("[\\192.168.10.16\St1Share(NAS)\SKL\DB\GenTables\L6-共同作業\CdConvertCode.xlsx]DBD!A1", "連結")</f>
        <v>連結</v>
      </c>
      <c r="E161" s="1" t="s">
        <v>489</v>
      </c>
    </row>
    <row r="162">
      <c r="A162" s="1" t="s">
        <v>402</v>
      </c>
      <c r="B162" s="1" t="s">
        <v>490</v>
      </c>
      <c r="C162" s="1" t="s">
        <v>491</v>
      </c>
      <c r="D162" s="2" t="str">
        <f>HYPERLINK("[\\192.168.10.16\St1Share(NAS)\SKL\DB\GenTables\L6-共同作業\CdEmp.xlsx]DBD!A1", "連結")</f>
        <v>連結</v>
      </c>
      <c r="E162" s="1" t="s">
        <v>492</v>
      </c>
    </row>
    <row r="163">
      <c r="A163" s="1" t="s">
        <v>402</v>
      </c>
      <c r="B163" s="1" t="s">
        <v>493</v>
      </c>
      <c r="C163" s="1" t="s">
        <v>494</v>
      </c>
      <c r="D163" s="2" t="str">
        <f>HYPERLINK("[\\192.168.10.16\St1Share(NAS)\SKL\DB\GenTables\L6-共同作業\CdGseq.xlsx]DBD!A1", "連結")</f>
        <v>連結</v>
      </c>
      <c r="E163" s="1" t="s">
        <v>495</v>
      </c>
    </row>
    <row r="164">
      <c r="A164" s="1" t="s">
        <v>402</v>
      </c>
      <c r="B164" s="1" t="s">
        <v>496</v>
      </c>
      <c r="C164" s="1" t="s">
        <v>497</v>
      </c>
      <c r="D164" s="2" t="str">
        <f>HYPERLINK("[\\192.168.10.16\St1Share(NAS)\SKL\DB\GenTables\L6-共同作業\CdGuarantor.xlsx]DBD!A1", "連結")</f>
        <v>連結</v>
      </c>
      <c r="E164" s="1" t="s">
        <v>498</v>
      </c>
    </row>
    <row r="165">
      <c r="A165" s="1" t="s">
        <v>402</v>
      </c>
      <c r="B165" s="1" t="s">
        <v>499</v>
      </c>
      <c r="C165" s="1" t="s">
        <v>500</v>
      </c>
      <c r="D165" s="2" t="str">
        <f>HYPERLINK("[\\192.168.10.16\St1Share(NAS)\SKL\DB\GenTables\L6-共同作業\CdIndustry.xlsx]DBD!A1", "連結")</f>
        <v>連結</v>
      </c>
      <c r="E165" s="1" t="s">
        <v>501</v>
      </c>
    </row>
    <row r="166">
      <c r="A166" s="1" t="s">
        <v>402</v>
      </c>
      <c r="B166" s="1" t="s">
        <v>502</v>
      </c>
      <c r="C166" s="1" t="s">
        <v>503</v>
      </c>
      <c r="D166" s="2" t="str">
        <f>HYPERLINK("[\\192.168.10.16\St1Share(NAS)\SKL\DB\GenTables\L6-共同作業\CdInsurer.xlsx]DBD!A1", "連結")</f>
        <v>連結</v>
      </c>
      <c r="E166" s="1" t="s">
        <v>504</v>
      </c>
    </row>
    <row r="167">
      <c r="A167" s="1" t="s">
        <v>402</v>
      </c>
      <c r="B167" s="1" t="s">
        <v>505</v>
      </c>
      <c r="C167" s="1" t="s">
        <v>506</v>
      </c>
      <c r="D167" s="2" t="str">
        <f>HYPERLINK("[\\192.168.10.16\St1Share(NAS)\SKL\DB\GenTables\L6-共同作業\CdLandOffice.xlsx]DBD!A1", "連結")</f>
        <v>連結</v>
      </c>
      <c r="E167" s="1" t="s">
        <v>507</v>
      </c>
    </row>
    <row r="168">
      <c r="A168" s="1" t="s">
        <v>402</v>
      </c>
      <c r="B168" s="1" t="s">
        <v>508</v>
      </c>
      <c r="C168" s="1" t="s">
        <v>509</v>
      </c>
      <c r="D168" s="2" t="str">
        <f>HYPERLINK("[\\192.168.10.16\St1Share(NAS)\SKL\DB\GenTables\L6-共同作業\CdLandSection.xlsx]DBD!A1", "連結")</f>
        <v>連結</v>
      </c>
      <c r="E168" s="1" t="s">
        <v>510</v>
      </c>
    </row>
    <row r="169">
      <c r="A169" s="1" t="s">
        <v>402</v>
      </c>
      <c r="B169" s="1" t="s">
        <v>511</v>
      </c>
      <c r="C169" s="1" t="s">
        <v>512</v>
      </c>
      <c r="D169" s="2" t="str">
        <f>HYPERLINK("[\\192.168.10.16\St1Share(NAS)\SKL\DB\GenTables\L6-共同作業\CdLoanNotYet.xlsx]DBD!A1", "連結")</f>
        <v>連結</v>
      </c>
      <c r="E169" s="1" t="s">
        <v>513</v>
      </c>
    </row>
    <row r="170">
      <c r="A170" s="1" t="s">
        <v>402</v>
      </c>
      <c r="B170" s="1" t="s">
        <v>514</v>
      </c>
      <c r="C170" s="1" t="s">
        <v>515</v>
      </c>
      <c r="D170" s="2" t="str">
        <f>HYPERLINK("[\\192.168.10.16\St1Share(NAS)\SKL\DB\GenTables\L6-共同作業\CdOverdue.xlsx]DBD!A1", "連結")</f>
        <v>連結</v>
      </c>
      <c r="E170" s="1" t="s">
        <v>516</v>
      </c>
    </row>
    <row r="171">
      <c r="A171" s="1" t="s">
        <v>402</v>
      </c>
      <c r="B171" s="1" t="s">
        <v>517</v>
      </c>
      <c r="C171" s="1" t="s">
        <v>518</v>
      </c>
      <c r="D171" s="2" t="str">
        <f>HYPERLINK("[\\192.168.10.16\St1Share(NAS)\SKL\DB\GenTables\L6-共同作業\CdPerformance.xlsx]DBD!A1", "連結")</f>
        <v>連結</v>
      </c>
      <c r="E171" s="1" t="s">
        <v>519</v>
      </c>
    </row>
    <row r="172">
      <c r="A172" s="1" t="s">
        <v>402</v>
      </c>
      <c r="B172" s="1" t="s">
        <v>520</v>
      </c>
      <c r="C172" s="1" t="s">
        <v>521</v>
      </c>
      <c r="D172" s="2" t="str">
        <f>HYPERLINK("[\\192.168.10.16\St1Share(NAS)\SKL\DB\GenTables\L6-共同作業\CdPfParms.xlsx]DBD!A1", "連結")</f>
        <v>連結</v>
      </c>
      <c r="E172" s="1" t="s">
        <v>522</v>
      </c>
    </row>
    <row r="173">
      <c r="A173" s="1" t="s">
        <v>402</v>
      </c>
      <c r="B173" s="1" t="s">
        <v>523</v>
      </c>
      <c r="C173" s="1" t="s">
        <v>524</v>
      </c>
      <c r="D173" s="2" t="str">
        <f>HYPERLINK("[\\192.168.10.16\St1Share(NAS)\SKL\DB\GenTables\L6-共同作業\CdReport.xlsx]DBD!A1", "連結")</f>
        <v>連結</v>
      </c>
      <c r="E173" s="1" t="s">
        <v>525</v>
      </c>
    </row>
    <row r="174">
      <c r="A174" s="1" t="s">
        <v>402</v>
      </c>
      <c r="B174" s="1" t="s">
        <v>526</v>
      </c>
      <c r="C174" s="1" t="s">
        <v>527</v>
      </c>
      <c r="D174" s="2" t="str">
        <f>HYPERLINK("[\\192.168.10.16\St1Share(NAS)\SKL\DB\GenTables\L6-共同作業\CdStock.xlsx]DBD!A1", "連結")</f>
        <v>連結</v>
      </c>
      <c r="E174" s="1" t="s">
        <v>528</v>
      </c>
    </row>
    <row r="175">
      <c r="A175" s="1" t="s">
        <v>402</v>
      </c>
      <c r="B175" s="1" t="s">
        <v>529</v>
      </c>
      <c r="C175" s="1" t="s">
        <v>530</v>
      </c>
      <c r="D175" s="2" t="str">
        <f>HYPERLINK("[\\192.168.10.16\St1Share(NAS)\SKL\DB\GenTables\L6-共同作業\CdSupv.xlsx]DBD!A1", "連結")</f>
        <v>連結</v>
      </c>
      <c r="E175" s="1" t="s">
        <v>531</v>
      </c>
    </row>
    <row r="176">
      <c r="A176" s="1" t="s">
        <v>402</v>
      </c>
      <c r="B176" s="1" t="s">
        <v>532</v>
      </c>
      <c r="C176" s="1" t="s">
        <v>533</v>
      </c>
      <c r="D176" s="2" t="str">
        <f>HYPERLINK("[\\192.168.10.16\St1Share(NAS)\SKL\DB\GenTables\L6-共同作業\CdSyndFee.xlsx]DBD!A1", "連結")</f>
        <v>連結</v>
      </c>
      <c r="E176" s="1" t="s">
        <v>534</v>
      </c>
    </row>
    <row r="177">
      <c r="A177" s="1" t="s">
        <v>402</v>
      </c>
      <c r="B177" s="1" t="s">
        <v>535</v>
      </c>
      <c r="C177" s="1" t="s">
        <v>536</v>
      </c>
      <c r="D177" s="2" t="str">
        <f>HYPERLINK("[\\192.168.10.16\St1Share(NAS)\SKL\DB\GenTables\L6-共同作業\CdVarValue.xlsx]DBD!A1", "連結")</f>
        <v>連結</v>
      </c>
      <c r="E177" s="1" t="s">
        <v>537</v>
      </c>
    </row>
    <row r="178">
      <c r="A178" s="1" t="s">
        <v>402</v>
      </c>
      <c r="B178" s="1" t="s">
        <v>538</v>
      </c>
      <c r="C178" s="1" t="s">
        <v>539</v>
      </c>
      <c r="D178" s="2" t="str">
        <f>HYPERLINK("[\\192.168.10.16\St1Share(NAS)\SKL\DB\GenTables\L6-共同作業\CdWorkMonth.xlsx]DBD!A1", "連結")</f>
        <v>連結</v>
      </c>
      <c r="E178" s="1" t="s">
        <v>540</v>
      </c>
    </row>
    <row r="179">
      <c r="A179" s="1" t="s">
        <v>402</v>
      </c>
      <c r="B179" s="1" t="s">
        <v>541</v>
      </c>
      <c r="C179" s="1" t="s">
        <v>542</v>
      </c>
      <c r="D179" s="2" t="str">
        <f>HYPERLINK("[\\192.168.10.16\St1Share(NAS)\SKL\DB\GenTables\L6-共同作業\JobDetail.xlsx]DBD!A1", "連結")</f>
        <v>連結</v>
      </c>
      <c r="E179" s="1" t="s">
        <v>543</v>
      </c>
    </row>
    <row r="180">
      <c r="A180" s="1" t="s">
        <v>402</v>
      </c>
      <c r="B180" s="1" t="s">
        <v>544</v>
      </c>
      <c r="C180" s="1" t="s">
        <v>545</v>
      </c>
      <c r="D180" s="2" t="str">
        <f>HYPERLINK("[\\192.168.10.16\St1Share(NAS)\SKL\DB\GenTables\L6-共同作業\JobMain.xlsx]DBD!A1", "連結")</f>
        <v>連結</v>
      </c>
      <c r="E180" s="1" t="s">
        <v>546</v>
      </c>
    </row>
    <row r="181">
      <c r="A181" s="1" t="s">
        <v>402</v>
      </c>
      <c r="B181" s="1" t="s">
        <v>547</v>
      </c>
      <c r="C181" s="1" t="s">
        <v>548</v>
      </c>
      <c r="D181" s="2" t="str">
        <f>HYPERLINK("[\\192.168.10.16\St1Share(NAS)\SKL\DB\GenTables\L6-共同作業\StgCdEmp.xlsx]DBD!A1", "連結")</f>
        <v>連結</v>
      </c>
      <c r="E181" s="1" t="s">
        <v>549</v>
      </c>
    </row>
    <row r="182">
      <c r="A182" s="1" t="s">
        <v>402</v>
      </c>
      <c r="B182" s="1" t="s">
        <v>550</v>
      </c>
      <c r="C182" s="1" t="s">
        <v>551</v>
      </c>
      <c r="D182" s="2" t="str">
        <f>HYPERLINK("[\\192.168.10.16\St1Share(NAS)\SKL\DB\GenTables\L6-共同作業\SystemParas.xlsx]DBD!A1", "連結")</f>
        <v>連結</v>
      </c>
      <c r="E182" s="1" t="s">
        <v>552</v>
      </c>
    </row>
    <row r="183">
      <c r="A183" s="1" t="s">
        <v>553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553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553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553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553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553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553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553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553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553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553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553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553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553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553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553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553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553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553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1032</v>
      </c>
      <c r="D354" s="2" t="str">
        <f>HYPERLINK("[\\192.168.10.16\St1Share(NAS)\SKL\DB\GenTables\XX-系統\TxTemp.xlsx]DBD!A1", "連結")</f>
        <v>連結</v>
      </c>
      <c r="E354" s="1" t="s">
        <v>1033</v>
      </c>
    </row>
    <row r="355">
      <c r="A355" s="1" t="s">
        <v>941</v>
      </c>
      <c r="B355" s="1" t="s">
        <v>1034</v>
      </c>
      <c r="C355" s="1" t="s">
        <v>1035</v>
      </c>
      <c r="D355" s="2" t="str">
        <f>HYPERLINK("[\\192.168.10.16\St1Share(NAS)\SKL\DB\GenTables\XX-系統\TxToDoDetail.xlsx]DBD!A1", "連結")</f>
        <v>連結</v>
      </c>
      <c r="E355" s="1" t="s">
        <v>1036</v>
      </c>
    </row>
    <row r="356">
      <c r="A356" s="1" t="s">
        <v>941</v>
      </c>
      <c r="B356" s="1" t="s">
        <v>1037</v>
      </c>
      <c r="C356" s="1" t="s">
        <v>1038</v>
      </c>
      <c r="D356" s="2" t="str">
        <f>HYPERLINK("[\\192.168.10.16\St1Share(NAS)\SKL\DB\GenTables\XX-系統\TxToDoDetailReserve.xlsx]DBD!A1", "連結")</f>
        <v>連結</v>
      </c>
      <c r="E356" s="1" t="s">
        <v>1039</v>
      </c>
    </row>
    <row r="357">
      <c r="A357" s="1" t="s">
        <v>941</v>
      </c>
      <c r="B357" s="1" t="s">
        <v>1040</v>
      </c>
      <c r="C357" s="1" t="s">
        <v>1041</v>
      </c>
      <c r="D357" s="2" t="str">
        <f>HYPERLINK("[\\192.168.10.16\St1Share(NAS)\SKL\DB\GenTables\XX-系統\TxToDoMain.xlsx]DBD!A1", "連結")</f>
        <v>連結</v>
      </c>
      <c r="E357" s="1" t="s">
        <v>1042</v>
      </c>
    </row>
    <row r="358">
      <c r="A358" s="1" t="s">
        <v>941</v>
      </c>
      <c r="B358" s="1" t="s">
        <v>1043</v>
      </c>
      <c r="C358" s="1" t="s">
        <v>1044</v>
      </c>
      <c r="D358" s="2" t="str">
        <f>HYPERLINK("[\\192.168.10.16\St1Share(NAS)\SKL\DB\GenTables\XX-系統\TxTranCode.xlsx]DBD!A1", "連結")</f>
        <v>連結</v>
      </c>
      <c r="E358" s="1" t="s">
        <v>1045</v>
      </c>
    </row>
    <row r="359">
      <c r="A359" s="1" t="s">
        <v>941</v>
      </c>
      <c r="B359" s="1" t="s">
        <v>1046</v>
      </c>
      <c r="C359" s="1" t="s">
        <v>1047</v>
      </c>
      <c r="D359" s="2" t="str">
        <f>HYPERLINK("[\\192.168.10.16\St1Share(NAS)\SKL\DB\GenTables\XX-系統\TxUnLock.xlsx]DBD!A1", "連結")</f>
        <v>連結</v>
      </c>
      <c r="E359" s="1" t="s">
        <v>1048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2022-05-17T08:29:31Z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