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47F7E88D-CFAD-4C10-9B4A-8D52FE762D9E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9" r:id="rId33"/>
    <pivotCache cacheId="13" r:id="rId34"/>
    <pivotCache cacheId="17" r:id="rId35"/>
    <pivotCache cacheId="21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6" i="43" l="1"/>
  <c r="AF45" i="43"/>
  <c r="AF44" i="43"/>
  <c r="AB47" i="43"/>
  <c r="AA47" i="43"/>
  <c r="Z47" i="43"/>
  <c r="Y47" i="43"/>
  <c r="X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Y534" i="5"/>
  <c r="AY535" i="5"/>
  <c r="AY536" i="5"/>
  <c r="AY422" i="5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B37" i="43" l="1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<sst xmlns="http://schemas.openxmlformats.org/spreadsheetml/2006/main" count="14470" uniqueCount="3253">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</sst>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83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361113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93981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32870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675923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2"/>
    <n v="51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922261484098942"/>
    <n v="9.0106007067137811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0">
    <format dxfId="254">
      <pivotArea type="all" dataOnly="0" outline="0" fieldPosition="0"/>
    </format>
    <format dxfId="253">
      <pivotArea outline="0" collapsedLevelsAreSubtotals="1" fieldPosition="0"/>
    </format>
    <format dxfId="252">
      <pivotArea type="origin" dataOnly="0" labelOnly="1" outline="0" fieldPosition="0"/>
    </format>
    <format dxfId="251">
      <pivotArea field="50" type="button" dataOnly="0" labelOnly="1" outline="0" axis="axisCol" fieldPosition="0"/>
    </format>
    <format dxfId="250">
      <pivotArea field="-2" type="button" dataOnly="0" labelOnly="1" outline="0" axis="axisCol" fieldPosition="1"/>
    </format>
    <format dxfId="249">
      <pivotArea type="topRight" dataOnly="0" labelOnly="1" outline="0" fieldPosition="0"/>
    </format>
    <format dxfId="248">
      <pivotArea field="2" type="button" dataOnly="0" labelOnly="1" outline="0" axis="axisRow" fieldPosition="0"/>
    </format>
    <format dxfId="247">
      <pivotArea dataOnly="0" labelOnly="1" fieldPosition="0">
        <references count="1">
          <reference field="2" count="0"/>
        </references>
      </pivotArea>
    </format>
    <format dxfId="246">
      <pivotArea dataOnly="0" labelOnly="1" grandRow="1" outline="0" fieldPosition="0"/>
    </format>
    <format dxfId="245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269">
      <pivotArea type="all" dataOnly="0" outline="0" fieldPosition="0"/>
    </format>
    <format dxfId="268">
      <pivotArea outline="0" collapsedLevelsAreSubtotals="1" fieldPosition="0"/>
    </format>
    <format dxfId="267">
      <pivotArea type="origin" dataOnly="0" labelOnly="1" outline="0" fieldPosition="0"/>
    </format>
    <format dxfId="266">
      <pivotArea field="11" type="button" dataOnly="0" labelOnly="1" outline="0" axis="axisCol" fieldPosition="0"/>
    </format>
    <format dxfId="265">
      <pivotArea field="-2" type="button" dataOnly="0" labelOnly="1" outline="0" axis="axisCol" fieldPosition="1"/>
    </format>
    <format dxfId="264">
      <pivotArea type="topRight" dataOnly="0" labelOnly="1" outline="0" fieldPosition="0"/>
    </format>
    <format dxfId="263">
      <pivotArea field="2" type="button" dataOnly="0" labelOnly="1" outline="0" axis="axisRow" fieldPosition="0"/>
    </format>
    <format dxfId="262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261">
      <pivotArea dataOnly="0" labelOnly="1" grandRow="1" outline="0" fieldPosition="0"/>
    </format>
    <format dxfId="260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25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5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25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25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158">
      <pivotArea type="all" dataOnly="0" outline="0" fieldPosition="0"/>
    </format>
    <format dxfId="157">
      <pivotArea outline="0" collapsedLevelsAreSubtotals="1" fieldPosition="0"/>
    </format>
    <format dxfId="156">
      <pivotArea type="origin" dataOnly="0" labelOnly="1" outline="0" fieldPosition="0"/>
    </format>
    <format dxfId="155">
      <pivotArea field="13" type="button" dataOnly="0" labelOnly="1" outline="0" axis="axisCol" fieldPosition="0"/>
    </format>
    <format dxfId="154">
      <pivotArea field="-2" type="button" dataOnly="0" labelOnly="1" outline="0" axis="axisCol" fieldPosition="1"/>
    </format>
    <format dxfId="153">
      <pivotArea type="topRight" dataOnly="0" labelOnly="1" outline="0" fieldPosition="0"/>
    </format>
    <format dxfId="152">
      <pivotArea field="2" type="button" dataOnly="0" labelOnly="1" outline="0" axis="axisRow" fieldPosition="0"/>
    </format>
    <format dxfId="151">
      <pivotArea dataOnly="0" labelOnly="1" fieldPosition="0">
        <references count="1">
          <reference field="2" count="1">
            <x v="7"/>
          </reference>
        </references>
      </pivotArea>
    </format>
    <format dxfId="150">
      <pivotArea dataOnly="0" labelOnly="1" grandRow="1" outline="0" fieldPosition="0"/>
    </format>
    <format dxfId="149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8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7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4" type="button" dataOnly="0" labelOnly="1" outline="0" axis="axisCol" fieldPosition="0"/>
    </format>
    <format dxfId="143">
      <pivotArea dataOnly="0" labelOnly="1" fieldPosition="0">
        <references count="1">
          <reference field="4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0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39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38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7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6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34">
      <pivotArea field="6" type="button" dataOnly="0" labelOnly="1" outline="0" axis="axisCol" fieldPosition="0"/>
    </format>
    <format dxfId="133">
      <pivotArea type="all" dataOnly="0" outline="0" fieldPosition="0"/>
    </format>
    <format dxfId="132">
      <pivotArea type="origin" dataOnly="0" labelOnly="1" outline="0" fieldPosition="0"/>
    </format>
    <format dxfId="131">
      <pivotArea field="6" type="button" dataOnly="0" labelOnly="1" outline="0" axis="axisCol" fieldPosition="0"/>
    </format>
    <format dxfId="130">
      <pivotArea field="0" type="button" dataOnly="0" labelOnly="1" outline="0" axis="axisRow" fieldPosition="0"/>
    </format>
    <format dxfId="129">
      <pivotArea dataOnly="0" labelOnly="1" grandRow="1" outline="0" fieldPosition="0"/>
    </format>
    <format dxfId="128">
      <pivotArea field="6" type="button" dataOnly="0" labelOnly="1" outline="0" axis="axisCol" fieldPosition="0"/>
    </format>
    <format dxfId="127">
      <pivotArea type="origin" dataOnly="0" labelOnly="1" outline="0" fieldPosition="0"/>
    </format>
    <format dxfId="126">
      <pivotArea field="0" type="button" dataOnly="0" labelOnly="1" outline="0" axis="axisRow" fieldPosition="0"/>
    </format>
    <format dxfId="125">
      <pivotArea dataOnly="0" labelOnly="1" grandRow="1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6" type="button" dataOnly="0" labelOnly="1" outline="0" axis="axisCol" fieldPosition="0"/>
    </format>
    <format dxfId="120">
      <pivotArea field="-2" type="button" dataOnly="0" labelOnly="1" outline="0" axis="axisCol" fieldPosition="1"/>
    </format>
    <format dxfId="119">
      <pivotArea type="topRight" dataOnly="0" labelOnly="1" outline="0" fieldPosition="0"/>
    </format>
    <format dxfId="118">
      <pivotArea field="0" type="button" dataOnly="0" labelOnly="1" outline="0" axis="axisRow" fieldPosition="0"/>
    </format>
    <format dxfId="1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82" dataDxfId="281" dataCellStyle="百分比">
  <autoFilter ref="A2:K74" xr:uid="{00000000-0009-0000-0100-000001000000}"/>
  <tableColumns count="11">
    <tableColumn id="1" xr3:uid="{00000000-0010-0000-0000-000001000000}" name="日期" dataDxfId="280"/>
    <tableColumn id="2" xr3:uid="{00000000-0010-0000-0000-000002000000}" name="週" dataDxfId="279">
      <calculatedColumnFormula>表格1[[#This Row],[日期]]</calculatedColumnFormula>
    </tableColumn>
    <tableColumn id="3" xr3:uid="{00000000-0010-0000-0000-000003000000}" name="合計數" dataDxfId="278">
      <calculatedColumnFormula>COUNTA(URS確認!E:E)-1</calculatedColumnFormula>
    </tableColumn>
    <tableColumn id="4" xr3:uid="{00000000-0010-0000-0000-000004000000}" name="累計預估" dataDxfId="277">
      <calculatedColumnFormula>COUNTIF(URS確認!N:N,"&lt;"&amp;A3+1)</calculatedColumnFormula>
    </tableColumn>
    <tableColumn id="5" xr3:uid="{00000000-0010-0000-0000-000005000000}" name="累計完成" dataDxfId="276">
      <calculatedColumnFormula>D7-D2</calculatedColumnFormula>
    </tableColumn>
    <tableColumn id="12" xr3:uid="{00000000-0010-0000-0000-00000C000000}" name="本周預計" dataDxfId="275">
      <calculatedColumnFormula>D7-D2</calculatedColumnFormula>
    </tableColumn>
    <tableColumn id="13" xr3:uid="{00000000-0010-0000-0000-00000D000000}" name="本周完成" dataDxfId="274">
      <calculatedColumnFormula>E7-E2</calculatedColumnFormula>
    </tableColumn>
    <tableColumn id="14" xr3:uid="{00000000-0010-0000-0000-00000E000000}" name="進度" dataDxfId="2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71" dataCellStyle="百分比">
      <calculatedColumnFormula>表格1[[#This Row],[累計完成]]/表格1[[#This Row],[合計數]]</calculatedColumnFormula>
    </tableColumn>
    <tableColumn id="10" xr3:uid="{00000000-0010-0000-0000-00000A000000}" name="欄1" dataDxfId="2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244" dataDxfId="243">
  <autoFilter ref="A1:BH567" xr:uid="{00000000-0009-0000-0100-000002000000}"/>
  <tableColumns count="60">
    <tableColumn id="2" xr3:uid="{00000000-0010-0000-0100-000002000000}" name="URS程式預計完成時間" dataDxfId="242"/>
    <tableColumn id="1" xr3:uid="{00000000-0010-0000-0100-000001000000}" name="狀態" dataDxfId="241"/>
    <tableColumn id="22" xr3:uid="{00000000-0010-0000-0100-000016000000}" name="業務大類" dataDxfId="240"/>
    <tableColumn id="26" xr3:uid="{00000000-0010-0000-0100-00001A000000}" name="流程" dataDxfId="239"/>
    <tableColumn id="5" xr3:uid="{00000000-0010-0000-0100-000005000000}" name="功能代號" dataDxfId="238"/>
    <tableColumn id="9" xr3:uid="{00000000-0010-0000-0100-000009000000}" name="功能名稱/說明" dataDxfId="237"/>
    <tableColumn id="38" xr3:uid="{00000000-0010-0000-0100-000026000000}" name="刪除整併說明" dataDxfId="236"/>
    <tableColumn id="4" xr3:uid="{00000000-0010-0000-0100-000004000000}" name="SA" dataDxfId="235"/>
    <tableColumn id="11" xr3:uid="{00000000-0010-0000-0100-00000B000000}" name="展示協助" dataDxfId="234"/>
    <tableColumn id="37" xr3:uid="{00000000-0010-0000-0100-000025000000}" name="URS版本" dataDxfId="233"/>
    <tableColumn id="40" xr3:uid="{00000000-0010-0000-0100-000028000000}" name="換版原因" dataDxfId="232"/>
    <tableColumn id="51" xr3:uid="{00000000-0010-0000-0100-000033000000}" name="FT預計完成" dataDxfId="231"/>
    <tableColumn id="52" xr3:uid="{00000000-0010-0000-0100-000034000000}" name="FT實際完成" dataDxfId="230"/>
    <tableColumn id="3" xr3:uid="{00000000-0010-0000-0100-000003000000}" name="預計展示" dataDxfId="229"/>
    <tableColumn id="18" xr3:uid="{00000000-0010-0000-0100-000012000000}" name="實際展示" dataDxfId="228"/>
    <tableColumn id="24" xr3:uid="{00000000-0010-0000-0100-000018000000}" name="URS完成" dataDxfId="22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6"/>
    <tableColumn id="21" xr3:uid="{00000000-0010-0000-0100-000015000000}" name="User" dataDxfId="225"/>
    <tableColumn id="7" xr3:uid="{00000000-0010-0000-0100-000007000000}" name="User2" dataDxfId="224"/>
    <tableColumn id="8" xr3:uid="{00000000-0010-0000-0100-000008000000}" name="段式" dataDxfId="223"/>
    <tableColumn id="10" xr3:uid="{00000000-0010-0000-0100-00000A000000}" name="經辦等級" dataDxfId="222"/>
    <tableColumn id="12" xr3:uid="{00000000-0010-0000-0100-00000C000000}" name="授權" dataDxfId="221"/>
    <tableColumn id="13" xr3:uid="{00000000-0010-0000-0100-00000D000000}" name="訂正" dataDxfId="220"/>
    <tableColumn id="14" xr3:uid="{00000000-0010-0000-0100-00000E000000}" name="修正" dataDxfId="219"/>
    <tableColumn id="16" xr3:uid="{00000000-0010-0000-0100-000010000000}" name="帳務" dataDxfId="218"/>
    <tableColumn id="17" xr3:uid="{00000000-0010-0000-0100-000011000000}" name="額度" dataDxfId="217"/>
    <tableColumn id="15" xr3:uid="{00000000-0010-0000-0100-00000F000000}" name="執行單位" dataDxfId="216">
      <calculatedColumnFormula>VLOOKUP(功能_33[[#This Row],[User]],SKL放款!A:G,7,FALSE)</calculatedColumnFormula>
    </tableColumn>
    <tableColumn id="32" xr3:uid="{00000000-0010-0000-0100-000020000000}" name="程式完成" dataDxfId="215"/>
    <tableColumn id="34" xr3:uid="{00000000-0010-0000-0100-000022000000}" name="URS交二審" dataDxfId="214"/>
    <tableColumn id="31" xr3:uid="{00000000-0010-0000-0100-00001F000000}" name="二審預排" dataDxfId="213"/>
    <tableColumn id="36" xr3:uid="{00000000-0010-0000-0100-000024000000}" name="二審實際" dataDxfId="212"/>
    <tableColumn id="27" xr3:uid="{00000000-0010-0000-0100-00001B000000}" name="正式_x000a_交付審查" dataDxfId="211"/>
    <tableColumn id="29" xr3:uid="{00000000-0010-0000-0100-00001D000000}" name="IT審核人" dataDxfId="210"/>
    <tableColumn id="6" xr3:uid="{00000000-0010-0000-0100-000006000000}" name="收到IT_x000a_審查意見" dataDxfId="209"/>
    <tableColumn id="35" xr3:uid="{00000000-0010-0000-0100-000023000000}" name="回覆IT_x000a_審查意見" dataDxfId="208"/>
    <tableColumn id="33" xr3:uid="{00000000-0010-0000-0100-000021000000}" name="User審閱人" dataDxfId="207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206"/>
    <tableColumn id="39" xr3:uid="{00000000-0010-0000-0100-000027000000}" name="回覆User審查意見" dataDxfId="205"/>
    <tableColumn id="25" xr3:uid="{00000000-0010-0000-0100-000019000000}" name="送出簽核檢核日" dataDxfId="204"/>
    <tableColumn id="19" xr3:uid="{00000000-0010-0000-0100-000013000000}" name="覆測日" dataDxfId="203"/>
    <tableColumn id="23" xr3:uid="{00000000-0010-0000-0100-000017000000}" name="AS400入口" dataDxfId="202">
      <calculatedColumnFormula>VLOOKUP(功能_33[[#This Row],[功能代號]],'[3]20211001'!$A:$J,8,FALSE)</calculatedColumnFormula>
    </tableColumn>
    <tableColumn id="41" xr3:uid="{00000000-0010-0000-0100-000029000000}" name="AS400名稱" dataDxfId="201">
      <calculatedColumnFormula>VLOOKUP(功能_33[[#This Row],[功能代號]],'[3]20211001'!$A:$J,9,FALSE)</calculatedColumnFormula>
    </tableColumn>
    <tableColumn id="49" xr3:uid="{00000000-0010-0000-0100-000031000000}" name="類型" dataDxfId="200"/>
    <tableColumn id="28" xr3:uid="{00000000-0010-0000-0100-00001C000000}" name="己交付" dataDxfId="199">
      <calculatedColumnFormula>IF(COUNTA(AF2)=1,LEFT(D2,3),"")</calculatedColumnFormula>
    </tableColumn>
    <tableColumn id="43" xr3:uid="{00000000-0010-0000-0100-00002B000000}" name="己完成" dataDxfId="198">
      <calculatedColumnFormula>IF(AND(COUNTA(O2)=1,COUNTA(P2)=1,COUNTA(AB2)=1,COUNTA(AE2)=1,COUNTA(AF2)=0),LEFT(D2,3),"")</calculatedColumnFormula>
    </tableColumn>
    <tableColumn id="47" xr3:uid="{00000000-0010-0000-0100-00002F000000}" name="待二審" dataDxfId="197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96">
      <calculatedColumnFormula>IF(AND(COUNTA(P2)=0,COUNTA(AB2)=1),LEFT(D2,3),"")</calculatedColumnFormula>
    </tableColumn>
    <tableColumn id="45" xr3:uid="{00000000-0010-0000-0100-00002D000000}" name="程式_x000a_未完成" dataDxfId="195">
      <calculatedColumnFormula>IF(AND(COUNTA(P2)=1,COUNTA(AB2)=0),LEFT(D2,3),"")</calculatedColumnFormula>
    </tableColumn>
    <tableColumn id="46" xr3:uid="{00000000-0010-0000-0100-00002E000000}" name="均_x000a_未完成" dataDxfId="194">
      <calculatedColumnFormula>IF(AND(COUNTA(P2)=0,COUNTA(AB2)=0),LEFT(D2,3),"")</calculatedColumnFormula>
    </tableColumn>
    <tableColumn id="50" xr3:uid="{00000000-0010-0000-0100-000032000000}" name="SIT進度2021" dataDxfId="193">
      <calculatedColumnFormula>IFERROR(VLOOKUP(功能_33[[#This Row],[功能代號]],SIT_FT_2021tmp!D:D,1,FALSE),"")</calculatedColumnFormula>
    </tableColumn>
    <tableColumn id="60" xr3:uid="{00000000-0010-0000-0100-00003C000000}" name="SIT預計" dataDxfId="192"/>
    <tableColumn id="42" xr3:uid="{00000000-0010-0000-0100-00002A000000}" name="SIT實際完成" dataDxfId="191"/>
    <tableColumn id="48" xr3:uid="{00000000-0010-0000-0100-000030000000}" name="SIT測試人員" dataDxfId="190"/>
    <tableColumn id="54" xr3:uid="{00000000-0010-0000-0100-000036000000}" name="QC對應測試案例即測試報告" dataDxfId="189"/>
    <tableColumn id="55" xr3:uid="{00000000-0010-0000-0100-000037000000}" name="欄1" dataDxfId="188"/>
    <tableColumn id="56" xr3:uid="{00000000-0010-0000-0100-000038000000}" name="已SIT已FT" dataDxfId="187">
      <calculatedColumnFormula>IF(AND(COUNTIF(AX2,"&gt;&lt;0")=1,COUNTA(M2)=1),LEFT(D2,3),"")</calculatedColumnFormula>
    </tableColumn>
    <tableColumn id="57" xr3:uid="{00000000-0010-0000-0100-000039000000}" name="已SIT待FT" dataDxfId="186">
      <calculatedColumnFormula>IF(AND(COUNTIF(AX2,"&gt;&lt;")=1,COUNTA(M2)=0),LEFT(D2,3),"")</calculatedColumnFormula>
    </tableColumn>
    <tableColumn id="58" xr3:uid="{00000000-0010-0000-0100-00003A000000}" name="待SIT已FT" dataDxfId="185">
      <calculatedColumnFormula>IF(AND(COUNTIF(AX2,"&gt;&lt;0")=0,COUNTA(M2)=1),LEFT(D2,3),"")</calculatedColumnFormula>
    </tableColumn>
    <tableColumn id="59" xr3:uid="{00000000-0010-0000-0100-00003B000000}" name="待SIT待FT" dataDxfId="184">
      <calculatedColumnFormula>IF(AND(COUNTIF(AX2,"&gt;&lt;0")=0,COUNTA(M2)=0),LEFT(D2,3),"")</calculatedColumnFormula>
    </tableColumn>
    <tableColumn id="53" xr3:uid="{00000000-0010-0000-0100-000035000000}" name="欄3" dataDxfId="18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82" dataDxfId="181">
  <autoFilter ref="A2:V27" xr:uid="{00000000-0009-0000-0100-000003000000}"/>
  <tableColumns count="22">
    <tableColumn id="1" xr3:uid="{00000000-0010-0000-0200-000001000000}" name="統計日期" dataDxfId="180"/>
    <tableColumn id="2" xr3:uid="{00000000-0010-0000-0200-000002000000}" name="總計" dataDxfId="179">
      <calculatedColumnFormula>SUM(E3,G3,H3,I3,K3,M3,O3,Q3,U3)</calculatedColumnFormula>
    </tableColumn>
    <tableColumn id="3" xr3:uid="{00000000-0010-0000-0200-000003000000}" name="已完成" dataDxfId="178">
      <calculatedColumnFormula>SUM(F3,H3,J3,L3,N3,P3,R3,V3)</calculatedColumnFormula>
    </tableColumn>
    <tableColumn id="4" xr3:uid="{00000000-0010-0000-0200-000004000000}" name="完成比" dataDxfId="177" dataCellStyle="百分比">
      <calculatedColumnFormula>C3/B3</calculatedColumnFormula>
    </tableColumn>
    <tableColumn id="5" xr3:uid="{00000000-0010-0000-0200-000005000000}" name="累計" dataDxfId="176"/>
    <tableColumn id="6" xr3:uid="{00000000-0010-0000-0200-000006000000}" name="完成" dataDxfId="175"/>
    <tableColumn id="8" xr3:uid="{00000000-0010-0000-0200-000008000000}" name="累計2" dataDxfId="174"/>
    <tableColumn id="9" xr3:uid="{00000000-0010-0000-0200-000009000000}" name="完成2" dataDxfId="173"/>
    <tableColumn id="11" xr3:uid="{00000000-0010-0000-0200-00000B000000}" name="累計3" dataDxfId="172"/>
    <tableColumn id="12" xr3:uid="{00000000-0010-0000-0200-00000C000000}" name="完成3" dataDxfId="171"/>
    <tableColumn id="14" xr3:uid="{00000000-0010-0000-0200-00000E000000}" name="高累計" dataDxfId="170"/>
    <tableColumn id="15" xr3:uid="{00000000-0010-0000-0200-00000F000000}" name="完成7" dataDxfId="169"/>
    <tableColumn id="17" xr3:uid="{00000000-0010-0000-0200-000011000000}" name="中累計" dataDxfId="168"/>
    <tableColumn id="18" xr3:uid="{00000000-0010-0000-0200-000012000000}" name="完成8" dataDxfId="167"/>
    <tableColumn id="20" xr3:uid="{00000000-0010-0000-0200-000014000000}" name="低累計" dataDxfId="166"/>
    <tableColumn id="21" xr3:uid="{00000000-0010-0000-0200-000015000000}" name="完成9" dataDxfId="165"/>
    <tableColumn id="23" xr3:uid="{00000000-0010-0000-0200-000017000000}" name="累計4" dataDxfId="164"/>
    <tableColumn id="24" xr3:uid="{00000000-0010-0000-0200-000018000000}" name="完成4" dataDxfId="163"/>
    <tableColumn id="13" xr3:uid="{00000000-0010-0000-0200-00000D000000}" name="累計5" dataDxfId="162"/>
    <tableColumn id="16" xr3:uid="{00000000-0010-0000-0200-000010000000}" name="完成5" dataDxfId="161"/>
    <tableColumn id="26" xr3:uid="{00000000-0010-0000-0200-00001A000000}" name="累計6" dataDxfId="160"/>
    <tableColumn id="27" xr3:uid="{00000000-0010-0000-0200-00001B000000}" name="完成6" dataDxfId="15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2997</v>
      </c>
      <c r="D6" s="222" t="s">
        <v>3141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3142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3143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3135</v>
      </c>
      <c r="B14" s="296">
        <v>123</v>
      </c>
      <c r="C14" s="542" t="s">
        <v>3235</v>
      </c>
      <c r="D14" s="222" t="s">
        <v>3141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3136</v>
      </c>
      <c r="B16" s="296">
        <v>25</v>
      </c>
      <c r="C16" s="222" t="s">
        <v>3236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3238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zoomScale="90" zoomScaleNormal="90" workbookViewId="0">
      <selection activeCell="D17" sqref="D17"/>
    </sheetView>
  </sheetViews>
  <sheetFormatPr defaultColWidth="8.69921875" defaultRowHeight="14.5" x14ac:dyDescent="0.3"/>
  <cols>
    <col min="1" max="1" width="19" style="153" bestFit="1" customWidth="1"/>
    <col min="2" max="2" width="25.8984375" style="153" bestFit="1" customWidth="1"/>
    <col min="3" max="3" width="6.19921875" style="153" bestFit="1" customWidth="1"/>
    <col min="4" max="4" width="26.19921875" style="402" bestFit="1" customWidth="1"/>
    <col min="5" max="5" width="6.19921875" style="402" bestFit="1" customWidth="1"/>
    <col min="6" max="6" width="27.5" style="402" bestFit="1" customWidth="1"/>
    <col min="7" max="7" width="6.19921875" style="402" bestFit="1" customWidth="1"/>
    <col min="8" max="8" width="28.8984375" style="402" bestFit="1" customWidth="1"/>
    <col min="9" max="9" width="6.19921875" style="153" bestFit="1" customWidth="1"/>
    <col min="10" max="10" width="28.8984375" style="153" bestFit="1" customWidth="1"/>
    <col min="11" max="11" width="6.19921875" style="153" bestFit="1" customWidth="1"/>
    <col min="12" max="14" width="14.8984375" style="153" bestFit="1" customWidth="1"/>
    <col min="15" max="15" width="33.09765625" style="153" bestFit="1" customWidth="1"/>
    <col min="16" max="16" width="6.19921875" style="153" bestFit="1" customWidth="1"/>
    <col min="17" max="25" width="11.8984375" style="153" bestFit="1" customWidth="1"/>
    <col min="26" max="33" width="10.69921875" style="153" bestFit="1" customWidth="1"/>
    <col min="34" max="34" width="7.69921875" style="153" bestFit="1" customWidth="1"/>
    <col min="35" max="35" width="6.19921875" style="153" bestFit="1" customWidth="1"/>
    <col min="36" max="36" width="12.69921875" style="153" bestFit="1" customWidth="1"/>
    <col min="37" max="37" width="8.69921875" style="153" bestFit="1" customWidth="1"/>
    <col min="38" max="38" width="12.69921875" style="153" bestFit="1" customWidth="1"/>
    <col min="39" max="39" width="8.69921875" style="153" bestFit="1" customWidth="1"/>
    <col min="40" max="40" width="12.69921875" style="153" bestFit="1" customWidth="1"/>
    <col min="41" max="41" width="8.69921875" style="153" bestFit="1" customWidth="1"/>
    <col min="42" max="42" width="12.69921875" style="153" bestFit="1" customWidth="1"/>
    <col min="43" max="45" width="8.69921875" style="153" bestFit="1" customWidth="1"/>
    <col min="46" max="46" width="15.3984375" style="153" bestFit="1" customWidth="1"/>
    <col min="47" max="47" width="8.69921875" style="153" bestFit="1" customWidth="1"/>
    <col min="48" max="49" width="17.5" style="153" bestFit="1" customWidth="1"/>
    <col min="50" max="50" width="14.09765625" style="153" bestFit="1" customWidth="1"/>
    <col min="51" max="51" width="6.19921875" style="153" bestFit="1" customWidth="1"/>
    <col min="52" max="52" width="14.09765625" style="153" bestFit="1" customWidth="1"/>
    <col min="53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3227</v>
      </c>
      <c r="B2" s="153" t="s">
        <v>3228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 x14ac:dyDescent="0.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3</v>
      </c>
      <c r="L14" s="382">
        <v>136</v>
      </c>
      <c r="M14" s="382">
        <v>98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23</v>
      </c>
      <c r="L17" s="382">
        <v>566</v>
      </c>
      <c r="M17" s="382">
        <v>513</v>
      </c>
    </row>
    <row r="18" spans="1:15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3227</v>
      </c>
      <c r="B25" s="153" t="s">
        <v>3228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 x14ac:dyDescent="0.3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21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41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>
        <v>14</v>
      </c>
      <c r="H37" s="382">
        <v>71</v>
      </c>
      <c r="I37" s="382">
        <v>17</v>
      </c>
      <c r="J37" s="382"/>
      <c r="K37" s="382"/>
      <c r="L37" s="382"/>
      <c r="M37" s="382"/>
      <c r="N37" s="382">
        <v>136</v>
      </c>
      <c r="O37" s="382">
        <v>58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35</v>
      </c>
      <c r="H40" s="382">
        <v>100</v>
      </c>
      <c r="I40" s="382">
        <v>17</v>
      </c>
      <c r="J40" s="382">
        <v>7</v>
      </c>
      <c r="K40" s="382"/>
      <c r="L40" s="382">
        <v>6</v>
      </c>
      <c r="M40" s="382"/>
      <c r="N40" s="382">
        <v>566</v>
      </c>
      <c r="O40" s="382">
        <v>406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topLeftCell="A34" zoomScaleNormal="100" zoomScaleSheetLayoutView="100" workbookViewId="0">
      <selection activeCell="X51" sqref="X51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 x14ac:dyDescent="0.3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21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41</v>
      </c>
      <c r="AJ10" s="610">
        <f t="shared" si="1"/>
        <v>0.47126436781609193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3</v>
      </c>
      <c r="L13" s="609">
        <f>統計tmp!L14</f>
        <v>136</v>
      </c>
      <c r="M13" s="609">
        <f>統計tmp!M14</f>
        <v>98</v>
      </c>
      <c r="N13" s="610">
        <f t="shared" si="0"/>
        <v>0.72058823529411764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14</v>
      </c>
      <c r="AB13" s="153">
        <f>統計tmp!H37</f>
        <v>71</v>
      </c>
      <c r="AC13" s="153">
        <f>統計tmp!I37</f>
        <v>17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58</v>
      </c>
      <c r="AJ13" s="610">
        <f t="shared" si="1"/>
        <v>0.4264705882352941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23</v>
      </c>
      <c r="L16" s="614">
        <f>統計tmp!L17</f>
        <v>566</v>
      </c>
      <c r="M16" s="614">
        <f>統計tmp!M17</f>
        <v>513</v>
      </c>
      <c r="N16" s="615">
        <f t="shared" si="0"/>
        <v>0.90636042402826855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35</v>
      </c>
      <c r="AB16" s="365">
        <f>統計tmp!H40</f>
        <v>100</v>
      </c>
      <c r="AC16" s="365">
        <f>統計tmp!I40</f>
        <v>17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406</v>
      </c>
      <c r="AJ16" s="610">
        <f t="shared" si="1"/>
        <v>0.71731448763250882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3127</v>
      </c>
      <c r="U23" s="97" t="s">
        <v>3127</v>
      </c>
    </row>
    <row r="24" spans="1:38" x14ac:dyDescent="0.3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21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41</v>
      </c>
      <c r="AJ30" s="610">
        <f t="shared" si="3"/>
        <v>0.47126436781609193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3</v>
      </c>
      <c r="L33" s="609">
        <v>136</v>
      </c>
      <c r="M33" s="609">
        <v>98</v>
      </c>
      <c r="N33" s="610">
        <f t="shared" si="2"/>
        <v>0.72058823529411764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14</v>
      </c>
      <c r="AB33" s="153">
        <v>71</v>
      </c>
      <c r="AC33" s="153">
        <v>17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58</v>
      </c>
      <c r="AJ33" s="610">
        <f t="shared" si="3"/>
        <v>0.4264705882352941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23</v>
      </c>
      <c r="L36" s="614">
        <v>566</v>
      </c>
      <c r="M36" s="614">
        <v>513</v>
      </c>
      <c r="N36" s="615">
        <f t="shared" si="2"/>
        <v>0.90636042402826855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35</v>
      </c>
      <c r="AB36" s="612">
        <v>100</v>
      </c>
      <c r="AC36" s="612">
        <v>17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406</v>
      </c>
      <c r="AJ36" s="615">
        <f t="shared" si="3"/>
        <v>0.71731448763250882</v>
      </c>
      <c r="AK36"/>
    </row>
    <row r="37" spans="1:37" x14ac:dyDescent="0.3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0.6872791519434629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 x14ac:dyDescent="0.3">
      <c r="A40" s="97" t="s">
        <v>3127</v>
      </c>
      <c r="U40" s="97" t="s">
        <v>3127</v>
      </c>
    </row>
    <row r="41" spans="1:37" x14ac:dyDescent="0.3">
      <c r="A41" s="153" t="s">
        <v>3139</v>
      </c>
      <c r="U41" s="153" t="s">
        <v>3139</v>
      </c>
      <c r="V41" s="267"/>
    </row>
    <row r="42" spans="1:37" x14ac:dyDescent="0.3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 x14ac:dyDescent="0.3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v>7</v>
      </c>
      <c r="W44" s="153">
        <v>7</v>
      </c>
      <c r="X44" s="153">
        <v>0</v>
      </c>
      <c r="Y44" s="153">
        <v>0</v>
      </c>
      <c r="Z44" s="153">
        <v>0</v>
      </c>
      <c r="AA44" s="153">
        <v>0</v>
      </c>
      <c r="AB44" s="153">
        <v>10</v>
      </c>
      <c r="AC44" s="153">
        <v>0</v>
      </c>
      <c r="AD44" s="609">
        <v>17</v>
      </c>
      <c r="AE44" s="609">
        <v>7</v>
      </c>
      <c r="AF44" s="610">
        <f>AE44/AD44</f>
        <v>0.41176470588235292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2</v>
      </c>
      <c r="H45" s="609">
        <v>117</v>
      </c>
      <c r="I45" s="609">
        <v>79</v>
      </c>
      <c r="J45" s="610">
        <f t="shared" ref="J45:J46" si="4">I45/H45</f>
        <v>0.67521367521367526</v>
      </c>
      <c r="U45" s="153" t="s">
        <v>72</v>
      </c>
      <c r="V45" s="153">
        <v>0</v>
      </c>
      <c r="W45" s="153">
        <v>0</v>
      </c>
      <c r="X45" s="153">
        <v>24</v>
      </c>
      <c r="Y45" s="153">
        <v>21</v>
      </c>
      <c r="Z45" s="153">
        <v>22</v>
      </c>
      <c r="AA45" s="153">
        <v>14</v>
      </c>
      <c r="AB45" s="153">
        <v>71</v>
      </c>
      <c r="AC45" s="153">
        <v>17</v>
      </c>
      <c r="AD45" s="609">
        <v>117</v>
      </c>
      <c r="AE45" s="609">
        <v>52</v>
      </c>
      <c r="AF45" s="610">
        <f t="shared" ref="AF45:AF46" si="5">AE45/AD45</f>
        <v>0.44444444444444442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12</v>
      </c>
      <c r="H46" s="614">
        <v>134</v>
      </c>
      <c r="I46" s="614">
        <v>96</v>
      </c>
      <c r="J46" s="615">
        <f t="shared" si="4"/>
        <v>0.71641791044776115</v>
      </c>
      <c r="U46" s="612" t="s">
        <v>45</v>
      </c>
      <c r="V46" s="612">
        <v>7</v>
      </c>
      <c r="W46" s="612">
        <v>7</v>
      </c>
      <c r="X46" s="612">
        <v>24</v>
      </c>
      <c r="Y46" s="612">
        <v>21</v>
      </c>
      <c r="Z46" s="612">
        <v>22</v>
      </c>
      <c r="AA46" s="612">
        <v>14</v>
      </c>
      <c r="AB46" s="612">
        <v>81</v>
      </c>
      <c r="AC46" s="612">
        <v>17</v>
      </c>
      <c r="AD46" s="614">
        <v>134</v>
      </c>
      <c r="AE46" s="614">
        <v>59</v>
      </c>
      <c r="AF46" s="615">
        <f t="shared" si="5"/>
        <v>0.44029850746268656</v>
      </c>
    </row>
    <row r="47" spans="1:37" x14ac:dyDescent="0.3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0.20895522388059701</v>
      </c>
      <c r="Z47" s="629">
        <f>(V46+X46+Z46)/$AD$46</f>
        <v>0.39552238805970147</v>
      </c>
      <c r="AA47" s="629">
        <f>(W46+Y46+AA46)/$AD$46</f>
        <v>0.31343283582089554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49" t="s">
        <v>2549</v>
      </c>
      <c r="K1" s="649"/>
      <c r="L1" s="649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1"/>
  <sheetViews>
    <sheetView tabSelected="1" zoomScaleNormal="100" workbookViewId="0">
      <pane xSplit="6" ySplit="1" topLeftCell="G508" activePane="bottomRight" state="frozen"/>
      <selection pane="topRight" activeCell="H1" sqref="H1"/>
      <selection pane="bottomLeft" activeCell="A2" sqref="A2"/>
      <selection pane="bottomRight" activeCell="F551" sqref="F551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AZ132" s="589">
        <v>44585</v>
      </c>
      <c r="BA132" s="515" t="s">
        <v>2425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AZ133" s="589">
        <v>44585</v>
      </c>
      <c r="BA133" s="515" t="s">
        <v>2425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AZ137" s="589">
        <v>44585</v>
      </c>
      <c r="BA137" s="515" t="s">
        <v>2425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AZ138" s="589">
        <v>44585</v>
      </c>
      <c r="BA138" s="515" t="s">
        <v>2425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AZ146" s="589">
        <v>44585</v>
      </c>
      <c r="BA146" s="515" t="s">
        <v>2425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AZ150" s="589">
        <v>44585</v>
      </c>
      <c r="BA150" s="515" t="s">
        <v>2425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3001</v>
      </c>
      <c r="BB190" s="266" t="s">
        <v>3041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3208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3001</v>
      </c>
      <c r="BB191" s="266" t="s">
        <v>3037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3208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3001</v>
      </c>
      <c r="BB192" s="266" t="s">
        <v>3042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3208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3208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3208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3208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3208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3208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3208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3208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3001</v>
      </c>
      <c r="BB201" s="266" t="s">
        <v>3028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3208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3001</v>
      </c>
      <c r="BB202" s="266" t="s">
        <v>3033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3208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3208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3208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3001</v>
      </c>
      <c r="BB206" s="266" t="s">
        <v>3029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3208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3001</v>
      </c>
      <c r="BB207" s="266" t="s">
        <v>3020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3001</v>
      </c>
      <c r="BB208" s="266" t="s">
        <v>3029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3208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3208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3208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3074</v>
      </c>
      <c r="BB212" s="266" t="s">
        <v>3043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3208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3001</v>
      </c>
      <c r="BB214" s="266" t="s">
        <v>3020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3208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3208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3242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 t="s">
        <v>3244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3208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3001</v>
      </c>
      <c r="BB217" s="266" t="s">
        <v>3029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3208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3208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3074</v>
      </c>
      <c r="BB219" s="266" t="s">
        <v>3017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3208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3001</v>
      </c>
      <c r="BB220" s="266" t="s">
        <v>3029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3208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3208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3074</v>
      </c>
      <c r="BB223" s="266" t="s">
        <v>3044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3208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3208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3074</v>
      </c>
      <c r="BB225" s="266" t="s">
        <v>3045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3208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3074</v>
      </c>
      <c r="BB226" s="266" t="s">
        <v>3043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3208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3208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3208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3208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3074</v>
      </c>
      <c r="BB231" s="266" t="s">
        <v>3017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3001</v>
      </c>
      <c r="BB232" s="266" t="s">
        <v>3046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3208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3208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3074</v>
      </c>
      <c r="BB234" s="266" t="s">
        <v>3044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3208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3208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3208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3208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3208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3074</v>
      </c>
      <c r="BB239" s="266" t="s">
        <v>3047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3208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3074</v>
      </c>
      <c r="BB240" s="266" t="s">
        <v>3044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3208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3074</v>
      </c>
      <c r="BB241" s="266" t="s">
        <v>3047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3208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3208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3208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3208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3208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3074</v>
      </c>
      <c r="BB246" s="266" t="s">
        <v>3044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3208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3208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3001</v>
      </c>
      <c r="BB248" s="266" t="s">
        <v>3032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3242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 t="s">
        <v>3244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3208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3208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3001</v>
      </c>
      <c r="BB250" s="266" t="s">
        <v>3048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3208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3001</v>
      </c>
      <c r="BB251" s="266" t="s">
        <v>3031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3243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 t="s">
        <v>3244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3001</v>
      </c>
      <c r="BB252" s="266" t="s">
        <v>3048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3208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3074</v>
      </c>
      <c r="BB253" s="266" t="s">
        <v>3044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3208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3075</v>
      </c>
      <c r="G255" s="258" t="s">
        <v>3158</v>
      </c>
      <c r="H255" s="265" t="s">
        <v>166</v>
      </c>
      <c r="I255" s="265" t="s">
        <v>167</v>
      </c>
      <c r="J255" s="212" t="s">
        <v>3111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3208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3074</v>
      </c>
      <c r="BB255" s="361" t="s">
        <v>3079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3076</v>
      </c>
      <c r="G256" s="258" t="s">
        <v>3158</v>
      </c>
      <c r="H256" s="265" t="s">
        <v>166</v>
      </c>
      <c r="I256" s="265" t="s">
        <v>167</v>
      </c>
      <c r="J256" s="212" t="s">
        <v>3110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3078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3112</v>
      </c>
      <c r="F257" s="258" t="s">
        <v>3113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3077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3208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3001</v>
      </c>
      <c r="BB258" s="266" t="s">
        <v>3080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3208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3074</v>
      </c>
      <c r="BB259" s="266" t="s">
        <v>3045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3208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3208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3001</v>
      </c>
      <c r="BB261" s="266" t="s">
        <v>3049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3208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3001</v>
      </c>
      <c r="BB262" s="266" t="s">
        <v>3041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3208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3001</v>
      </c>
      <c r="BB264" s="266" t="s">
        <v>3050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3208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3208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3208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3074</v>
      </c>
      <c r="BB267" s="266" t="s">
        <v>3035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3208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3001</v>
      </c>
      <c r="BB268" s="266" t="s">
        <v>3051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3208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3001</v>
      </c>
      <c r="BB269" s="266" t="s">
        <v>3052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3208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3001</v>
      </c>
      <c r="BB270" s="266" t="s">
        <v>3053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3159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3208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3208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3001</v>
      </c>
      <c r="BB272" s="266" t="s">
        <v>3054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3208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3208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3208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3208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3208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3208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3208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3001</v>
      </c>
      <c r="BB279" s="266" t="s">
        <v>3021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3208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3208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3208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3208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3001</v>
      </c>
      <c r="BB283" s="266" t="s">
        <v>3055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3001</v>
      </c>
      <c r="BB284" s="266" t="s">
        <v>3021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3208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3208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3001</v>
      </c>
      <c r="BB286" s="266" t="s">
        <v>3022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3208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3001</v>
      </c>
      <c r="BB287" s="266" t="s">
        <v>3056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3208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3001</v>
      </c>
      <c r="BB288" s="266" t="s">
        <v>3057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3208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3001</v>
      </c>
      <c r="BB289" s="266" t="s">
        <v>3050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3208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3074</v>
      </c>
      <c r="BB290" s="266" t="s">
        <v>3015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3208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3074</v>
      </c>
      <c r="BB291" s="266" t="s">
        <v>3012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3208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3208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3226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3208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3208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3208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3001</v>
      </c>
      <c r="BB299" s="266" t="s">
        <v>3058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3208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3074</v>
      </c>
      <c r="BB300" s="266" t="s">
        <v>3059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3208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3208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3074</v>
      </c>
      <c r="BB302" s="266" t="s">
        <v>3060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3074</v>
      </c>
      <c r="BB303" s="266" t="s">
        <v>3007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3074</v>
      </c>
      <c r="BB304" s="266" t="s">
        <v>3060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3100</v>
      </c>
      <c r="K305" s="212" t="s">
        <v>3089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3103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3208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AZ305" s="589">
        <v>44585</v>
      </c>
      <c r="BA305" s="515" t="s">
        <v>2425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3208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3088</v>
      </c>
      <c r="K308" s="212" t="s">
        <v>3089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3103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3088</v>
      </c>
      <c r="K310" s="212" t="s">
        <v>3089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3103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3088</v>
      </c>
      <c r="K312" s="212" t="s">
        <v>3089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3104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3088</v>
      </c>
      <c r="K314" s="212" t="s">
        <v>3089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3104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3088</v>
      </c>
      <c r="K316" s="212" t="s">
        <v>3089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3103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3208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3001</v>
      </c>
      <c r="BB320" s="266" t="s">
        <v>3033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3208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3001</v>
      </c>
      <c r="BB321" s="266" t="s">
        <v>3051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3208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5" x14ac:dyDescent="0.3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3208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5" x14ac:dyDescent="0.3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3208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3208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3208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3208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3001</v>
      </c>
      <c r="BB328" s="266" t="s">
        <v>3052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3208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3001</v>
      </c>
      <c r="BB329" s="266" t="s">
        <v>3053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3208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3001</v>
      </c>
      <c r="BB330" s="266" t="s">
        <v>3054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3208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3001</v>
      </c>
      <c r="BB331" s="266" t="s">
        <v>3056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3208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3001</v>
      </c>
      <c r="BB332" s="266" t="s">
        <v>3057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3208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3001</v>
      </c>
      <c r="BB333" s="266" t="s">
        <v>3050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3208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3001</v>
      </c>
      <c r="BB334" s="266" t="s">
        <v>3061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3208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3074</v>
      </c>
      <c r="BB335" s="266" t="s">
        <v>3062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3208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3001</v>
      </c>
      <c r="BB336" s="266" t="s">
        <v>3063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3208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3001</v>
      </c>
      <c r="BB337" s="266" t="s">
        <v>3064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3208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3208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3074</v>
      </c>
      <c r="BB340" s="266" t="s">
        <v>3015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3208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3208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3074</v>
      </c>
      <c r="BB342" s="266" t="s">
        <v>3036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3208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3001</v>
      </c>
      <c r="BB343" s="266" t="s">
        <v>3065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3208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3001</v>
      </c>
      <c r="BB344" s="266" t="s">
        <v>3066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3208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3001</v>
      </c>
      <c r="BB345" s="266" t="s">
        <v>3065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3208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3001</v>
      </c>
      <c r="BB346" s="266" t="s">
        <v>3067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3208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3001</v>
      </c>
      <c r="BB348" s="266" t="s">
        <v>3037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3208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3208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3001</v>
      </c>
      <c r="BB350" s="266" t="s">
        <v>3061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3208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3208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3074</v>
      </c>
      <c r="BB354" s="266" t="s">
        <v>3068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3208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3208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3074</v>
      </c>
      <c r="BB358" s="266" t="s">
        <v>3062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3208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3001</v>
      </c>
      <c r="BB359" s="266" t="s">
        <v>3063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3196</v>
      </c>
      <c r="K360" s="272" t="s">
        <v>3197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3208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3001</v>
      </c>
      <c r="BB360" s="266" t="s">
        <v>3069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3208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3208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3208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3001</v>
      </c>
      <c r="BB363" s="266" t="s">
        <v>3070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3208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3208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3001</v>
      </c>
      <c r="BB365" s="266" t="s">
        <v>3071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3208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3099</v>
      </c>
      <c r="K367" s="272" t="s">
        <v>3089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3105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3208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3001</v>
      </c>
      <c r="BB367" s="266" t="s">
        <v>3041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3208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3001</v>
      </c>
      <c r="BB368" s="266" t="s">
        <v>3072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3208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3001</v>
      </c>
      <c r="BB369" s="266" t="s">
        <v>3041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3208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3001</v>
      </c>
      <c r="BB370" s="266" t="s">
        <v>3064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3208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3001</v>
      </c>
      <c r="BB371" s="266" t="s">
        <v>3065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3208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3001</v>
      </c>
      <c r="BB372" s="266" t="s">
        <v>3064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3208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3001</v>
      </c>
      <c r="BB373" s="266" t="s">
        <v>3065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3208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3074</v>
      </c>
      <c r="BB374" s="266" t="s">
        <v>3015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3208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3208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3001</v>
      </c>
      <c r="BB376" s="266" t="s">
        <v>3065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3208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3074</v>
      </c>
      <c r="BB378" s="266" t="s">
        <v>3036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3208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3001</v>
      </c>
      <c r="BB379" s="266" t="s">
        <v>3065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3208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3208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3208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3208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3001</v>
      </c>
      <c r="BB386" s="266" t="s">
        <v>3041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3208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3208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3208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3208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3208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3208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3001</v>
      </c>
      <c r="BB398" s="266" t="s">
        <v>3073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3208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3208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3001</v>
      </c>
      <c r="BB400" s="266" t="s">
        <v>3065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3208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3001</v>
      </c>
      <c r="BB401" s="266" t="s">
        <v>3066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3208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3001</v>
      </c>
      <c r="BB402" s="266" t="s">
        <v>3065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3208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3001</v>
      </c>
      <c r="BB403" s="266" t="s">
        <v>3037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3160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3208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5" x14ac:dyDescent="0.3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3161</v>
      </c>
      <c r="H405" s="265" t="s">
        <v>2871</v>
      </c>
      <c r="I405" s="265" t="s">
        <v>2871</v>
      </c>
      <c r="J405" s="212" t="s">
        <v>3110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3208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5" x14ac:dyDescent="0.3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3162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3208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5" x14ac:dyDescent="0.3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3163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5" x14ac:dyDescent="0.3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3164</v>
      </c>
      <c r="H408" s="265" t="s">
        <v>2871</v>
      </c>
      <c r="I408" s="265" t="s">
        <v>2871</v>
      </c>
      <c r="J408" s="212" t="s">
        <v>3110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3208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3208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3001</v>
      </c>
      <c r="BB409" s="266" t="s">
        <v>3033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3208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3092</v>
      </c>
      <c r="K412" s="607" t="s">
        <v>3096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3102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3208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3074</v>
      </c>
      <c r="BB412" s="266" t="s">
        <v>3043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3208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3208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3092</v>
      </c>
      <c r="K417" s="272" t="s">
        <v>3095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3102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3208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3074</v>
      </c>
      <c r="BB417" s="266" t="s">
        <v>3043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3208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3208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3208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3074</v>
      </c>
      <c r="BB421" s="266" t="s">
        <v>3010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27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3239</v>
      </c>
      <c r="K422" s="648" t="s">
        <v>3240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3139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AZ422" s="589">
        <v>44580</v>
      </c>
      <c r="BA422" s="515" t="s">
        <v>3248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27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3139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AZ423" s="589">
        <v>44580</v>
      </c>
      <c r="BA423" s="515" t="s">
        <v>3248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27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44583</v>
      </c>
      <c r="BA424" s="515" t="s">
        <v>3248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27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3248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27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3248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27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3248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27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3248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27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AZ429" s="589">
        <v>44585</v>
      </c>
      <c r="BA429" s="515" t="s">
        <v>3248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27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AZ430" s="589">
        <v>44585</v>
      </c>
      <c r="BA430" s="515" t="s">
        <v>3248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27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AZ431" s="589">
        <v>44585</v>
      </c>
      <c r="BA431" s="515" t="s">
        <v>3248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27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AZ432" s="589">
        <v>44585</v>
      </c>
      <c r="BA432" s="515" t="s">
        <v>3248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27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AZ433" s="589">
        <v>44585</v>
      </c>
      <c r="BA433" s="515" t="s">
        <v>3248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27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AZ434" s="589">
        <v>44585</v>
      </c>
      <c r="BA434" s="515" t="s">
        <v>3248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27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AZ435" s="589">
        <v>44585</v>
      </c>
      <c r="BA435" s="515" t="s">
        <v>3248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27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AZ436" s="589">
        <v>44585</v>
      </c>
      <c r="BA436" s="515" t="s">
        <v>3248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27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AZ437" s="589">
        <v>44585</v>
      </c>
      <c r="BA437" s="515" t="s">
        <v>3248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27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AZ438" s="589">
        <v>44585</v>
      </c>
      <c r="BA438" s="515" t="s">
        <v>3248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27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AZ439" s="589">
        <v>44585</v>
      </c>
      <c r="BA439" s="515" t="s">
        <v>3248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27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27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27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27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27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27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27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27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27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27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27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27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27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27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27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27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27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27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27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27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27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3139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AZ460" s="589">
        <v>44580</v>
      </c>
      <c r="BA460" s="515" t="s">
        <v>3248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27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44583</v>
      </c>
      <c r="BA461" s="515" t="s">
        <v>3248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27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3248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27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3248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27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3248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27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3248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27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AZ466" s="589">
        <v>44585</v>
      </c>
      <c r="BA466" s="515" t="s">
        <v>3248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27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AZ467" s="589">
        <v>44585</v>
      </c>
      <c r="BA467" s="515" t="s">
        <v>3248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27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AZ468" s="589">
        <v>44585</v>
      </c>
      <c r="BA468" s="515" t="s">
        <v>3248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27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AZ469" s="589">
        <v>44585</v>
      </c>
      <c r="BA469" s="515" t="s">
        <v>3248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27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AZ470" s="589">
        <v>44585</v>
      </c>
      <c r="BA470" s="515" t="s">
        <v>3248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27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AZ471" s="589">
        <v>44585</v>
      </c>
      <c r="BA471" s="515" t="s">
        <v>3248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27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AZ472" s="589">
        <v>44585</v>
      </c>
      <c r="BA472" s="515" t="s">
        <v>3248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27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AZ473" s="589">
        <v>44585</v>
      </c>
      <c r="BA473" s="515" t="s">
        <v>3248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27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AZ474" s="589">
        <v>44585</v>
      </c>
      <c r="BA474" s="515" t="s">
        <v>3248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27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AZ475" s="589">
        <v>44585</v>
      </c>
      <c r="BA475" s="515" t="s">
        <v>3248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27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AZ476" s="589">
        <v>44585</v>
      </c>
      <c r="BA476" s="515" t="s">
        <v>3248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27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27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27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27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27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27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27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27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27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27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27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27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27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27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27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27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27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27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27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27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27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3139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AZ497" s="589">
        <v>44580</v>
      </c>
      <c r="BA497" s="515" t="s">
        <v>3248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27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44583</v>
      </c>
      <c r="BA498" s="515" t="s">
        <v>3248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27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3248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27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3248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27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3248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27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3248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27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AZ503" s="589">
        <v>44585</v>
      </c>
      <c r="BA503" s="515" t="s">
        <v>3248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27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AZ504" s="589">
        <v>44585</v>
      </c>
      <c r="BA504" s="515" t="s">
        <v>3248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27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AZ505" s="589">
        <v>44585</v>
      </c>
      <c r="BA505" s="515" t="s">
        <v>3248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27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AZ506" s="589">
        <v>44585</v>
      </c>
      <c r="BA506" s="515" t="s">
        <v>3248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27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AZ507" s="589">
        <v>44585</v>
      </c>
      <c r="BA507" s="515" t="s">
        <v>3248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27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AZ508" s="589">
        <v>44585</v>
      </c>
      <c r="BA508" s="515" t="s">
        <v>3248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27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AZ509" s="589">
        <v>44585</v>
      </c>
      <c r="BA509" s="515" t="s">
        <v>3248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27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AZ510" s="589">
        <v>44585</v>
      </c>
      <c r="BA510" s="515" t="s">
        <v>3248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27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AZ511" s="589">
        <v>44585</v>
      </c>
      <c r="BA511" s="515" t="s">
        <v>3248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27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AZ512" s="589">
        <v>44585</v>
      </c>
      <c r="BA512" s="515" t="s">
        <v>3248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27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AZ513" s="589">
        <v>44585</v>
      </c>
      <c r="BA513" s="515" t="s">
        <v>3248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27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27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27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27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27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27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27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27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27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27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27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27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27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27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27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27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27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27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27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27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3139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3139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3092</v>
      </c>
      <c r="K537" s="212" t="s">
        <v>3089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3102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3139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73">
        <v>44585</v>
      </c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3139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>8-4</v>
      </c>
      <c r="BG538" s="266" t="str">
        <f t="shared" si="113"/>
        <v/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3091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3139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3204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3204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3090</v>
      </c>
      <c r="K542" s="272" t="s">
        <v>3089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" x14ac:dyDescent="0.3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3204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" x14ac:dyDescent="0.3">
      <c r="A545" s="536"/>
      <c r="B545" s="361"/>
      <c r="C545" s="266" t="s">
        <v>71</v>
      </c>
      <c r="D545" s="257" t="s">
        <v>2762</v>
      </c>
      <c r="E545" s="265" t="s">
        <v>3097</v>
      </c>
      <c r="F545" s="258" t="s">
        <v>3098</v>
      </c>
      <c r="G545" s="258" t="s">
        <v>3157</v>
      </c>
      <c r="H545" s="265" t="s">
        <v>2425</v>
      </c>
      <c r="I545" s="265" t="s">
        <v>452</v>
      </c>
      <c r="J545" s="272" t="s">
        <v>3090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3114</v>
      </c>
      <c r="AP545" s="266" t="s">
        <v>3115</v>
      </c>
      <c r="AQ545" s="596" t="s">
        <v>3204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3090</v>
      </c>
      <c r="K546" s="272" t="s">
        <v>3089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3106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3204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73">
        <v>44583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3204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>7-2</v>
      </c>
      <c r="BG547" s="266" t="str">
        <f t="shared" si="113"/>
        <v/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3204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>7-2</v>
      </c>
      <c r="BG548" s="266" t="str">
        <f t="shared" si="113"/>
        <v/>
      </c>
    </row>
    <row r="549" spans="1:60" ht="13.5" x14ac:dyDescent="0.3">
      <c r="A549" s="536" t="s">
        <v>3203</v>
      </c>
      <c r="B549" s="361"/>
      <c r="C549" s="266" t="s">
        <v>71</v>
      </c>
      <c r="D549" s="257" t="s">
        <v>2495</v>
      </c>
      <c r="E549" s="265" t="s">
        <v>3178</v>
      </c>
      <c r="F549" s="628" t="s">
        <v>3179</v>
      </c>
      <c r="G549" s="266" t="s">
        <v>3180</v>
      </c>
      <c r="H549" s="265" t="s">
        <v>110</v>
      </c>
      <c r="I549" s="265" t="s">
        <v>176</v>
      </c>
      <c r="J549" s="272" t="s">
        <v>3177</v>
      </c>
      <c r="K549" s="212" t="s">
        <v>3108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3205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2871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5" x14ac:dyDescent="0.3">
      <c r="A550" s="536" t="s">
        <v>3203</v>
      </c>
      <c r="B550" s="361"/>
      <c r="C550" s="266" t="s">
        <v>71</v>
      </c>
      <c r="D550" s="257" t="s">
        <v>2495</v>
      </c>
      <c r="E550" s="265" t="s">
        <v>3149</v>
      </c>
      <c r="F550" s="628" t="s">
        <v>3151</v>
      </c>
      <c r="G550" s="266" t="s">
        <v>3157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3206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3203</v>
      </c>
      <c r="B551" s="361"/>
      <c r="C551" s="266" t="s">
        <v>71</v>
      </c>
      <c r="D551" s="257" t="s">
        <v>2495</v>
      </c>
      <c r="E551" s="265" t="s">
        <v>3150</v>
      </c>
      <c r="F551" s="258" t="s">
        <v>3152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3207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3203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3205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5" x14ac:dyDescent="0.3">
      <c r="A553" s="536" t="s">
        <v>3203</v>
      </c>
      <c r="B553" s="361"/>
      <c r="C553" s="266" t="s">
        <v>71</v>
      </c>
      <c r="D553" s="257" t="s">
        <v>3201</v>
      </c>
      <c r="E553" s="265" t="s">
        <v>3181</v>
      </c>
      <c r="F553" s="258" t="s">
        <v>3184</v>
      </c>
      <c r="G553" s="258" t="s">
        <v>3180</v>
      </c>
      <c r="H553" s="265" t="s">
        <v>3187</v>
      </c>
      <c r="I553" s="265" t="s">
        <v>3187</v>
      </c>
      <c r="J553" s="209" t="s">
        <v>3198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3139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3187</v>
      </c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3203</v>
      </c>
      <c r="B554" s="361"/>
      <c r="C554" s="266" t="s">
        <v>71</v>
      </c>
      <c r="D554" s="257" t="s">
        <v>3201</v>
      </c>
      <c r="E554" s="265" t="s">
        <v>3182</v>
      </c>
      <c r="F554" s="258" t="s">
        <v>3185</v>
      </c>
      <c r="G554" s="258" t="s">
        <v>3180</v>
      </c>
      <c r="H554" s="265" t="s">
        <v>3187</v>
      </c>
      <c r="I554" s="265" t="s">
        <v>3187</v>
      </c>
      <c r="J554" s="209" t="s">
        <v>3199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3203</v>
      </c>
      <c r="B555" s="361"/>
      <c r="C555" s="266" t="s">
        <v>71</v>
      </c>
      <c r="D555" s="257" t="s">
        <v>3201</v>
      </c>
      <c r="E555" s="265" t="s">
        <v>3183</v>
      </c>
      <c r="F555" s="258" t="s">
        <v>3186</v>
      </c>
      <c r="G555" s="258" t="s">
        <v>3180</v>
      </c>
      <c r="H555" s="265" t="s">
        <v>3187</v>
      </c>
      <c r="I555" s="265" t="s">
        <v>3187</v>
      </c>
      <c r="J555" s="209" t="s">
        <v>3200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3139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 t="s">
        <v>3187</v>
      </c>
      <c r="BB555" s="266"/>
      <c r="BC555" s="596"/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3208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3074</v>
      </c>
      <c r="BB556" s="266" t="s">
        <v>3010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3074</v>
      </c>
      <c r="BB558" s="266" t="s">
        <v>3011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3074</v>
      </c>
      <c r="BB560" s="266" t="s">
        <v>3010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3074</v>
      </c>
      <c r="BB561" s="266" t="s">
        <v>3068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3074</v>
      </c>
      <c r="BB563" s="266" t="s">
        <v>3010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3208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192</v>
      </c>
      <c r="BG569" s="265">
        <f>COUNTIF(功能_33[待SIT待FT],"&gt;&lt;0")</f>
        <v>51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0.33922261484098942</v>
      </c>
      <c r="BG570" s="600">
        <f>BG569/COUNTA(功能_33[功能代號])</f>
        <v>9.0106007067137811E-2</v>
      </c>
      <c r="BH570" s="597">
        <f>SUM(BD570:BG570)</f>
        <v>0.99823321554770317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 x14ac:dyDescent="0.3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 x14ac:dyDescent="0.3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 x14ac:dyDescent="0.3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 x14ac:dyDescent="0.3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 x14ac:dyDescent="0.3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 x14ac:dyDescent="0.3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 x14ac:dyDescent="0.3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 x14ac:dyDescent="0.3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 x14ac:dyDescent="0.3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 x14ac:dyDescent="0.3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 x14ac:dyDescent="0.3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 x14ac:dyDescent="0.3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 x14ac:dyDescent="0.3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 x14ac:dyDescent="0.3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 x14ac:dyDescent="0.3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 x14ac:dyDescent="0.3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 x14ac:dyDescent="0.3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 x14ac:dyDescent="0.3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0" t="s">
        <v>1447</v>
      </c>
      <c r="B1" s="653" t="s">
        <v>1448</v>
      </c>
      <c r="C1" s="653" t="s">
        <v>1449</v>
      </c>
      <c r="D1" s="653" t="s">
        <v>1450</v>
      </c>
      <c r="E1" s="650" t="s">
        <v>1451</v>
      </c>
      <c r="F1" s="659" t="s">
        <v>1452</v>
      </c>
      <c r="G1" s="659" t="s">
        <v>1453</v>
      </c>
      <c r="H1" s="253" t="s">
        <v>84</v>
      </c>
      <c r="I1" s="650" t="s">
        <v>1454</v>
      </c>
      <c r="J1" s="650" t="s">
        <v>1455</v>
      </c>
      <c r="K1" s="660"/>
      <c r="L1" s="660"/>
      <c r="M1" s="660"/>
      <c r="N1" s="661"/>
      <c r="O1" s="253"/>
      <c r="P1" s="650" t="s">
        <v>1456</v>
      </c>
    </row>
    <row r="2" spans="1:16" x14ac:dyDescent="0.3">
      <c r="A2" s="651"/>
      <c r="B2" s="654"/>
      <c r="C2" s="651"/>
      <c r="D2" s="651"/>
      <c r="E2" s="656"/>
      <c r="F2" s="651"/>
      <c r="G2" s="651"/>
      <c r="H2" s="255" t="s">
        <v>1453</v>
      </c>
      <c r="I2" s="651"/>
      <c r="J2" s="658" t="s">
        <v>1457</v>
      </c>
      <c r="K2" s="658" t="s">
        <v>1458</v>
      </c>
      <c r="L2" s="662" t="s">
        <v>1459</v>
      </c>
      <c r="M2" s="663"/>
      <c r="N2" s="663"/>
      <c r="O2" s="664"/>
      <c r="P2" s="651"/>
    </row>
    <row r="3" spans="1:16" x14ac:dyDescent="0.3">
      <c r="A3" s="652"/>
      <c r="B3" s="655"/>
      <c r="C3" s="652"/>
      <c r="D3" s="652"/>
      <c r="E3" s="657"/>
      <c r="F3" s="652"/>
      <c r="G3" s="652"/>
      <c r="H3" s="254"/>
      <c r="I3" s="652"/>
      <c r="J3" s="652"/>
      <c r="K3" s="652"/>
      <c r="L3" s="287" t="s">
        <v>1460</v>
      </c>
      <c r="M3" s="148" t="s">
        <v>1461</v>
      </c>
      <c r="N3" s="148" t="s">
        <v>1462</v>
      </c>
      <c r="O3" s="149" t="s">
        <v>1463</v>
      </c>
      <c r="P3" s="652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65" t="s">
        <v>2549</v>
      </c>
      <c r="K1" s="665"/>
      <c r="L1" s="665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10</v>
      </c>
      <c r="Z50" s="603">
        <f>COUNTIF(URS確認!BG$2:BG$580,LEFT($B50,3))</f>
        <v>0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2</v>
      </c>
      <c r="Z55" s="603">
        <f>COUNTIF(URS確認!BG$2:BG$580,LEFT($B55,3))</f>
        <v>0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190</v>
      </c>
      <c r="Z63" s="454">
        <f t="shared" si="22"/>
        <v>51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0.33747779751332146</v>
      </c>
      <c r="Z64" s="509">
        <f t="shared" si="24"/>
        <v>9.0586145648312605E-2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2999</v>
      </c>
      <c r="E1" s="267" t="s">
        <v>3000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69"/>
      <c r="B39" s="674" t="s">
        <v>2311</v>
      </c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69"/>
      <c r="BW39" s="669"/>
      <c r="BX39" s="669"/>
      <c r="BY39" s="669"/>
      <c r="BZ39" s="669"/>
      <c r="CA39" s="669"/>
      <c r="CB39" s="669"/>
      <c r="CC39" s="669"/>
      <c r="CD39" s="669"/>
      <c r="CE39" s="669"/>
      <c r="CF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  <c r="DG39" s="669"/>
      <c r="DH39" s="669"/>
      <c r="DI39" s="669"/>
      <c r="DJ39" s="669"/>
      <c r="DK39" s="669"/>
      <c r="DL39" s="669"/>
      <c r="DM39" s="669"/>
    </row>
    <row r="40" spans="1:117" ht="15.75" customHeight="1" x14ac:dyDescent="0.35">
      <c r="A40" s="669"/>
      <c r="B40" s="53">
        <v>44399</v>
      </c>
      <c r="C40" s="669"/>
      <c r="D40" s="53">
        <v>44403</v>
      </c>
      <c r="E40" s="669"/>
      <c r="F40" s="53">
        <v>44461</v>
      </c>
      <c r="G40" s="669"/>
      <c r="H40" s="53">
        <v>44404</v>
      </c>
      <c r="I40" s="669"/>
      <c r="J40" s="53">
        <v>44431</v>
      </c>
      <c r="K40" s="669"/>
      <c r="L40" s="53">
        <v>44432</v>
      </c>
      <c r="M40" s="669"/>
      <c r="N40" s="53">
        <v>44433</v>
      </c>
      <c r="O40" s="669"/>
      <c r="P40" s="53">
        <v>44434</v>
      </c>
      <c r="Q40" s="669"/>
      <c r="R40" s="53">
        <v>44435</v>
      </c>
      <c r="S40" s="669"/>
      <c r="T40" s="53">
        <v>44438</v>
      </c>
      <c r="U40" s="669"/>
      <c r="V40" s="53">
        <v>44439</v>
      </c>
      <c r="W40" s="669"/>
      <c r="X40" s="53">
        <v>44440</v>
      </c>
      <c r="Y40" s="669"/>
      <c r="Z40" s="53">
        <v>44441</v>
      </c>
      <c r="AA40" s="669"/>
      <c r="AB40" s="53">
        <v>44442</v>
      </c>
      <c r="AC40" s="669"/>
      <c r="AD40" s="53">
        <v>44447</v>
      </c>
      <c r="AE40" s="669"/>
      <c r="AF40" s="53">
        <v>44448</v>
      </c>
      <c r="AG40" s="669"/>
      <c r="AH40" s="53">
        <v>44452</v>
      </c>
      <c r="AI40" s="669"/>
      <c r="AJ40" s="53">
        <v>44481</v>
      </c>
      <c r="AK40" s="669"/>
      <c r="AL40" s="53">
        <v>44453</v>
      </c>
      <c r="AM40" s="669"/>
      <c r="AN40" s="53">
        <v>44455</v>
      </c>
      <c r="AO40" s="669"/>
      <c r="AP40" s="53">
        <v>44456</v>
      </c>
      <c r="AQ40" s="669"/>
      <c r="AR40" s="53">
        <v>44462</v>
      </c>
      <c r="AS40" s="669"/>
      <c r="AT40" s="53">
        <v>44467</v>
      </c>
      <c r="AU40" s="669"/>
      <c r="AV40" s="53">
        <v>44463</v>
      </c>
      <c r="AW40" s="669"/>
      <c r="AX40" s="53">
        <v>44466</v>
      </c>
      <c r="AY40" s="669"/>
      <c r="AZ40" s="53">
        <v>44515</v>
      </c>
      <c r="BA40" s="669"/>
      <c r="BB40" s="53">
        <v>44516</v>
      </c>
      <c r="BC40" s="669"/>
      <c r="BD40" s="53">
        <v>44468</v>
      </c>
      <c r="BE40" s="669"/>
      <c r="BF40" s="53">
        <v>44469</v>
      </c>
      <c r="BG40" s="669"/>
      <c r="BH40" s="53">
        <v>44473</v>
      </c>
      <c r="BI40" s="669"/>
      <c r="BJ40" s="53">
        <v>44470</v>
      </c>
      <c r="BK40" s="669"/>
      <c r="BL40" s="53">
        <v>44491</v>
      </c>
      <c r="BM40" s="669"/>
      <c r="BN40" s="53">
        <v>44474</v>
      </c>
      <c r="BO40" s="669"/>
      <c r="BP40" s="53">
        <v>44475</v>
      </c>
      <c r="BQ40" s="669"/>
      <c r="BR40" s="53">
        <v>44482</v>
      </c>
      <c r="BS40" s="669"/>
      <c r="BT40" s="53">
        <v>44487</v>
      </c>
      <c r="BU40" s="669"/>
      <c r="BV40" s="53">
        <v>44488</v>
      </c>
      <c r="BW40" s="669"/>
      <c r="BX40" s="53">
        <v>44490</v>
      </c>
      <c r="BY40" s="669"/>
      <c r="BZ40" s="53">
        <v>44489</v>
      </c>
      <c r="CA40" s="669"/>
      <c r="CB40" s="53">
        <v>44494</v>
      </c>
      <c r="CC40" s="669"/>
      <c r="CD40" s="53">
        <v>44496</v>
      </c>
      <c r="CE40" s="669"/>
      <c r="CF40" s="53">
        <v>44497</v>
      </c>
      <c r="CG40" s="669"/>
      <c r="CH40" s="53">
        <v>44502</v>
      </c>
      <c r="CI40" s="669"/>
      <c r="CJ40" s="53">
        <v>44524</v>
      </c>
      <c r="CK40" s="669"/>
      <c r="CL40" s="53">
        <v>44503</v>
      </c>
      <c r="CM40" s="669"/>
      <c r="CN40" s="53">
        <v>44498</v>
      </c>
      <c r="CO40" s="669"/>
      <c r="CP40" s="53">
        <v>44504</v>
      </c>
      <c r="CQ40" s="669"/>
      <c r="CR40" s="53">
        <v>44505</v>
      </c>
      <c r="CS40" s="669"/>
      <c r="CT40" s="53">
        <v>44396</v>
      </c>
      <c r="CU40" s="669"/>
      <c r="CV40" s="53">
        <v>44397</v>
      </c>
      <c r="CW40" s="669"/>
      <c r="CX40" s="53">
        <v>44398</v>
      </c>
      <c r="CY40" s="669"/>
      <c r="CZ40" s="53">
        <v>44518</v>
      </c>
      <c r="DA40" s="669"/>
      <c r="DB40" s="53">
        <v>44517</v>
      </c>
      <c r="DC40" s="669"/>
      <c r="DD40" s="53">
        <v>44523</v>
      </c>
      <c r="DE40" s="669"/>
      <c r="DF40" s="53">
        <v>44519</v>
      </c>
      <c r="DG40" s="669"/>
      <c r="DH40" s="53">
        <v>44529</v>
      </c>
      <c r="DI40" s="669"/>
      <c r="DJ40" s="268" t="s">
        <v>74</v>
      </c>
      <c r="DK40" s="669"/>
      <c r="DL40" s="669" t="s">
        <v>2171</v>
      </c>
      <c r="DM40" s="669" t="s">
        <v>2172</v>
      </c>
    </row>
    <row r="41" spans="1:117" ht="15.75" customHeight="1" x14ac:dyDescent="0.35">
      <c r="A41" s="672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68">
        <v>8</v>
      </c>
      <c r="C42" s="668">
        <v>8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/>
      <c r="DK42" s="668"/>
      <c r="DL42" s="668">
        <v>15</v>
      </c>
      <c r="DM42" s="668">
        <v>15</v>
      </c>
    </row>
    <row r="43" spans="1:117" ht="15.75" customHeight="1" x14ac:dyDescent="0.35">
      <c r="A43" s="2" t="s">
        <v>66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/>
      <c r="DK43" s="668"/>
      <c r="DL43" s="668">
        <v>79</v>
      </c>
      <c r="DM43" s="668">
        <v>79</v>
      </c>
    </row>
    <row r="44" spans="1:117" ht="15.75" customHeight="1" x14ac:dyDescent="0.35">
      <c r="A44" s="2" t="s">
        <v>67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/>
      <c r="DK44" s="668"/>
      <c r="DL44" s="668">
        <v>38</v>
      </c>
      <c r="DM44" s="668">
        <v>38</v>
      </c>
    </row>
    <row r="45" spans="1:117" ht="15.75" customHeight="1" x14ac:dyDescent="0.35">
      <c r="A45" s="2" t="s">
        <v>68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5</v>
      </c>
      <c r="AK45" s="668">
        <v>5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/>
      <c r="DK45" s="668"/>
      <c r="DL45" s="668">
        <v>76</v>
      </c>
      <c r="DM45" s="668">
        <v>76</v>
      </c>
    </row>
    <row r="46" spans="1:117" ht="15.75" customHeight="1" x14ac:dyDescent="0.35">
      <c r="A46" s="2" t="s">
        <v>69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/>
      <c r="DK46" s="668"/>
      <c r="DL46" s="668">
        <v>87</v>
      </c>
      <c r="DM46" s="668">
        <v>87</v>
      </c>
    </row>
    <row r="47" spans="1:117" ht="15.75" customHeight="1" x14ac:dyDescent="0.35">
      <c r="A47" s="2" t="s">
        <v>70</v>
      </c>
      <c r="B47" s="668">
        <v>1</v>
      </c>
      <c r="C47" s="668">
        <v>1</v>
      </c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>
        <v>1</v>
      </c>
      <c r="AU47" s="668">
        <v>1</v>
      </c>
      <c r="AV47" s="668"/>
      <c r="AW47" s="668"/>
      <c r="AX47" s="668"/>
      <c r="AY47" s="668"/>
      <c r="AZ47" s="668">
        <v>14</v>
      </c>
      <c r="BA47" s="668">
        <v>14</v>
      </c>
      <c r="BB47" s="668">
        <v>21</v>
      </c>
      <c r="BC47" s="668">
        <v>21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>
        <v>1</v>
      </c>
      <c r="BQ47" s="668">
        <v>1</v>
      </c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17</v>
      </c>
      <c r="DI47" s="668">
        <v>17</v>
      </c>
      <c r="DJ47" s="668"/>
      <c r="DK47" s="668"/>
      <c r="DL47" s="668">
        <v>96</v>
      </c>
      <c r="DM47" s="668">
        <v>96</v>
      </c>
    </row>
    <row r="48" spans="1:117" ht="15.75" customHeight="1" x14ac:dyDescent="0.35">
      <c r="A48" s="2" t="s">
        <v>72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/>
      <c r="DK48" s="668"/>
      <c r="DL48" s="668">
        <v>136</v>
      </c>
      <c r="DM48" s="668">
        <v>136</v>
      </c>
    </row>
    <row r="49" spans="1:117" ht="15.75" customHeight="1" x14ac:dyDescent="0.35">
      <c r="A49" s="673" t="s">
        <v>73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/>
      <c r="DK49" s="668"/>
      <c r="DL49" s="668">
        <v>1</v>
      </c>
      <c r="DM49" s="668">
        <v>1</v>
      </c>
    </row>
    <row r="50" spans="1:117" ht="15.75" customHeight="1" x14ac:dyDescent="0.35">
      <c r="A50" s="673" t="s">
        <v>45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5</v>
      </c>
      <c r="AK50" s="668">
        <v>5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5</v>
      </c>
      <c r="AU50" s="668">
        <v>5</v>
      </c>
      <c r="AV50" s="668">
        <v>8</v>
      </c>
      <c r="AW50" s="668">
        <v>8</v>
      </c>
      <c r="AX50" s="668">
        <v>8</v>
      </c>
      <c r="AY50" s="668">
        <v>8</v>
      </c>
      <c r="AZ50" s="668">
        <v>45</v>
      </c>
      <c r="BA50" s="668">
        <v>45</v>
      </c>
      <c r="BB50" s="668">
        <v>42</v>
      </c>
      <c r="BC50" s="668">
        <v>42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18</v>
      </c>
      <c r="BQ50" s="668">
        <v>18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17</v>
      </c>
      <c r="DI50" s="668">
        <v>17</v>
      </c>
      <c r="DJ50" s="668"/>
      <c r="DK50" s="668"/>
      <c r="DL50" s="668">
        <v>528</v>
      </c>
      <c r="DM50" s="668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72" t="s">
        <v>2312</v>
      </c>
      <c r="B3" s="672" t="s">
        <v>64</v>
      </c>
    </row>
    <row r="4" spans="1:18" x14ac:dyDescent="0.35">
      <c r="A4" s="672" t="s">
        <v>2313</v>
      </c>
      <c r="B4" s="666">
        <v>44396</v>
      </c>
      <c r="C4" s="666">
        <v>44397</v>
      </c>
      <c r="D4" s="666">
        <v>44398</v>
      </c>
      <c r="E4" s="666">
        <v>44399</v>
      </c>
      <c r="F4" s="666">
        <v>44400</v>
      </c>
      <c r="G4" s="666">
        <v>44403</v>
      </c>
      <c r="H4" s="666">
        <v>44404</v>
      </c>
      <c r="I4" s="666">
        <v>44405</v>
      </c>
      <c r="J4" s="666">
        <v>44431</v>
      </c>
      <c r="K4" s="666">
        <v>44438</v>
      </c>
      <c r="L4" s="666">
        <v>44448</v>
      </c>
      <c r="M4" s="666">
        <v>44467</v>
      </c>
      <c r="N4" s="666">
        <v>44489</v>
      </c>
      <c r="O4" s="666">
        <v>44494</v>
      </c>
      <c r="P4" s="666">
        <v>44518</v>
      </c>
      <c r="Q4" s="666">
        <v>44533</v>
      </c>
      <c r="R4" s="268" t="s">
        <v>45</v>
      </c>
    </row>
    <row r="5" spans="1:18" x14ac:dyDescent="0.35">
      <c r="A5" s="2" t="s">
        <v>108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/>
      <c r="R5" s="668">
        <v>2</v>
      </c>
    </row>
    <row r="6" spans="1:18" x14ac:dyDescent="0.35">
      <c r="A6" s="2" t="s">
        <v>114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>
        <v>17</v>
      </c>
    </row>
    <row r="7" spans="1:18" x14ac:dyDescent="0.35">
      <c r="A7" s="2" t="s">
        <v>121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/>
      <c r="R7" s="668">
        <v>10</v>
      </c>
    </row>
    <row r="8" spans="1:18" x14ac:dyDescent="0.35">
      <c r="A8" s="2" t="s">
        <v>137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/>
      <c r="R8" s="668">
        <v>2</v>
      </c>
    </row>
    <row r="9" spans="1:18" x14ac:dyDescent="0.35">
      <c r="A9" s="2" t="s">
        <v>148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/>
      <c r="R9" s="668">
        <v>2</v>
      </c>
    </row>
    <row r="10" spans="1:18" x14ac:dyDescent="0.35">
      <c r="A10" s="2" t="s">
        <v>143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/>
      <c r="R10" s="668">
        <v>2</v>
      </c>
    </row>
    <row r="11" spans="1:18" x14ac:dyDescent="0.35">
      <c r="A11" s="673" t="s">
        <v>139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>
        <v>2</v>
      </c>
    </row>
    <row r="12" spans="1:18" x14ac:dyDescent="0.35">
      <c r="A12" s="673" t="s">
        <v>257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/>
      <c r="R12" s="668">
        <v>2</v>
      </c>
    </row>
    <row r="13" spans="1:18" x14ac:dyDescent="0.35">
      <c r="A13" s="2" t="s">
        <v>298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/>
      <c r="R13" s="668">
        <v>6</v>
      </c>
    </row>
    <row r="14" spans="1:18" x14ac:dyDescent="0.35">
      <c r="A14" s="2" t="s">
        <v>991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/>
      <c r="R14" s="668">
        <v>1</v>
      </c>
    </row>
    <row r="15" spans="1:18" x14ac:dyDescent="0.35">
      <c r="A15" s="2" t="s">
        <v>1003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/>
      <c r="R15" s="668">
        <v>3</v>
      </c>
    </row>
    <row r="16" spans="1:18" x14ac:dyDescent="0.35">
      <c r="A16" s="2" t="s">
        <v>995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/>
      <c r="R16" s="668">
        <v>2</v>
      </c>
    </row>
    <row r="17" spans="1:18" x14ac:dyDescent="0.35">
      <c r="A17" s="2" t="s">
        <v>993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/>
      <c r="R17" s="668">
        <v>4</v>
      </c>
    </row>
    <row r="18" spans="1:18" x14ac:dyDescent="0.35">
      <c r="A18" s="2" t="s">
        <v>989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/>
      <c r="R18" s="668">
        <v>2</v>
      </c>
    </row>
    <row r="19" spans="1:18" x14ac:dyDescent="0.35">
      <c r="A19" s="2" t="s">
        <v>1001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/>
      <c r="R19" s="668">
        <v>4</v>
      </c>
    </row>
    <row r="20" spans="1:18" x14ac:dyDescent="0.35">
      <c r="A20" s="2" t="s">
        <v>997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8">
        <v>1</v>
      </c>
    </row>
    <row r="21" spans="1:18" x14ac:dyDescent="0.35">
      <c r="A21" s="2" t="s">
        <v>1007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/>
      <c r="R21" s="668">
        <v>1</v>
      </c>
    </row>
    <row r="22" spans="1:18" x14ac:dyDescent="0.35">
      <c r="A22" s="2" t="s">
        <v>1052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/>
      <c r="R22" s="668">
        <v>2</v>
      </c>
    </row>
    <row r="23" spans="1:18" x14ac:dyDescent="0.35">
      <c r="A23" s="2" t="s">
        <v>1416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>
        <v>1</v>
      </c>
      <c r="Q23" s="668"/>
      <c r="R23" s="668">
        <v>3</v>
      </c>
    </row>
    <row r="24" spans="1:18" x14ac:dyDescent="0.35">
      <c r="A24" s="2" t="s">
        <v>1419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>
        <v>1</v>
      </c>
      <c r="Q24" s="668"/>
      <c r="R24" s="668">
        <v>3</v>
      </c>
    </row>
    <row r="25" spans="1:18" x14ac:dyDescent="0.35">
      <c r="A25" s="2" t="s">
        <v>981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/>
      <c r="R25" s="668">
        <v>3</v>
      </c>
    </row>
    <row r="26" spans="1:18" x14ac:dyDescent="0.35">
      <c r="A26" s="2" t="s">
        <v>1025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/>
      <c r="R26" s="668">
        <v>3</v>
      </c>
    </row>
    <row r="27" spans="1:18" x14ac:dyDescent="0.35">
      <c r="A27" s="2" t="s">
        <v>1019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/>
      <c r="R27" s="668">
        <v>3</v>
      </c>
    </row>
    <row r="28" spans="1:18" x14ac:dyDescent="0.35">
      <c r="A28" s="673" t="s">
        <v>986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/>
      <c r="R28" s="668">
        <v>1</v>
      </c>
    </row>
    <row r="29" spans="1:18" x14ac:dyDescent="0.35">
      <c r="A29" s="2" t="s">
        <v>1013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/>
      <c r="R29" s="668">
        <v>4</v>
      </c>
    </row>
    <row r="30" spans="1:18" x14ac:dyDescent="0.35">
      <c r="A30" s="2" t="s">
        <v>1015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/>
      <c r="R30" s="668">
        <v>1</v>
      </c>
    </row>
    <row r="31" spans="1:18" x14ac:dyDescent="0.35">
      <c r="A31" s="673" t="s">
        <v>1023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/>
      <c r="R31" s="668">
        <v>3</v>
      </c>
    </row>
    <row r="32" spans="1:18" x14ac:dyDescent="0.35">
      <c r="A32" s="2" t="s">
        <v>1513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>
        <v>3</v>
      </c>
      <c r="Q32" s="668"/>
      <c r="R32" s="668">
        <v>4</v>
      </c>
    </row>
    <row r="33" spans="1:18" x14ac:dyDescent="0.35">
      <c r="A33" s="673" t="s">
        <v>1517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>
        <v>2</v>
      </c>
      <c r="Q33" s="668"/>
      <c r="R33" s="668">
        <v>3</v>
      </c>
    </row>
    <row r="34" spans="1:18" x14ac:dyDescent="0.35">
      <c r="A34" s="2" t="s">
        <v>118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/>
      <c r="R34" s="668">
        <v>11</v>
      </c>
    </row>
    <row r="35" spans="1:18" x14ac:dyDescent="0.35">
      <c r="A35" s="2" t="s">
        <v>125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/>
      <c r="R35" s="668">
        <v>7</v>
      </c>
    </row>
    <row r="36" spans="1:18" x14ac:dyDescent="0.35">
      <c r="A36" s="2" t="s">
        <v>1390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/>
      <c r="R36" s="668">
        <v>3</v>
      </c>
    </row>
    <row r="37" spans="1:18" x14ac:dyDescent="0.35">
      <c r="A37" s="2" t="s">
        <v>1569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>
        <v>5</v>
      </c>
    </row>
    <row r="38" spans="1:18" x14ac:dyDescent="0.35">
      <c r="A38" s="2" t="s">
        <v>818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>
        <v>1</v>
      </c>
      <c r="O38" s="668"/>
      <c r="P38" s="668"/>
      <c r="Q38" s="668"/>
      <c r="R38" s="668">
        <v>2</v>
      </c>
    </row>
    <row r="39" spans="1:18" x14ac:dyDescent="0.35">
      <c r="A39" s="2" t="s">
        <v>172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/>
      <c r="R39" s="668">
        <v>5</v>
      </c>
    </row>
    <row r="40" spans="1:18" x14ac:dyDescent="0.35">
      <c r="A40" s="2" t="s">
        <v>174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/>
      <c r="R40" s="668">
        <v>2</v>
      </c>
    </row>
    <row r="41" spans="1:18" x14ac:dyDescent="0.35">
      <c r="A41" s="2" t="s">
        <v>178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/>
      <c r="R41" s="668">
        <v>9</v>
      </c>
    </row>
    <row r="42" spans="1:18" x14ac:dyDescent="0.35">
      <c r="A42" s="2" t="s">
        <v>185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>
        <v>3</v>
      </c>
    </row>
    <row r="43" spans="1:18" x14ac:dyDescent="0.35">
      <c r="A43" s="2" t="s">
        <v>180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/>
      <c r="R43" s="668">
        <v>11</v>
      </c>
    </row>
    <row r="44" spans="1:18" x14ac:dyDescent="0.35">
      <c r="A44" s="2" t="s">
        <v>188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/>
      <c r="R44" s="668">
        <v>1</v>
      </c>
    </row>
    <row r="45" spans="1:18" x14ac:dyDescent="0.35">
      <c r="A45" s="2" t="s">
        <v>191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/>
      <c r="R45" s="668">
        <v>9</v>
      </c>
    </row>
    <row r="46" spans="1:18" x14ac:dyDescent="0.35">
      <c r="A46" s="2" t="s">
        <v>1379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/>
      <c r="Q46" s="668">
        <v>1</v>
      </c>
      <c r="R46" s="668">
        <v>2</v>
      </c>
    </row>
    <row r="47" spans="1:18" x14ac:dyDescent="0.35">
      <c r="A47" s="2" t="s">
        <v>209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/>
      <c r="R47" s="668">
        <v>3</v>
      </c>
    </row>
    <row r="48" spans="1:18" x14ac:dyDescent="0.35">
      <c r="A48" s="2" t="s">
        <v>211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/>
      <c r="R48" s="668">
        <v>2</v>
      </c>
    </row>
    <row r="49" spans="1:18" x14ac:dyDescent="0.35">
      <c r="A49" s="2" t="s">
        <v>214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/>
      <c r="R49" s="668">
        <v>4</v>
      </c>
    </row>
    <row r="50" spans="1:18" x14ac:dyDescent="0.35">
      <c r="A50" s="2" t="s">
        <v>197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/>
      <c r="R50" s="668">
        <v>3</v>
      </c>
    </row>
    <row r="51" spans="1:18" x14ac:dyDescent="0.35">
      <c r="A51" s="2" t="s">
        <v>201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/>
      <c r="R51" s="668">
        <v>6</v>
      </c>
    </row>
    <row r="52" spans="1:18" x14ac:dyDescent="0.35">
      <c r="A52" s="2" t="s">
        <v>203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/>
      <c r="R52" s="668">
        <v>2</v>
      </c>
    </row>
    <row r="53" spans="1:18" x14ac:dyDescent="0.35">
      <c r="A53" s="2" t="s">
        <v>1011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>
        <v>1</v>
      </c>
    </row>
    <row r="54" spans="1:18" x14ac:dyDescent="0.35">
      <c r="A54" s="2" t="s">
        <v>820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/>
      <c r="R54" s="668">
        <v>4</v>
      </c>
    </row>
    <row r="55" spans="1:18" x14ac:dyDescent="0.35">
      <c r="A55" s="2" t="s">
        <v>194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/>
      <c r="R55" s="668">
        <v>1</v>
      </c>
    </row>
    <row r="56" spans="1:18" x14ac:dyDescent="0.35">
      <c r="A56" s="673" t="s">
        <v>45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4</v>
      </c>
      <c r="O56" s="668">
        <v>1</v>
      </c>
      <c r="P56" s="668">
        <v>7</v>
      </c>
      <c r="Q56" s="668">
        <v>1</v>
      </c>
      <c r="R56" s="668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66"/>
      <c r="B34" s="667" t="s">
        <v>2316</v>
      </c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  <c r="BX34" s="669"/>
      <c r="BY34" s="669"/>
      <c r="BZ34" s="669"/>
      <c r="CA34" s="669"/>
    </row>
    <row r="35" spans="1:79" x14ac:dyDescent="0.35">
      <c r="A35" s="666"/>
      <c r="B35" s="666">
        <v>44407</v>
      </c>
      <c r="D35" s="666">
        <v>44439</v>
      </c>
      <c r="F35" s="666">
        <v>44403</v>
      </c>
      <c r="H35" s="666">
        <v>44428</v>
      </c>
      <c r="J35" s="666">
        <v>44414</v>
      </c>
      <c r="L35" s="268" t="s">
        <v>2142</v>
      </c>
      <c r="N35" s="666">
        <v>44421</v>
      </c>
      <c r="P35" s="666">
        <v>44419</v>
      </c>
      <c r="R35" s="268" t="s">
        <v>74</v>
      </c>
      <c r="T35" s="666">
        <v>44454</v>
      </c>
      <c r="V35" s="666">
        <v>44442</v>
      </c>
      <c r="X35" s="666">
        <v>44435</v>
      </c>
      <c r="Z35" s="666">
        <v>44449</v>
      </c>
      <c r="AB35" s="666">
        <v>44469</v>
      </c>
      <c r="AD35" s="666">
        <v>44466</v>
      </c>
      <c r="AF35" s="666">
        <v>44474</v>
      </c>
      <c r="AH35" s="666">
        <v>44467</v>
      </c>
      <c r="AJ35" s="666">
        <v>44477</v>
      </c>
      <c r="AL35" s="666">
        <v>44475</v>
      </c>
      <c r="AN35" s="666">
        <v>44487</v>
      </c>
      <c r="AP35" s="666">
        <v>44498</v>
      </c>
      <c r="AR35" s="666">
        <v>44491</v>
      </c>
      <c r="AT35" s="666">
        <v>44496</v>
      </c>
      <c r="AV35" s="666">
        <v>44495</v>
      </c>
      <c r="AX35" s="268" t="s">
        <v>2163</v>
      </c>
      <c r="AZ35" s="666">
        <v>44494</v>
      </c>
      <c r="BB35" s="666">
        <v>44620</v>
      </c>
      <c r="BD35" s="666">
        <v>44530</v>
      </c>
      <c r="BF35" s="666">
        <v>44505</v>
      </c>
      <c r="BH35" s="666">
        <v>44515</v>
      </c>
      <c r="BJ35" s="666">
        <v>44255</v>
      </c>
      <c r="BL35" s="666">
        <v>44526</v>
      </c>
      <c r="BN35" s="666">
        <v>44501</v>
      </c>
      <c r="BP35" s="666">
        <v>44561</v>
      </c>
      <c r="BR35" s="666">
        <v>44560</v>
      </c>
      <c r="BT35" s="666">
        <v>44592</v>
      </c>
      <c r="BV35" s="666">
        <v>44547</v>
      </c>
      <c r="BX35" s="666">
        <v>44529</v>
      </c>
      <c r="BZ35" s="268" t="s">
        <v>2314</v>
      </c>
      <c r="CA35" s="268" t="s">
        <v>2315</v>
      </c>
    </row>
    <row r="36" spans="1:79" x14ac:dyDescent="0.35">
      <c r="A36" s="670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>
        <v>1</v>
      </c>
      <c r="BK37" s="668">
        <v>1</v>
      </c>
      <c r="BL37" s="668"/>
      <c r="BM37" s="668"/>
      <c r="BN37" s="668"/>
      <c r="BO37" s="668"/>
      <c r="BP37" s="668"/>
      <c r="BQ37" s="668"/>
      <c r="BR37" s="668"/>
      <c r="BS37" s="668"/>
      <c r="BT37" s="668"/>
      <c r="BU37" s="668"/>
      <c r="BV37" s="668"/>
      <c r="BW37" s="668"/>
      <c r="BX37" s="668"/>
      <c r="BY37" s="668"/>
      <c r="BZ37" s="668">
        <v>1</v>
      </c>
      <c r="CA37" s="668">
        <v>1</v>
      </c>
    </row>
    <row r="38" spans="1:79" x14ac:dyDescent="0.3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/>
      <c r="BW38" s="668"/>
      <c r="BX38" s="668"/>
      <c r="BY38" s="668"/>
      <c r="BZ38" s="668">
        <v>2</v>
      </c>
      <c r="CA38" s="668">
        <v>2</v>
      </c>
    </row>
    <row r="39" spans="1:79" x14ac:dyDescent="0.3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/>
      <c r="BW39" s="668"/>
      <c r="BX39" s="668"/>
      <c r="BY39" s="668"/>
      <c r="BZ39" s="668">
        <v>6</v>
      </c>
      <c r="CA39" s="668">
        <v>5</v>
      </c>
    </row>
    <row r="40" spans="1:79" x14ac:dyDescent="0.3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/>
      <c r="BW40" s="668"/>
      <c r="BX40" s="668"/>
      <c r="BY40" s="668"/>
      <c r="BZ40" s="668">
        <v>4</v>
      </c>
      <c r="CA40" s="668">
        <v>4</v>
      </c>
    </row>
    <row r="41" spans="1:79" x14ac:dyDescent="0.3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/>
      <c r="BW41" s="668"/>
      <c r="BX41" s="668"/>
      <c r="BY41" s="668"/>
      <c r="BZ41" s="668">
        <v>2</v>
      </c>
      <c r="CA41" s="668">
        <v>2</v>
      </c>
    </row>
    <row r="42" spans="1:79" x14ac:dyDescent="0.35">
      <c r="A42" s="2" t="s">
        <v>74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</row>
    <row r="43" spans="1:79" x14ac:dyDescent="0.35">
      <c r="A43" s="42">
        <v>44403</v>
      </c>
      <c r="B43" s="668"/>
      <c r="C43" s="668"/>
      <c r="D43" s="668">
        <v>2</v>
      </c>
      <c r="E43" s="668">
        <v>2</v>
      </c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/>
      <c r="BW43" s="668"/>
      <c r="BX43" s="668"/>
      <c r="BY43" s="668"/>
      <c r="BZ43" s="668">
        <v>9</v>
      </c>
      <c r="CA43" s="668">
        <v>9</v>
      </c>
    </row>
    <row r="44" spans="1:79" x14ac:dyDescent="0.35">
      <c r="A44" s="42">
        <v>44404</v>
      </c>
      <c r="B44" s="668"/>
      <c r="C44" s="668"/>
      <c r="D44" s="668">
        <v>1</v>
      </c>
      <c r="E44" s="668">
        <v>1</v>
      </c>
      <c r="F44" s="668"/>
      <c r="G44" s="668"/>
      <c r="H44" s="668"/>
      <c r="I44" s="668"/>
      <c r="J44" s="668"/>
      <c r="K44" s="668"/>
      <c r="L44" s="668">
        <v>1</v>
      </c>
      <c r="M44" s="668">
        <v>1</v>
      </c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/>
      <c r="BW44" s="668"/>
      <c r="BX44" s="668"/>
      <c r="BY44" s="668"/>
      <c r="BZ44" s="668">
        <v>4</v>
      </c>
      <c r="CA44" s="668">
        <v>4</v>
      </c>
    </row>
    <row r="45" spans="1:79" x14ac:dyDescent="0.3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6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/>
      <c r="BW45" s="668"/>
      <c r="BX45" s="668"/>
      <c r="BY45" s="668"/>
      <c r="BZ45" s="668">
        <v>6</v>
      </c>
      <c r="CA45" s="668">
        <v>6</v>
      </c>
    </row>
    <row r="46" spans="1:79" x14ac:dyDescent="0.3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>
        <v>2</v>
      </c>
      <c r="CA46" s="668">
        <v>2</v>
      </c>
    </row>
    <row r="47" spans="1:79" x14ac:dyDescent="0.35">
      <c r="A47" s="42">
        <v>44432</v>
      </c>
      <c r="B47" s="668"/>
      <c r="C47" s="668"/>
      <c r="D47" s="668"/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>
        <v>2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>
        <v>1</v>
      </c>
      <c r="BS47" s="668">
        <v>1</v>
      </c>
      <c r="BT47" s="668">
        <v>2</v>
      </c>
      <c r="BU47" s="668"/>
      <c r="BV47" s="668"/>
      <c r="BW47" s="668"/>
      <c r="BX47" s="668"/>
      <c r="BY47" s="668"/>
      <c r="BZ47" s="668">
        <v>6</v>
      </c>
      <c r="CA47" s="668">
        <v>4</v>
      </c>
    </row>
    <row r="48" spans="1:79" x14ac:dyDescent="0.3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>
        <v>1</v>
      </c>
      <c r="BU48" s="668"/>
      <c r="BV48" s="668">
        <v>1</v>
      </c>
      <c r="BW48" s="668">
        <v>1</v>
      </c>
      <c r="BX48" s="668"/>
      <c r="BY48" s="668"/>
      <c r="BZ48" s="668">
        <v>2</v>
      </c>
      <c r="CA48" s="668">
        <v>1</v>
      </c>
    </row>
    <row r="49" spans="1:79" x14ac:dyDescent="0.3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3</v>
      </c>
      <c r="AB49" s="668">
        <v>1</v>
      </c>
      <c r="AC49" s="668">
        <v>1</v>
      </c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>
        <v>4</v>
      </c>
      <c r="CA49" s="668">
        <v>4</v>
      </c>
    </row>
    <row r="50" spans="1:79" x14ac:dyDescent="0.3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/>
      <c r="BW50" s="668"/>
      <c r="BX50" s="668"/>
      <c r="BY50" s="668"/>
      <c r="BZ50" s="668">
        <v>2</v>
      </c>
      <c r="CA50" s="668">
        <v>2</v>
      </c>
    </row>
    <row r="51" spans="1:79" x14ac:dyDescent="0.3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>
        <v>1</v>
      </c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/>
      <c r="BW51" s="668"/>
      <c r="BX51" s="668"/>
      <c r="BY51" s="668"/>
      <c r="BZ51" s="668">
        <v>2</v>
      </c>
      <c r="CA51" s="668">
        <v>1</v>
      </c>
    </row>
    <row r="52" spans="1:79" x14ac:dyDescent="0.3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>
        <v>1</v>
      </c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/>
      <c r="BW52" s="668"/>
      <c r="BX52" s="668"/>
      <c r="BY52" s="668"/>
      <c r="BZ52" s="668">
        <v>4</v>
      </c>
      <c r="CA52" s="668">
        <v>3</v>
      </c>
    </row>
    <row r="53" spans="1:79" x14ac:dyDescent="0.3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/>
      <c r="BW53" s="668"/>
      <c r="BX53" s="668"/>
      <c r="BY53" s="668"/>
      <c r="BZ53" s="668">
        <v>1</v>
      </c>
      <c r="CA53" s="668">
        <v>1</v>
      </c>
    </row>
    <row r="54" spans="1:79" x14ac:dyDescent="0.3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/>
      <c r="BW54" s="668"/>
      <c r="BX54" s="668"/>
      <c r="BY54" s="668"/>
      <c r="BZ54" s="668">
        <v>2</v>
      </c>
      <c r="CA54" s="668">
        <v>2</v>
      </c>
    </row>
    <row r="55" spans="1:79" x14ac:dyDescent="0.3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>
        <v>1</v>
      </c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/>
      <c r="BW55" s="668"/>
      <c r="BX55" s="668"/>
      <c r="BY55" s="668"/>
      <c r="BZ55" s="668">
        <v>1</v>
      </c>
      <c r="CA55" s="668">
        <v>1</v>
      </c>
    </row>
    <row r="56" spans="1:79" x14ac:dyDescent="0.3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/>
      <c r="BW56" s="668"/>
      <c r="BX56" s="668"/>
      <c r="BY56" s="668"/>
      <c r="BZ56" s="668">
        <v>1</v>
      </c>
      <c r="CA56" s="668"/>
    </row>
    <row r="57" spans="1:79" x14ac:dyDescent="0.3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/>
      <c r="BW57" s="668"/>
      <c r="BX57" s="668"/>
      <c r="BY57" s="668"/>
      <c r="BZ57" s="668">
        <v>1</v>
      </c>
      <c r="CA57" s="668">
        <v>1</v>
      </c>
    </row>
    <row r="58" spans="1:79" x14ac:dyDescent="0.3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>
        <v>1</v>
      </c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/>
      <c r="BW58" s="668"/>
      <c r="BX58" s="668"/>
      <c r="BY58" s="668"/>
      <c r="BZ58" s="668">
        <v>1</v>
      </c>
      <c r="CA58" s="668">
        <v>1</v>
      </c>
    </row>
    <row r="59" spans="1:79" x14ac:dyDescent="0.3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/>
      <c r="BW59" s="668"/>
      <c r="BX59" s="668"/>
      <c r="BY59" s="668"/>
      <c r="BZ59" s="668">
        <v>1</v>
      </c>
      <c r="CA59" s="668">
        <v>1</v>
      </c>
    </row>
    <row r="60" spans="1:79" x14ac:dyDescent="0.3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>
        <v>1</v>
      </c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/>
      <c r="BW60" s="668"/>
      <c r="BX60" s="668"/>
      <c r="BY60" s="668"/>
      <c r="BZ60" s="668">
        <v>6</v>
      </c>
      <c r="CA60" s="668">
        <v>6</v>
      </c>
    </row>
    <row r="61" spans="1:79" x14ac:dyDescent="0.3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>
        <v>1</v>
      </c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/>
      <c r="BW61" s="668"/>
      <c r="BX61" s="668"/>
      <c r="BY61" s="668"/>
      <c r="BZ61" s="668">
        <v>1</v>
      </c>
      <c r="CA61" s="668">
        <v>1</v>
      </c>
    </row>
    <row r="62" spans="1:79" x14ac:dyDescent="0.3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>
        <v>1</v>
      </c>
      <c r="BM62" s="668">
        <v>1</v>
      </c>
      <c r="BN62" s="668"/>
      <c r="BO62" s="668"/>
      <c r="BP62" s="668"/>
      <c r="BQ62" s="668"/>
      <c r="BR62" s="668"/>
      <c r="BS62" s="668"/>
      <c r="BT62" s="668"/>
      <c r="BU62" s="668"/>
      <c r="BV62" s="668"/>
      <c r="BW62" s="668"/>
      <c r="BX62" s="668"/>
      <c r="BY62" s="668"/>
      <c r="BZ62" s="668">
        <v>2</v>
      </c>
      <c r="CA62" s="668">
        <v>2</v>
      </c>
    </row>
    <row r="63" spans="1:79" x14ac:dyDescent="0.3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/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>
        <v>1</v>
      </c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>
        <v>1</v>
      </c>
      <c r="BO63" s="668">
        <v>1</v>
      </c>
      <c r="BP63" s="668"/>
      <c r="BQ63" s="668"/>
      <c r="BR63" s="668"/>
      <c r="BS63" s="668"/>
      <c r="BT63" s="668"/>
      <c r="BU63" s="668"/>
      <c r="BV63" s="668"/>
      <c r="BW63" s="668"/>
      <c r="BX63" s="668"/>
      <c r="BY63" s="668"/>
      <c r="BZ63" s="668">
        <v>2</v>
      </c>
      <c r="CA63" s="668">
        <v>2</v>
      </c>
    </row>
    <row r="64" spans="1:79" x14ac:dyDescent="0.3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>
        <v>1</v>
      </c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>
        <v>1</v>
      </c>
      <c r="BD64" s="668">
        <v>1</v>
      </c>
      <c r="BE64" s="668">
        <v>1</v>
      </c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/>
      <c r="BW64" s="668"/>
      <c r="BX64" s="668"/>
      <c r="BY64" s="668"/>
      <c r="BZ64" s="668">
        <v>3</v>
      </c>
      <c r="CA64" s="668">
        <v>3</v>
      </c>
    </row>
    <row r="65" spans="1:79" x14ac:dyDescent="0.3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>
        <v>1</v>
      </c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>
        <v>2</v>
      </c>
      <c r="BH65" s="668"/>
      <c r="BI65" s="668"/>
      <c r="BJ65" s="668"/>
      <c r="BK65" s="668"/>
      <c r="BL65" s="668">
        <v>1</v>
      </c>
      <c r="BM65" s="668">
        <v>1</v>
      </c>
      <c r="BN65" s="668"/>
      <c r="BO65" s="668"/>
      <c r="BP65" s="668"/>
      <c r="BQ65" s="668"/>
      <c r="BR65" s="668"/>
      <c r="BS65" s="668"/>
      <c r="BT65" s="668"/>
      <c r="BU65" s="668"/>
      <c r="BV65" s="668"/>
      <c r="BW65" s="668"/>
      <c r="BX65" s="668"/>
      <c r="BY65" s="668"/>
      <c r="BZ65" s="668">
        <v>3</v>
      </c>
      <c r="CA65" s="668">
        <v>4</v>
      </c>
    </row>
    <row r="66" spans="1:79" x14ac:dyDescent="0.3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>
        <v>1</v>
      </c>
      <c r="BJ66" s="668"/>
      <c r="BK66" s="668"/>
      <c r="BL66" s="668"/>
      <c r="BM66" s="668"/>
      <c r="BN66" s="668"/>
      <c r="BO66" s="668"/>
      <c r="BP66" s="668">
        <v>1</v>
      </c>
      <c r="BQ66" s="668">
        <v>1</v>
      </c>
      <c r="BR66" s="668"/>
      <c r="BS66" s="668"/>
      <c r="BT66" s="668"/>
      <c r="BU66" s="668"/>
      <c r="BV66" s="668"/>
      <c r="BW66" s="668"/>
      <c r="BX66" s="668"/>
      <c r="BY66" s="668"/>
      <c r="BZ66" s="668">
        <v>2</v>
      </c>
      <c r="CA66" s="668">
        <v>2</v>
      </c>
    </row>
    <row r="67" spans="1:79" x14ac:dyDescent="0.3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>
        <v>2</v>
      </c>
      <c r="BM67" s="668">
        <v>2</v>
      </c>
      <c r="BN67" s="668"/>
      <c r="BO67" s="668"/>
      <c r="BP67" s="668"/>
      <c r="BQ67" s="668"/>
      <c r="BR67" s="668"/>
      <c r="BS67" s="668"/>
      <c r="BT67" s="668"/>
      <c r="BU67" s="668"/>
      <c r="BV67" s="668"/>
      <c r="BW67" s="668"/>
      <c r="BX67" s="668"/>
      <c r="BY67" s="668"/>
      <c r="BZ67" s="668">
        <v>2</v>
      </c>
      <c r="CA67" s="668">
        <v>2</v>
      </c>
    </row>
    <row r="68" spans="1:79" x14ac:dyDescent="0.3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>
        <v>2</v>
      </c>
      <c r="AQ68" s="668">
        <v>2</v>
      </c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>
        <v>1</v>
      </c>
      <c r="BO68" s="668">
        <v>1</v>
      </c>
      <c r="BP68" s="668"/>
      <c r="BQ68" s="668"/>
      <c r="BR68" s="668"/>
      <c r="BS68" s="668"/>
      <c r="BT68" s="668"/>
      <c r="BU68" s="668"/>
      <c r="BV68" s="668"/>
      <c r="BW68" s="668"/>
      <c r="BX68" s="668"/>
      <c r="BY68" s="668"/>
      <c r="BZ68" s="668">
        <v>3</v>
      </c>
      <c r="CA68" s="668">
        <v>3</v>
      </c>
    </row>
    <row r="69" spans="1:79" x14ac:dyDescent="0.3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>
        <v>1</v>
      </c>
      <c r="BM69" s="668">
        <v>1</v>
      </c>
      <c r="BN69" s="668"/>
      <c r="BO69" s="668"/>
      <c r="BP69" s="668"/>
      <c r="BQ69" s="668"/>
      <c r="BR69" s="668"/>
      <c r="BS69" s="668"/>
      <c r="BT69" s="668"/>
      <c r="BU69" s="668"/>
      <c r="BV69" s="668"/>
      <c r="BW69" s="668"/>
      <c r="BX69" s="668"/>
      <c r="BY69" s="668"/>
      <c r="BZ69" s="668">
        <v>1</v>
      </c>
      <c r="CA69" s="668">
        <v>1</v>
      </c>
    </row>
    <row r="70" spans="1:79" x14ac:dyDescent="0.3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/>
      <c r="BS70" s="668"/>
      <c r="BT70" s="668"/>
      <c r="BU70" s="668"/>
      <c r="BV70" s="668"/>
      <c r="BW70" s="668"/>
      <c r="BX70" s="668">
        <v>1</v>
      </c>
      <c r="BY70" s="668">
        <v>1</v>
      </c>
      <c r="BZ70" s="668">
        <v>1</v>
      </c>
      <c r="CA70" s="668">
        <v>1</v>
      </c>
    </row>
    <row r="71" spans="1:79" x14ac:dyDescent="0.3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>
        <v>1</v>
      </c>
      <c r="BQ71" s="668">
        <v>1</v>
      </c>
      <c r="BR71" s="668"/>
      <c r="BS71" s="668"/>
      <c r="BT71" s="668"/>
      <c r="BU71" s="668"/>
      <c r="BV71" s="668"/>
      <c r="BW71" s="668"/>
      <c r="BX71" s="668"/>
      <c r="BY71" s="668"/>
      <c r="BZ71" s="668">
        <v>1</v>
      </c>
      <c r="CA71" s="668">
        <v>1</v>
      </c>
    </row>
    <row r="72" spans="1:79" x14ac:dyDescent="0.35">
      <c r="A72" s="671" t="s">
        <v>45</v>
      </c>
      <c r="B72" s="668">
        <v>6</v>
      </c>
      <c r="C72" s="668">
        <v>6</v>
      </c>
      <c r="D72" s="668">
        <v>4</v>
      </c>
      <c r="E72" s="668">
        <v>3</v>
      </c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>
        <v>1</v>
      </c>
      <c r="N72" s="668">
        <v>3</v>
      </c>
      <c r="O72" s="668">
        <v>3</v>
      </c>
      <c r="P72" s="668">
        <v>6</v>
      </c>
      <c r="Q72" s="668">
        <v>6</v>
      </c>
      <c r="R72" s="668"/>
      <c r="S72" s="668">
        <v>1</v>
      </c>
      <c r="T72" s="668">
        <v>2</v>
      </c>
      <c r="U72" s="668">
        <v>2</v>
      </c>
      <c r="V72" s="668">
        <v>1</v>
      </c>
      <c r="W72" s="668">
        <v>1</v>
      </c>
      <c r="X72" s="668">
        <v>2</v>
      </c>
      <c r="Y72" s="668">
        <v>2</v>
      </c>
      <c r="Z72" s="668">
        <v>4</v>
      </c>
      <c r="AA72" s="668">
        <v>4</v>
      </c>
      <c r="AB72" s="668">
        <v>6</v>
      </c>
      <c r="AC72" s="668">
        <v>5</v>
      </c>
      <c r="AD72" s="668">
        <v>3</v>
      </c>
      <c r="AE72" s="668">
        <v>2</v>
      </c>
      <c r="AF72" s="668">
        <v>1</v>
      </c>
      <c r="AG72" s="668">
        <v>1</v>
      </c>
      <c r="AH72" s="668">
        <v>1</v>
      </c>
      <c r="AI72" s="668">
        <v>1</v>
      </c>
      <c r="AJ72" s="668">
        <v>1</v>
      </c>
      <c r="AK72" s="668">
        <v>1</v>
      </c>
      <c r="AL72" s="668">
        <v>1</v>
      </c>
      <c r="AM72" s="668"/>
      <c r="AN72" s="668">
        <v>2</v>
      </c>
      <c r="AO72" s="668">
        <v>2</v>
      </c>
      <c r="AP72" s="668">
        <v>5</v>
      </c>
      <c r="AQ72" s="668">
        <v>5</v>
      </c>
      <c r="AR72" s="668">
        <v>4</v>
      </c>
      <c r="AS72" s="668">
        <v>4</v>
      </c>
      <c r="AT72" s="668">
        <v>1</v>
      </c>
      <c r="AU72" s="668">
        <v>1</v>
      </c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>
        <v>1</v>
      </c>
      <c r="BB72" s="668">
        <v>1</v>
      </c>
      <c r="BC72" s="668">
        <v>1</v>
      </c>
      <c r="BD72" s="668">
        <v>1</v>
      </c>
      <c r="BE72" s="668">
        <v>1</v>
      </c>
      <c r="BF72" s="668">
        <v>2</v>
      </c>
      <c r="BG72" s="668">
        <v>2</v>
      </c>
      <c r="BH72" s="668">
        <v>1</v>
      </c>
      <c r="BI72" s="668">
        <v>1</v>
      </c>
      <c r="BJ72" s="668">
        <v>1</v>
      </c>
      <c r="BK72" s="668">
        <v>1</v>
      </c>
      <c r="BL72" s="668">
        <v>5</v>
      </c>
      <c r="BM72" s="668">
        <v>5</v>
      </c>
      <c r="BN72" s="668">
        <v>2</v>
      </c>
      <c r="BO72" s="668">
        <v>2</v>
      </c>
      <c r="BP72" s="668">
        <v>2</v>
      </c>
      <c r="BQ72" s="668">
        <v>2</v>
      </c>
      <c r="BR72" s="668">
        <v>1</v>
      </c>
      <c r="BS72" s="668">
        <v>1</v>
      </c>
      <c r="BT72" s="668">
        <v>3</v>
      </c>
      <c r="BU72" s="668"/>
      <c r="BV72" s="668">
        <v>1</v>
      </c>
      <c r="BW72" s="668">
        <v>1</v>
      </c>
      <c r="BX72" s="668">
        <v>1</v>
      </c>
      <c r="BY72" s="668">
        <v>1</v>
      </c>
      <c r="BZ72" s="668">
        <v>91</v>
      </c>
      <c r="CA72" s="668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2022-01-25T03:08:29Z</dcterms:modified>
</cp:coreProperties>
</file>