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-10" yWindow="1690" windowWidth="5980" windowHeight="4430" tabRatio="901"/>
  </bookViews>
  <sheets>
    <sheet name="備呆總表" sheetId="58" r:id="rId1"/>
    <sheet name="備呆總表(原)" sheetId="60" r:id="rId2"/>
  </sheets>
  <definedNames>
    <definedName name="_xlnm.Database" localSheetId="0">#REF!</definedName>
    <definedName name="_xlnm.Database" localSheetId="1">#REF!</definedName>
    <definedName name="_xlnm.Database">#REF!</definedName>
    <definedName name="_xlnm.Print_Area" localSheetId="0">備呆總表!$A$1:$N$32</definedName>
    <definedName name="_xlnm.Print_Area" localSheetId="1">'備呆總表(原)'!$A$1:$N$31</definedName>
    <definedName name="新" localSheetId="1">#REF!</definedName>
    <definedName name="新">#REF!</definedName>
  </definedNames>
  <calcPr calcId="162913"/>
</workbook>
</file>

<file path=xl/calcChain.xml><?xml version="1.0" encoding="utf-8"?>
<calcChain xmlns="http://schemas.openxmlformats.org/spreadsheetml/2006/main">
  <c r="J14" i="58" l="1"/>
  <c r="L14" i="58"/>
  <c r="M14" i="58"/>
  <c r="M13" i="58"/>
  <c r="L28" i="60" l="1"/>
  <c r="G28" i="60"/>
  <c r="M24" i="60" s="1"/>
  <c r="C25" i="60"/>
  <c r="D24" i="60"/>
  <c r="D22" i="60"/>
  <c r="G20" i="60"/>
  <c r="I19" i="60"/>
  <c r="H19" i="60"/>
  <c r="G19" i="60"/>
  <c r="D18" i="60"/>
  <c r="M17" i="60"/>
  <c r="M14" i="60"/>
  <c r="J13" i="60"/>
  <c r="F13" i="60"/>
  <c r="D13" i="60"/>
  <c r="C13" i="60"/>
  <c r="M12" i="60"/>
  <c r="L11" i="60"/>
  <c r="J11" i="60"/>
  <c r="M11" i="60" s="1"/>
  <c r="F11" i="60"/>
  <c r="D23" i="60" s="1"/>
  <c r="L10" i="60"/>
  <c r="M10" i="60" s="1"/>
  <c r="J10" i="60"/>
  <c r="F10" i="60"/>
  <c r="L9" i="60"/>
  <c r="J9" i="60"/>
  <c r="M9" i="60" s="1"/>
  <c r="F9" i="60"/>
  <c r="D21" i="60" s="1"/>
  <c r="L8" i="60"/>
  <c r="M8" i="60" s="1"/>
  <c r="J8" i="60"/>
  <c r="F8" i="60"/>
  <c r="D20" i="60" s="1"/>
  <c r="L7" i="60"/>
  <c r="J7" i="60"/>
  <c r="M7" i="60" s="1"/>
  <c r="F7" i="60"/>
  <c r="D19" i="60" s="1"/>
  <c r="L6" i="60"/>
  <c r="M6" i="60" s="1"/>
  <c r="J6" i="60"/>
  <c r="F6" i="60"/>
  <c r="L5" i="60"/>
  <c r="J5" i="60"/>
  <c r="M5" i="60" s="1"/>
  <c r="F5" i="60"/>
  <c r="L4" i="60"/>
  <c r="L13" i="60" s="1"/>
  <c r="J4" i="60"/>
  <c r="F4" i="60"/>
  <c r="D17" i="60" s="1"/>
  <c r="D25" i="60" l="1"/>
  <c r="M18" i="60"/>
  <c r="M4" i="60"/>
  <c r="M13" i="60" s="1"/>
  <c r="M16" i="60" s="1"/>
  <c r="L29" i="58"/>
  <c r="G29" i="58"/>
  <c r="I20" i="58"/>
  <c r="H20" i="58"/>
  <c r="G20" i="58"/>
  <c r="G21" i="58" s="1"/>
  <c r="C26" i="58"/>
  <c r="D25" i="58"/>
  <c r="M15" i="58"/>
  <c r="M12" i="58"/>
  <c r="L5" i="58"/>
  <c r="L6" i="58"/>
  <c r="L7" i="58"/>
  <c r="L8" i="58"/>
  <c r="L9" i="58"/>
  <c r="L10" i="58"/>
  <c r="L11" i="58"/>
  <c r="L4" i="58"/>
  <c r="J10" i="58"/>
  <c r="J11" i="58"/>
  <c r="M11" i="58" s="1"/>
  <c r="J5" i="58"/>
  <c r="M5" i="58" s="1"/>
  <c r="J6" i="58"/>
  <c r="J7" i="58"/>
  <c r="J8" i="58"/>
  <c r="M8" i="58" s="1"/>
  <c r="J9" i="58"/>
  <c r="J4" i="58"/>
  <c r="D14" i="58"/>
  <c r="C14" i="58"/>
  <c r="F5" i="58"/>
  <c r="F6" i="58"/>
  <c r="D19" i="58" s="1"/>
  <c r="F7" i="58"/>
  <c r="D20" i="58" s="1"/>
  <c r="F8" i="58"/>
  <c r="D21" i="58" s="1"/>
  <c r="F9" i="58"/>
  <c r="D22" i="58" s="1"/>
  <c r="F10" i="58"/>
  <c r="D23" i="58" s="1"/>
  <c r="F11" i="58"/>
  <c r="D24" i="58" s="1"/>
  <c r="F4" i="58"/>
  <c r="D18" i="58" s="1"/>
  <c r="M19" i="58" l="1"/>
  <c r="M25" i="58"/>
  <c r="D26" i="58"/>
  <c r="M7" i="58"/>
  <c r="F14" i="58"/>
  <c r="M18" i="58" s="1"/>
  <c r="M6" i="58"/>
  <c r="M10" i="58"/>
  <c r="M9" i="58"/>
  <c r="M4" i="58"/>
  <c r="M17" i="58" l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U12" authorId="0" shapeId="0">
      <text>
        <r>
          <rPr>
            <sz val="14"/>
            <color indexed="81"/>
            <rFont val="新細明體"/>
            <family val="1"/>
            <charset val="136"/>
          </rPr>
          <t>驗算格</t>
        </r>
      </text>
    </comment>
    <comment ref="U13" authorId="0" shapeId="0">
      <text>
        <r>
          <rPr>
            <sz val="14"/>
            <color indexed="81"/>
            <rFont val="新細明體"/>
            <family val="1"/>
            <charset val="136"/>
          </rPr>
          <t>驗算格</t>
        </r>
      </text>
    </comment>
    <comment ref="C17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  <comment ref="D17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  <comment ref="F17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  <comment ref="G17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  <comment ref="H17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U12" authorId="0" shapeId="0">
      <text>
        <r>
          <rPr>
            <sz val="14"/>
            <color indexed="81"/>
            <rFont val="新細明體"/>
            <family val="1"/>
            <charset val="136"/>
          </rPr>
          <t>驗算格</t>
        </r>
      </text>
    </comment>
    <comment ref="C15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  <comment ref="D15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  <comment ref="F16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  <comment ref="G16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  <comment ref="H16" authorId="0" shapeId="0">
      <text>
        <r>
          <rPr>
            <b/>
            <sz val="14"/>
            <color indexed="81"/>
            <rFont val="細明體"/>
            <family val="3"/>
            <charset val="136"/>
          </rPr>
          <t>驗證</t>
        </r>
      </text>
    </comment>
  </commentList>
</comments>
</file>

<file path=xl/sharedStrings.xml><?xml version="1.0" encoding="utf-8"?>
<sst xmlns="http://schemas.openxmlformats.org/spreadsheetml/2006/main" count="196" uniqueCount="90">
  <si>
    <t>小計</t>
    <phoneticPr fontId="2" type="noConversion"/>
  </si>
  <si>
    <t>合計</t>
    <phoneticPr fontId="2" type="noConversion"/>
  </si>
  <si>
    <t>一般商品金額</t>
    <phoneticPr fontId="2" type="noConversion"/>
  </si>
  <si>
    <t>收回無望</t>
    <phoneticPr fontId="2" type="noConversion"/>
  </si>
  <si>
    <t xml:space="preserve"> </t>
    <phoneticPr fontId="2" type="noConversion"/>
  </si>
  <si>
    <t>中期放款</t>
    <phoneticPr fontId="2" type="noConversion"/>
  </si>
  <si>
    <t>短期放款</t>
    <phoneticPr fontId="2" type="noConversion"/>
  </si>
  <si>
    <t>催收款</t>
    <phoneticPr fontId="2" type="noConversion"/>
  </si>
  <si>
    <t>收回困難</t>
    <phoneticPr fontId="2" type="noConversion"/>
  </si>
  <si>
    <t>經理</t>
    <phoneticPr fontId="2" type="noConversion"/>
  </si>
  <si>
    <r>
      <t>逾</t>
    </r>
    <r>
      <rPr>
        <sz val="12"/>
        <color indexed="14"/>
        <rFont val="Arial"/>
        <family val="2"/>
      </rPr>
      <t>1-6</t>
    </r>
    <r>
      <rPr>
        <sz val="12"/>
        <color indexed="14"/>
        <rFont val="標楷體"/>
        <family val="4"/>
        <charset val="136"/>
      </rPr>
      <t>期</t>
    </r>
    <phoneticPr fontId="2" type="noConversion"/>
  </si>
  <si>
    <t>長期放款</t>
    <phoneticPr fontId="2" type="noConversion"/>
  </si>
  <si>
    <t>短中長期總計</t>
    <phoneticPr fontId="2" type="noConversion"/>
  </si>
  <si>
    <t>協理</t>
    <phoneticPr fontId="2" type="noConversion"/>
  </si>
  <si>
    <t>債信不良</t>
    <phoneticPr fontId="2" type="noConversion"/>
  </si>
  <si>
    <t>月報放款總額</t>
    <phoneticPr fontId="2" type="noConversion"/>
  </si>
  <si>
    <t>同工作表總數合計</t>
    <phoneticPr fontId="2" type="noConversion"/>
  </si>
  <si>
    <t>第一類</t>
  </si>
  <si>
    <t>正常類</t>
  </si>
  <si>
    <t>第二類</t>
  </si>
  <si>
    <t>應予注意</t>
  </si>
  <si>
    <t>第三類</t>
  </si>
  <si>
    <t>可望收回</t>
  </si>
  <si>
    <t>第四類</t>
  </si>
  <si>
    <t>第五類</t>
  </si>
  <si>
    <t>正常繳息</t>
  </si>
  <si>
    <t>第二類逾1-6期</t>
    <phoneticPr fontId="2" type="noConversion"/>
  </si>
  <si>
    <t>放款總額</t>
    <phoneticPr fontId="2" type="noConversion"/>
  </si>
  <si>
    <t>比率</t>
    <phoneticPr fontId="2" type="noConversion"/>
  </si>
  <si>
    <t>比較上月增減</t>
    <phoneticPr fontId="2" type="noConversion"/>
  </si>
  <si>
    <t>提存比率</t>
    <phoneticPr fontId="24" type="noConversion"/>
  </si>
  <si>
    <t>　提存比率</t>
    <phoneticPr fontId="24" type="noConversion"/>
  </si>
  <si>
    <t>非特定放款資產項目</t>
    <phoneticPr fontId="24" type="noConversion"/>
  </si>
  <si>
    <t>特定放款資產項目</t>
    <phoneticPr fontId="2" type="noConversion"/>
  </si>
  <si>
    <t>項目</t>
    <phoneticPr fontId="24" type="noConversion"/>
  </si>
  <si>
    <t>金額</t>
    <phoneticPr fontId="24" type="noConversion"/>
  </si>
  <si>
    <t>提存金額</t>
    <phoneticPr fontId="24" type="noConversion"/>
  </si>
  <si>
    <t>折溢價與催收費用</t>
    <phoneticPr fontId="2" type="noConversion"/>
  </si>
  <si>
    <t>調尾數</t>
    <phoneticPr fontId="2" type="noConversion"/>
  </si>
  <si>
    <t xml:space="preserve"> </t>
    <phoneticPr fontId="2" type="noConversion"/>
  </si>
  <si>
    <t xml:space="preserve">
經辦</t>
    <phoneticPr fontId="2" type="noConversion"/>
  </si>
  <si>
    <t xml:space="preserve">
經理</t>
    <phoneticPr fontId="2" type="noConversion"/>
  </si>
  <si>
    <t xml:space="preserve">
協理</t>
    <phoneticPr fontId="2" type="noConversion"/>
  </si>
  <si>
    <t xml:space="preserve">
敬會會計部：</t>
    <phoneticPr fontId="2" type="noConversion"/>
  </si>
  <si>
    <t>法定備抵損失提撥</t>
    <phoneticPr fontId="2" type="noConversion"/>
  </si>
  <si>
    <t>*</t>
    <phoneticPr fontId="2" type="noConversion"/>
  </si>
  <si>
    <t>機密等級：密
單位︰元</t>
    <phoneticPr fontId="2" type="noConversion"/>
  </si>
  <si>
    <t>特定放款資產項目</t>
    <phoneticPr fontId="2" type="noConversion"/>
  </si>
  <si>
    <t>購置住宅+修繕貸款</t>
    <phoneticPr fontId="24" type="noConversion"/>
  </si>
  <si>
    <t>五類資產評估合計          (Ａ)</t>
    <phoneticPr fontId="2" type="noConversion"/>
  </si>
  <si>
    <t>1-5類總額(含應收息)提列1% (Ｂ)</t>
    <phoneticPr fontId="2" type="noConversion"/>
  </si>
  <si>
    <t>無擔保案件總金額          (Ｃ)</t>
    <phoneticPr fontId="2" type="noConversion"/>
  </si>
  <si>
    <t>股票質押</t>
    <phoneticPr fontId="24" type="noConversion"/>
  </si>
  <si>
    <t>不動產抵押貸款</t>
    <phoneticPr fontId="24" type="noConversion"/>
  </si>
  <si>
    <t>建築貸款</t>
    <phoneticPr fontId="2" type="noConversion"/>
  </si>
  <si>
    <t>100年後政策性貸款</t>
    <phoneticPr fontId="2" type="noConversion"/>
  </si>
  <si>
    <t>*</t>
    <phoneticPr fontId="2" type="noConversion"/>
  </si>
  <si>
    <t>有足額擔保--但債信已不良者
（有擔保分期協議且正常還款者）</t>
    <phoneticPr fontId="2" type="noConversion"/>
  </si>
  <si>
    <t>有足額擔保--逾繳超過清償期1-6月者</t>
    <phoneticPr fontId="2" type="noConversion"/>
  </si>
  <si>
    <t>有足額擔保--逾繳超過清償期7-12月者，
或無擔保部分--超過清償期1-3月者</t>
    <phoneticPr fontId="2" type="noConversion"/>
  </si>
  <si>
    <t>有足額擔保--逾繳超過清償期12月者，
或無擔保部分，且或超過清償期3-6月者</t>
    <phoneticPr fontId="2" type="noConversion"/>
  </si>
  <si>
    <t>無擔保部分--超過清償期6-12月者，
或無擔保但有協議且正常還款者</t>
    <phoneticPr fontId="2" type="noConversion"/>
  </si>
  <si>
    <t>無擔保部分--超過清償期12月者
或拍定或拍賣無實益之損失者，
或放款資產經評估無法回收者</t>
    <phoneticPr fontId="2" type="noConversion"/>
  </si>
  <si>
    <r>
      <rPr>
        <sz val="13"/>
        <rFont val="細明體"/>
        <family val="3"/>
        <charset val="136"/>
      </rPr>
      <t>一、依放款資產評估辦法三項標準評估後，以</t>
    </r>
    <r>
      <rPr>
        <sz val="13"/>
        <color indexed="10"/>
        <rFont val="細明體"/>
        <family val="3"/>
        <charset val="136"/>
      </rPr>
      <t>五類資產評估</t>
    </r>
    <r>
      <rPr>
        <sz val="13"/>
        <color indexed="10"/>
        <rFont val="Arial"/>
        <family val="2"/>
      </rPr>
      <t xml:space="preserve"> </t>
    </r>
    <r>
      <rPr>
        <sz val="13"/>
        <rFont val="細明體"/>
        <family val="3"/>
        <charset val="136"/>
      </rPr>
      <t>(Ａ)金額</t>
    </r>
    <r>
      <rPr>
        <sz val="13"/>
        <rFont val="Arial"/>
        <family val="2"/>
      </rPr>
      <t xml:space="preserve"> </t>
    </r>
    <r>
      <rPr>
        <b/>
        <sz val="13"/>
        <color indexed="10"/>
        <rFont val="Arial"/>
        <family val="2"/>
      </rPr>
      <t xml:space="preserve">1,029.31 </t>
    </r>
    <r>
      <rPr>
        <sz val="13"/>
        <rFont val="細明體"/>
        <family val="3"/>
        <charset val="136"/>
      </rPr>
      <t>百萬元為高。
二、依金管會104年07月24日金管保財字第</t>
    </r>
    <r>
      <rPr>
        <sz val="13"/>
        <rFont val="Arial"/>
        <family val="2"/>
      </rPr>
      <t>10402506096</t>
    </r>
    <r>
      <rPr>
        <sz val="13"/>
        <rFont val="細明體"/>
        <family val="3"/>
        <charset val="136"/>
      </rPr>
      <t xml:space="preserve">號令備抵損失提存比率為放款餘額
    </t>
    </r>
    <r>
      <rPr>
        <sz val="13"/>
        <rFont val="Arial"/>
        <family val="2"/>
      </rPr>
      <t>1.5</t>
    </r>
    <r>
      <rPr>
        <sz val="13"/>
        <rFont val="細明體"/>
        <family val="3"/>
        <charset val="136"/>
      </rPr>
      <t>%評估金額為</t>
    </r>
    <r>
      <rPr>
        <sz val="13"/>
        <rFont val="Arial"/>
        <family val="2"/>
      </rPr>
      <t xml:space="preserve"> </t>
    </r>
    <r>
      <rPr>
        <b/>
        <sz val="13"/>
        <color indexed="10"/>
        <rFont val="Arial"/>
        <family val="2"/>
      </rPr>
      <t>727.81</t>
    </r>
    <r>
      <rPr>
        <sz val="13"/>
        <rFont val="細明體"/>
        <family val="3"/>
        <charset val="136"/>
      </rPr>
      <t xml:space="preserve"> 百萬元。
三、</t>
    </r>
    <r>
      <rPr>
        <sz val="13"/>
        <rFont val="Arial"/>
        <family val="2"/>
      </rPr>
      <t>IFRS 9</t>
    </r>
    <r>
      <rPr>
        <sz val="13"/>
        <rFont val="細明體"/>
        <family val="3"/>
        <charset val="136"/>
      </rPr>
      <t>預期損失金額依據放款各相關權責單位：</t>
    </r>
    <r>
      <rPr>
        <sz val="13"/>
        <rFont val="Arial"/>
        <family val="2"/>
      </rPr>
      <t>PD</t>
    </r>
    <r>
      <rPr>
        <sz val="13"/>
        <rFont val="細明體"/>
        <family val="3"/>
        <charset val="136"/>
      </rPr>
      <t>違約機率（放款審查課）、</t>
    </r>
    <r>
      <rPr>
        <sz val="13"/>
        <rFont val="Arial"/>
        <family val="2"/>
      </rPr>
      <t>LGD</t>
    </r>
    <r>
      <rPr>
        <sz val="13"/>
        <rFont val="細明體"/>
        <family val="3"/>
        <charset val="136"/>
      </rPr>
      <t>違
    約損失率（放款管理課）、</t>
    </r>
    <r>
      <rPr>
        <sz val="13"/>
        <rFont val="Arial"/>
        <family val="2"/>
      </rPr>
      <t>EAD</t>
    </r>
    <r>
      <rPr>
        <sz val="13"/>
        <rFont val="細明體"/>
        <family val="3"/>
        <charset val="136"/>
      </rPr>
      <t>曝險額（放款服務課）提供相關數據，並由放款服務課
    於預期損失計算系統完成核帳後，計算所得之預期損失金額為</t>
    </r>
    <r>
      <rPr>
        <b/>
        <sz val="13"/>
        <color indexed="10"/>
        <rFont val="Arial"/>
        <family val="2"/>
      </rPr>
      <t>1,497.23</t>
    </r>
    <r>
      <rPr>
        <sz val="13"/>
        <rFont val="細明體"/>
        <family val="3"/>
        <charset val="136"/>
      </rPr>
      <t>百萬元。</t>
    </r>
    <r>
      <rPr>
        <b/>
        <sz val="13"/>
        <rFont val="細明體"/>
        <family val="3"/>
        <charset val="136"/>
      </rPr>
      <t xml:space="preserve">
四、</t>
    </r>
    <r>
      <rPr>
        <b/>
        <u/>
        <sz val="13"/>
        <rFont val="細明體"/>
        <family val="3"/>
        <charset val="136"/>
      </rPr>
      <t>公司備抵損失至</t>
    </r>
    <r>
      <rPr>
        <b/>
        <u/>
        <sz val="13"/>
        <rFont val="Arial"/>
        <family val="2"/>
      </rPr>
      <t xml:space="preserve">108 </t>
    </r>
    <r>
      <rPr>
        <b/>
        <u/>
        <sz val="13"/>
        <rFont val="細明體"/>
        <family val="3"/>
        <charset val="136"/>
      </rPr>
      <t>年03月實際提列</t>
    </r>
    <r>
      <rPr>
        <b/>
        <u/>
        <sz val="13"/>
        <color indexed="12"/>
        <rFont val="Arial"/>
        <family val="2"/>
      </rPr>
      <t xml:space="preserve"> </t>
    </r>
    <r>
      <rPr>
        <b/>
        <u/>
        <sz val="13"/>
        <color indexed="10"/>
        <rFont val="Arial"/>
        <family val="2"/>
      </rPr>
      <t>1</t>
    </r>
    <r>
      <rPr>
        <b/>
        <sz val="13"/>
        <color indexed="10"/>
        <rFont val="Arial"/>
        <family val="2"/>
      </rPr>
      <t>,</t>
    </r>
    <r>
      <rPr>
        <b/>
        <u/>
        <sz val="13"/>
        <color indexed="10"/>
        <rFont val="Arial"/>
        <family val="2"/>
      </rPr>
      <t xml:space="preserve">523.99 </t>
    </r>
    <r>
      <rPr>
        <b/>
        <u/>
        <sz val="13"/>
        <rFont val="細明體"/>
        <family val="3"/>
        <charset val="136"/>
      </rPr>
      <t>百萬元</t>
    </r>
    <r>
      <rPr>
        <b/>
        <sz val="13"/>
        <rFont val="細明體"/>
        <family val="3"/>
        <charset val="136"/>
      </rPr>
      <t>，</t>
    </r>
    <r>
      <rPr>
        <b/>
        <u/>
        <sz val="13"/>
        <rFont val="細明體"/>
        <family val="3"/>
        <charset val="136"/>
      </rPr>
      <t>較最高『</t>
    </r>
    <r>
      <rPr>
        <b/>
        <u/>
        <sz val="13"/>
        <rFont val="Arial"/>
        <family val="2"/>
      </rPr>
      <t>IFRS9</t>
    </r>
    <r>
      <rPr>
        <b/>
        <u/>
        <sz val="13"/>
        <rFont val="細明體"/>
        <family val="3"/>
        <charset val="136"/>
      </rPr>
      <t>預期</t>
    </r>
    <r>
      <rPr>
        <b/>
        <u/>
        <sz val="13"/>
        <rFont val="Arial"/>
        <family val="2"/>
      </rPr>
      <t xml:space="preserve">
</t>
    </r>
    <r>
      <rPr>
        <b/>
        <sz val="13"/>
        <rFont val="Arial"/>
        <family val="2"/>
      </rPr>
      <t xml:space="preserve">        </t>
    </r>
    <r>
      <rPr>
        <b/>
        <u/>
        <sz val="13"/>
        <rFont val="細明體"/>
        <family val="3"/>
        <charset val="136"/>
      </rPr>
      <t>損失金額』相比，提列金額尚足</t>
    </r>
    <r>
      <rPr>
        <b/>
        <sz val="13"/>
        <rFont val="細明體"/>
        <family val="3"/>
        <charset val="136"/>
      </rPr>
      <t xml:space="preserve">。
</t>
    </r>
    <r>
      <rPr>
        <sz val="13"/>
        <rFont val="細明體"/>
        <family val="3"/>
        <charset val="136"/>
      </rPr>
      <t>五、陳核。</t>
    </r>
    <phoneticPr fontId="2" type="noConversion"/>
  </si>
  <si>
    <t>法定備抵損失提撥
（Ｂ-1）
(含應收息1.0%)</t>
    <phoneticPr fontId="2" type="noConversion"/>
  </si>
  <si>
    <t>五、陳核。</t>
  </si>
  <si>
    <t>百萬元為高。</t>
  </si>
  <si>
    <t>一、依放款資產評估辦法三項標準評估後，以五類資產評估 (Ａ)金額</t>
    <phoneticPr fontId="2" type="noConversion"/>
  </si>
  <si>
    <r>
      <t>108年 4月底     放款資產品質分類</t>
    </r>
    <r>
      <rPr>
        <b/>
        <sz val="18"/>
        <rFont val="Arial"/>
        <family val="2"/>
      </rPr>
      <t/>
    </r>
    <phoneticPr fontId="2" type="noConversion"/>
  </si>
  <si>
    <t>類   別</t>
    <phoneticPr fontId="2" type="noConversion"/>
  </si>
  <si>
    <t>利變商品金額</t>
    <phoneticPr fontId="2" type="noConversion"/>
  </si>
  <si>
    <t>備   註</t>
    <phoneticPr fontId="2" type="noConversion"/>
  </si>
  <si>
    <t>利變A商品金額</t>
    <phoneticPr fontId="2" type="noConversion"/>
  </si>
  <si>
    <t>10803
放款總額</t>
    <phoneticPr fontId="2" type="noConversion"/>
  </si>
  <si>
    <t>逾清償期1期</t>
    <phoneticPr fontId="2" type="noConversion"/>
  </si>
  <si>
    <t>逾清償期2期</t>
    <phoneticPr fontId="2" type="noConversion"/>
  </si>
  <si>
    <r>
      <t>放款餘額</t>
    </r>
    <r>
      <rPr>
        <sz val="12"/>
        <rFont val="標楷體"/>
        <family val="4"/>
        <charset val="136"/>
      </rPr>
      <t>(含催收款)
(Gross  loans)</t>
    </r>
    <phoneticPr fontId="2" type="noConversion"/>
  </si>
  <si>
    <t>逾清償期3-6期</t>
    <phoneticPr fontId="2" type="noConversion"/>
  </si>
  <si>
    <r>
      <t>折溢價與催收費用</t>
    </r>
    <r>
      <rPr>
        <sz val="12"/>
        <rFont val="標楷體"/>
        <family val="4"/>
        <charset val="136"/>
      </rPr>
      <t xml:space="preserve">
(Gross  loans)</t>
    </r>
    <phoneticPr fontId="2" type="noConversion"/>
  </si>
  <si>
    <t>應收利息提列 2%</t>
    <phoneticPr fontId="2" type="noConversion"/>
  </si>
  <si>
    <t xml:space="preserve">二、依金管會104年07月24日金管保財字第10402506096號令備抵損失提存比率為放款餘額 1.5%評估金額為 </t>
    <phoneticPr fontId="2" type="noConversion"/>
  </si>
  <si>
    <t>百萬元。</t>
    <phoneticPr fontId="2" type="noConversion"/>
  </si>
  <si>
    <t>三、IFRS 9預期損失金額依據放款各相關權責單位：PD違約機率（放款審查課）、LGD違約損失率（放款管理課）、EAD曝險額（放款服務課）提供相關數據，並由放款服務課於預期損失計算系統完成核帳後，計算所得之預期損失金額為</t>
    <phoneticPr fontId="2" type="noConversion"/>
  </si>
  <si>
    <t>四、公司備抵損失至108 年03月實際提列</t>
    <phoneticPr fontId="2" type="noConversion"/>
  </si>
  <si>
    <t>百萬元，較最高『IFRS9預期損失金額』相比，提列金額尚足。</t>
    <phoneticPr fontId="2" type="noConversion"/>
  </si>
  <si>
    <t>催收款折溢價與費用</t>
    <phoneticPr fontId="2" type="noConversion"/>
  </si>
  <si>
    <t>擔保放款折溢價</t>
    <phoneticPr fontId="2" type="noConversion"/>
  </si>
  <si>
    <t>一、依放款資產評估辦法三項標準評估後，以五類資產評估 (Ａ)金額 1,029.31 百萬元為高。
二、依金管會104年07月24日金管保財字第10402506096號令備抵損失提存比率為放款餘額
    1.5%評估金額為 727.81 百萬元。
三、IFRS 9預期損失金額依據放款各相關權責單位：PD違約機率（放款審查課）、LGD違
    約損失率（放款管理課）、EAD曝險額（放款服務課）提供相關數據，並由放款服務課
    於預期損失計算系統完成核帳後，計算所得之預期損失金額為1,497.23百萬元。
四、公司備抵損失至108 年03月實際提列 1,523.99 百萬元，較最高『IFRS9預期
        損失金額』相比，提列金額尚足。
五、陳核。</t>
    <phoneticPr fontId="2" type="noConversion"/>
  </si>
  <si>
    <t xml:space="preserve">
課主管：</t>
    <phoneticPr fontId="2" type="noConversion"/>
  </si>
  <si>
    <t xml:space="preserve">
部室主管：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</si>
</sst>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#,##0_);[Red]\(#,##0\)"/>
    <numFmt numFmtId="179" formatCode="&quot;利&quot;&quot;息&quot;&quot;提&quot;0%"/>
    <numFmt numFmtId="180" formatCode="#,##0_ ;[Red]\-#,##0\ "/>
    <numFmt numFmtId="181" formatCode="0.0%"/>
    <numFmt numFmtId="182" formatCode="0_ "/>
    <numFmt numFmtId="183" formatCode="_-* #,##0.0_-;\-* #,##0.0_-;_-* &quot;-&quot;??_-;_-@_-"/>
  </numFmts>
  <fonts count="95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4"/>
      <name val="Arial"/>
      <family val="2"/>
    </font>
    <font>
      <sz val="12"/>
      <color indexed="22"/>
      <name val="Arial"/>
      <family val="2"/>
    </font>
    <font>
      <sz val="16"/>
      <name val="標楷體"/>
      <family val="4"/>
      <charset val="136"/>
    </font>
    <font>
      <sz val="12"/>
      <color indexed="14"/>
      <name val="標楷體"/>
      <family val="4"/>
      <charset val="136"/>
    </font>
    <font>
      <b/>
      <sz val="18"/>
      <name val="Arial"/>
      <family val="2"/>
    </font>
    <font>
      <sz val="16"/>
      <name val="Arial"/>
      <family val="2"/>
    </font>
    <font>
      <sz val="12"/>
      <color indexed="14"/>
      <name val="Arial"/>
      <family val="2"/>
    </font>
    <font>
      <b/>
      <sz val="14"/>
      <color indexed="12"/>
      <name val="標楷體"/>
      <family val="4"/>
      <charset val="136"/>
    </font>
    <font>
      <sz val="12"/>
      <name val="細明體"/>
      <family val="3"/>
      <charset val="136"/>
    </font>
    <font>
      <sz val="14"/>
      <color indexed="81"/>
      <name val="新細明體"/>
      <family val="1"/>
      <charset val="136"/>
    </font>
    <font>
      <sz val="16"/>
      <color indexed="22"/>
      <name val="標楷體"/>
      <family val="4"/>
      <charset val="136"/>
    </font>
    <font>
      <b/>
      <sz val="14"/>
      <name val="標楷體"/>
      <family val="4"/>
      <charset val="136"/>
    </font>
    <font>
      <b/>
      <sz val="16"/>
      <name val="標楷體"/>
      <family val="4"/>
      <charset val="136"/>
    </font>
    <font>
      <b/>
      <sz val="16"/>
      <name val="Arial"/>
      <family val="2"/>
    </font>
    <font>
      <b/>
      <sz val="12"/>
      <color indexed="9"/>
      <name val="Arial"/>
      <family val="2"/>
    </font>
    <font>
      <b/>
      <sz val="12"/>
      <color indexed="22"/>
      <name val="Arial"/>
      <family val="2"/>
    </font>
    <font>
      <sz val="9"/>
      <name val="新細明體"/>
      <family val="1"/>
      <charset val="136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3"/>
      <name val="細明體"/>
      <family val="3"/>
      <charset val="136"/>
    </font>
    <font>
      <b/>
      <sz val="14"/>
      <color indexed="81"/>
      <name val="細明體"/>
      <family val="3"/>
      <charset val="136"/>
    </font>
    <font>
      <b/>
      <u/>
      <sz val="13"/>
      <name val="細明體"/>
      <family val="3"/>
      <charset val="136"/>
    </font>
    <font>
      <b/>
      <u/>
      <sz val="13"/>
      <name val="Arial"/>
      <family val="2"/>
    </font>
    <font>
      <b/>
      <u/>
      <sz val="13"/>
      <color indexed="12"/>
      <name val="Arial"/>
      <family val="2"/>
    </font>
    <font>
      <sz val="13"/>
      <name val="細明體"/>
      <family val="3"/>
      <charset val="136"/>
    </font>
    <font>
      <sz val="13"/>
      <name val="Arial"/>
      <family val="2"/>
    </font>
    <font>
      <b/>
      <sz val="17"/>
      <name val="標楷體"/>
      <family val="4"/>
      <charset val="136"/>
    </font>
    <font>
      <b/>
      <sz val="20"/>
      <name val="標楷體"/>
      <family val="4"/>
      <charset val="136"/>
    </font>
    <font>
      <b/>
      <sz val="13"/>
      <color indexed="10"/>
      <name val="Arial"/>
      <family val="2"/>
    </font>
    <font>
      <b/>
      <u/>
      <sz val="13"/>
      <color indexed="10"/>
      <name val="Arial"/>
      <family val="2"/>
    </font>
    <font>
      <sz val="13"/>
      <color indexed="10"/>
      <name val="Arial"/>
      <family val="2"/>
    </font>
    <font>
      <sz val="13"/>
      <color indexed="10"/>
      <name val="細明體"/>
      <family val="3"/>
      <charset val="136"/>
    </font>
    <font>
      <sz val="13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b/>
      <sz val="16"/>
      <color theme="1"/>
      <name val="標楷體"/>
      <family val="4"/>
      <charset val="136"/>
    </font>
    <font>
      <b/>
      <sz val="12"/>
      <color theme="0" tint="-0.34998626667073579"/>
      <name val="Arial"/>
      <family val="2"/>
    </font>
    <font>
      <b/>
      <sz val="14"/>
      <color rgb="FF3333FF"/>
      <name val="標楷體"/>
      <family val="4"/>
      <charset val="136"/>
    </font>
    <font>
      <b/>
      <sz val="14"/>
      <color rgb="FF3333FF"/>
      <name val="Arial"/>
      <family val="2"/>
    </font>
    <font>
      <b/>
      <sz val="14"/>
      <color rgb="FF0033CC"/>
      <name val="標楷體"/>
      <family val="4"/>
      <charset val="136"/>
    </font>
    <font>
      <sz val="12"/>
      <color theme="0" tint="-0.34998626667073579"/>
      <name val="細明體"/>
      <family val="3"/>
      <charset val="136"/>
    </font>
    <font>
      <sz val="12"/>
      <color theme="0" tint="-0.14999847407452621"/>
      <name val="Arial"/>
      <family val="2"/>
    </font>
    <font>
      <b/>
      <sz val="12"/>
      <color rgb="FFFF0000"/>
      <name val="細明體"/>
      <family val="3"/>
      <charset val="136"/>
    </font>
    <font>
      <sz val="12"/>
      <color rgb="FFFF0000"/>
      <name val="Arial"/>
      <family val="2"/>
    </font>
    <font>
      <sz val="14"/>
      <color rgb="FF000000"/>
      <name val="新細明體"/>
      <family val="1"/>
      <charset val="136"/>
    </font>
    <font>
      <b/>
      <sz val="13"/>
      <color rgb="FF0000FF"/>
      <name val="新細明體"/>
      <family val="1"/>
      <charset val="136"/>
      <scheme val="minor"/>
    </font>
    <font>
      <b/>
      <sz val="13"/>
      <color rgb="FF0000FF"/>
      <name val="標楷體"/>
      <family val="4"/>
      <charset val="136"/>
    </font>
    <font>
      <sz val="13"/>
      <color rgb="FFFF0000"/>
      <name val="標楷體"/>
      <family val="4"/>
      <charset val="136"/>
    </font>
    <font>
      <sz val="13"/>
      <color rgb="FFFF0000"/>
      <name val="細明體"/>
      <family val="3"/>
      <charset val="136"/>
    </font>
    <font>
      <sz val="13"/>
      <color rgb="FFFF0000"/>
      <name val="Arial"/>
      <family val="2"/>
    </font>
    <font>
      <b/>
      <sz val="13"/>
      <color rgb="FFFF0000"/>
      <name val="Arial"/>
      <family val="2"/>
    </font>
    <font>
      <b/>
      <sz val="14"/>
      <color rgb="FF0000FF"/>
      <name val="標楷體"/>
      <family val="4"/>
      <charset val="136"/>
    </font>
    <font>
      <b/>
      <sz val="18"/>
      <name val="標楷體"/>
      <family val="4"/>
      <charset val="136"/>
    </font>
    <font>
      <sz val="14"/>
      <color theme="0" tint="-0.34998626667073579"/>
      <name val="標楷體"/>
      <family val="4"/>
      <charset val="136"/>
    </font>
    <font>
      <b/>
      <sz val="14"/>
      <color rgb="FFFF0000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2"/>
      <color theme="0" tint="-0.1499984740745262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theme="0" tint="-0.34998626667073579"/>
      <name val="標楷體"/>
      <family val="4"/>
      <charset val="136"/>
    </font>
    <font>
      <b/>
      <sz val="11"/>
      <color theme="0" tint="-0.34998626667073579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theme="0"/>
      <name val="標楷體"/>
      <family val="4"/>
      <charset val="136"/>
    </font>
    <font>
      <b/>
      <sz val="15"/>
      <name val="標楷體"/>
      <family val="4"/>
      <charset val="136"/>
    </font>
    <font>
      <sz val="15"/>
      <name val="標楷體"/>
      <family val="4"/>
      <charset val="136"/>
    </font>
    <font>
      <sz val="12"/>
      <color indexed="22"/>
      <name val="標楷體"/>
      <family val="4"/>
      <charset val="136"/>
    </font>
    <font>
      <sz val="12"/>
      <color theme="0"/>
      <name val="標楷體"/>
      <family val="4"/>
      <charset val="136"/>
    </font>
    <font>
      <sz val="12"/>
      <color theme="0" tint="-0.249977111117893"/>
      <name val="標楷體"/>
      <family val="4"/>
      <charset val="136"/>
    </font>
    <font>
      <b/>
      <sz val="15"/>
      <color rgb="FF003399"/>
      <name val="標楷體"/>
      <family val="4"/>
      <charset val="136"/>
    </font>
    <font>
      <sz val="13"/>
      <color indexed="22"/>
      <name val="標楷體"/>
      <family val="4"/>
      <charset val="136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9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75">
    <xf numFmtId="0" fontId="0" fillId="0" borderId="0"/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41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0" borderId="87" applyNumberFormat="0" applyFill="0" applyAlignment="0" applyProtection="0">
      <alignment vertical="center"/>
    </xf>
    <xf numFmtId="0" fontId="44" fillId="0" borderId="87" applyNumberFormat="0" applyFill="0" applyAlignment="0" applyProtection="0">
      <alignment vertical="center"/>
    </xf>
    <xf numFmtId="0" fontId="44" fillId="0" borderId="87" applyNumberFormat="0" applyFill="0" applyAlignment="0" applyProtection="0">
      <alignment vertical="center"/>
    </xf>
    <xf numFmtId="0" fontId="44" fillId="0" borderId="87" applyNumberFormat="0" applyFill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24" borderId="88" applyNumberFormat="0" applyAlignment="0" applyProtection="0">
      <alignment vertical="center"/>
    </xf>
    <xf numFmtId="0" fontId="46" fillId="24" borderId="88" applyNumberFormat="0" applyAlignment="0" applyProtection="0">
      <alignment vertical="center"/>
    </xf>
    <xf numFmtId="0" fontId="46" fillId="24" borderId="88" applyNumberFormat="0" applyAlignment="0" applyProtection="0">
      <alignment vertical="center"/>
    </xf>
    <xf numFmtId="0" fontId="46" fillId="24" borderId="88" applyNumberFormat="0" applyAlignment="0" applyProtection="0">
      <alignment vertical="center"/>
    </xf>
    <xf numFmtId="0" fontId="47" fillId="0" borderId="89" applyNumberFormat="0" applyFill="0" applyAlignment="0" applyProtection="0">
      <alignment vertical="center"/>
    </xf>
    <xf numFmtId="0" fontId="47" fillId="0" borderId="89" applyNumberFormat="0" applyFill="0" applyAlignment="0" applyProtection="0">
      <alignment vertical="center"/>
    </xf>
    <xf numFmtId="0" fontId="47" fillId="0" borderId="89" applyNumberFormat="0" applyFill="0" applyAlignment="0" applyProtection="0">
      <alignment vertical="center"/>
    </xf>
    <xf numFmtId="0" fontId="47" fillId="0" borderId="89" applyNumberFormat="0" applyFill="0" applyAlignment="0" applyProtection="0">
      <alignment vertical="center"/>
    </xf>
    <xf numFmtId="0" fontId="41" fillId="25" borderId="90" applyNumberFormat="0" applyFont="0" applyAlignment="0" applyProtection="0">
      <alignment vertical="center"/>
    </xf>
    <xf numFmtId="0" fontId="41" fillId="25" borderId="90" applyNumberFormat="0" applyFont="0" applyAlignment="0" applyProtection="0">
      <alignment vertical="center"/>
    </xf>
    <xf numFmtId="0" fontId="41" fillId="25" borderId="90" applyNumberFormat="0" applyFont="0" applyAlignment="0" applyProtection="0">
      <alignment vertical="center"/>
    </xf>
    <xf numFmtId="0" fontId="41" fillId="25" borderId="90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50" fillId="0" borderId="91" applyNumberFormat="0" applyFill="0" applyAlignment="0" applyProtection="0">
      <alignment vertical="center"/>
    </xf>
    <xf numFmtId="0" fontId="50" fillId="0" borderId="91" applyNumberFormat="0" applyFill="0" applyAlignment="0" applyProtection="0">
      <alignment vertical="center"/>
    </xf>
    <xf numFmtId="0" fontId="50" fillId="0" borderId="91" applyNumberFormat="0" applyFill="0" applyAlignment="0" applyProtection="0">
      <alignment vertical="center"/>
    </xf>
    <xf numFmtId="0" fontId="50" fillId="0" borderId="91" applyNumberFormat="0" applyFill="0" applyAlignment="0" applyProtection="0">
      <alignment vertical="center"/>
    </xf>
    <xf numFmtId="0" fontId="51" fillId="0" borderId="92" applyNumberFormat="0" applyFill="0" applyAlignment="0" applyProtection="0">
      <alignment vertical="center"/>
    </xf>
    <xf numFmtId="0" fontId="51" fillId="0" borderId="92" applyNumberFormat="0" applyFill="0" applyAlignment="0" applyProtection="0">
      <alignment vertical="center"/>
    </xf>
    <xf numFmtId="0" fontId="51" fillId="0" borderId="92" applyNumberFormat="0" applyFill="0" applyAlignment="0" applyProtection="0">
      <alignment vertical="center"/>
    </xf>
    <xf numFmtId="0" fontId="51" fillId="0" borderId="92" applyNumberFormat="0" applyFill="0" applyAlignment="0" applyProtection="0">
      <alignment vertical="center"/>
    </xf>
    <xf numFmtId="0" fontId="52" fillId="0" borderId="93" applyNumberFormat="0" applyFill="0" applyAlignment="0" applyProtection="0">
      <alignment vertical="center"/>
    </xf>
    <xf numFmtId="0" fontId="52" fillId="0" borderId="93" applyNumberFormat="0" applyFill="0" applyAlignment="0" applyProtection="0">
      <alignment vertical="center"/>
    </xf>
    <xf numFmtId="0" fontId="52" fillId="0" borderId="93" applyNumberFormat="0" applyFill="0" applyAlignment="0" applyProtection="0">
      <alignment vertical="center"/>
    </xf>
    <xf numFmtId="0" fontId="52" fillId="0" borderId="9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32" borderId="88" applyNumberFormat="0" applyAlignment="0" applyProtection="0">
      <alignment vertical="center"/>
    </xf>
    <xf numFmtId="0" fontId="53" fillId="32" borderId="88" applyNumberFormat="0" applyAlignment="0" applyProtection="0">
      <alignment vertical="center"/>
    </xf>
    <xf numFmtId="0" fontId="53" fillId="32" borderId="88" applyNumberFormat="0" applyAlignment="0" applyProtection="0">
      <alignment vertical="center"/>
    </xf>
    <xf numFmtId="0" fontId="53" fillId="32" borderId="88" applyNumberFormat="0" applyAlignment="0" applyProtection="0">
      <alignment vertical="center"/>
    </xf>
    <xf numFmtId="0" fontId="54" fillId="24" borderId="94" applyNumberFormat="0" applyAlignment="0" applyProtection="0">
      <alignment vertical="center"/>
    </xf>
    <xf numFmtId="0" fontId="54" fillId="24" borderId="94" applyNumberFormat="0" applyAlignment="0" applyProtection="0">
      <alignment vertical="center"/>
    </xf>
    <xf numFmtId="0" fontId="54" fillId="24" borderId="94" applyNumberFormat="0" applyAlignment="0" applyProtection="0">
      <alignment vertical="center"/>
    </xf>
    <xf numFmtId="0" fontId="54" fillId="24" borderId="94" applyNumberFormat="0" applyAlignment="0" applyProtection="0">
      <alignment vertical="center"/>
    </xf>
    <xf numFmtId="0" fontId="55" fillId="33" borderId="95" applyNumberFormat="0" applyAlignment="0" applyProtection="0">
      <alignment vertical="center"/>
    </xf>
    <xf numFmtId="0" fontId="55" fillId="33" borderId="95" applyNumberFormat="0" applyAlignment="0" applyProtection="0">
      <alignment vertical="center"/>
    </xf>
    <xf numFmtId="0" fontId="55" fillId="33" borderId="95" applyNumberFormat="0" applyAlignment="0" applyProtection="0">
      <alignment vertical="center"/>
    </xf>
    <xf numFmtId="0" fontId="55" fillId="33" borderId="95" applyNumberFormat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</cellStyleXfs>
  <cellXfs count="302">
    <xf numFmtId="0" fontId="0" fillId="0" borderId="0" xfId="0"/>
    <xf numFmtId="0" fontId="6" fillId="0" borderId="0" xfId="0" applyFont="1" applyFill="1" applyAlignment="1">
      <alignment vertical="center"/>
    </xf>
    <xf numFmtId="177" fontId="7" fillId="2" borderId="0" xfId="0" applyNumberFormat="1" applyFont="1" applyFill="1" applyAlignment="1">
      <alignment vertical="center"/>
    </xf>
    <xf numFmtId="0" fontId="6" fillId="0" borderId="0" xfId="0" applyFont="1" applyFill="1" applyAlignment="1">
      <alignment wrapText="1"/>
    </xf>
    <xf numFmtId="176" fontId="6" fillId="0" borderId="0" xfId="76" applyNumberFormat="1" applyFont="1" applyAlignment="1">
      <alignment vertical="center"/>
    </xf>
    <xf numFmtId="176" fontId="6" fillId="0" borderId="0" xfId="0" applyNumberFormat="1" applyFont="1" applyFill="1" applyAlignment="1">
      <alignment vertical="center"/>
    </xf>
    <xf numFmtId="9" fontId="10" fillId="0" borderId="0" xfId="93" applyFont="1" applyAlignment="1">
      <alignment horizontal="left" vertical="center"/>
    </xf>
    <xf numFmtId="0" fontId="13" fillId="0" borderId="0" xfId="0" applyFont="1" applyAlignment="1">
      <alignment vertical="center"/>
    </xf>
    <xf numFmtId="0" fontId="11" fillId="2" borderId="0" xfId="0" applyFont="1" applyFill="1" applyAlignment="1">
      <alignment horizontal="center" vertical="center"/>
    </xf>
    <xf numFmtId="9" fontId="6" fillId="0" borderId="0" xfId="93" applyFont="1" applyAlignment="1">
      <alignment horizontal="center" vertical="center"/>
    </xf>
    <xf numFmtId="0" fontId="6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176" fontId="4" fillId="0" borderId="0" xfId="76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vertical="center"/>
    </xf>
    <xf numFmtId="0" fontId="6" fillId="3" borderId="0" xfId="0" applyFont="1" applyFill="1" applyAlignment="1">
      <alignment vertical="center"/>
    </xf>
    <xf numFmtId="41" fontId="6" fillId="3" borderId="0" xfId="0" applyNumberFormat="1" applyFont="1" applyFill="1" applyAlignment="1">
      <alignment vertical="center"/>
    </xf>
    <xf numFmtId="176" fontId="6" fillId="3" borderId="0" xfId="76" applyNumberFormat="1" applyFont="1" applyFill="1" applyAlignment="1">
      <alignment vertical="center"/>
    </xf>
    <xf numFmtId="182" fontId="6" fillId="0" borderId="0" xfId="0" applyNumberFormat="1" applyFont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177" fontId="15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9" fontId="9" fillId="0" borderId="0" xfId="93" applyFont="1" applyAlignment="1">
      <alignment horizontal="center" vertical="center"/>
    </xf>
    <xf numFmtId="176" fontId="9" fillId="0" borderId="0" xfId="76" applyNumberFormat="1" applyFont="1" applyAlignment="1">
      <alignment vertical="center"/>
    </xf>
    <xf numFmtId="41" fontId="6" fillId="0" borderId="0" xfId="0" applyNumberFormat="1" applyFont="1" applyAlignment="1">
      <alignment vertical="center"/>
    </xf>
    <xf numFmtId="176" fontId="6" fillId="0" borderId="0" xfId="76" applyNumberFormat="1" applyFont="1" applyAlignment="1">
      <alignment horizontal="center" vertical="center"/>
    </xf>
    <xf numFmtId="180" fontId="8" fillId="0" borderId="0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76" fontId="4" fillId="0" borderId="0" xfId="76" applyNumberFormat="1" applyFont="1" applyBorder="1" applyAlignment="1">
      <alignment horizontal="right"/>
    </xf>
    <xf numFmtId="9" fontId="18" fillId="0" borderId="0" xfId="93" applyFont="1" applyAlignment="1">
      <alignment horizontal="right" vertical="center"/>
    </xf>
    <xf numFmtId="9" fontId="10" fillId="0" borderId="0" xfId="93" applyFont="1" applyAlignment="1">
      <alignment horizontal="right" vertical="center"/>
    </xf>
    <xf numFmtId="176" fontId="19" fillId="0" borderId="6" xfId="76" applyNumberFormat="1" applyFont="1" applyBorder="1" applyAlignment="1">
      <alignment horizontal="center" vertical="center"/>
    </xf>
    <xf numFmtId="177" fontId="19" fillId="0" borderId="7" xfId="0" applyNumberFormat="1" applyFont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176" fontId="58" fillId="0" borderId="0" xfId="76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176" fontId="59" fillId="0" borderId="0" xfId="76" applyNumberFormat="1" applyFont="1" applyAlignment="1">
      <alignment vertical="center"/>
    </xf>
    <xf numFmtId="0" fontId="59" fillId="0" borderId="0" xfId="0" applyFont="1" applyBorder="1" applyAlignment="1">
      <alignment vertical="center"/>
    </xf>
    <xf numFmtId="0" fontId="59" fillId="0" borderId="0" xfId="0" applyFont="1" applyAlignment="1">
      <alignment vertical="center"/>
    </xf>
    <xf numFmtId="176" fontId="59" fillId="0" borderId="0" xfId="76" applyNumberFormat="1" applyFont="1" applyBorder="1" applyAlignment="1">
      <alignment vertical="center"/>
    </xf>
    <xf numFmtId="9" fontId="60" fillId="0" borderId="0" xfId="93" applyFont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9" fontId="20" fillId="0" borderId="0" xfId="93" applyFont="1" applyAlignment="1">
      <alignment horizontal="right" vertical="center"/>
    </xf>
    <xf numFmtId="176" fontId="22" fillId="0" borderId="0" xfId="76" applyNumberFormat="1" applyFont="1" applyFill="1" applyBorder="1" applyAlignment="1">
      <alignment vertical="center"/>
    </xf>
    <xf numFmtId="9" fontId="23" fillId="0" borderId="0" xfId="93" applyFont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77" fontId="62" fillId="0" borderId="0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177" fontId="63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64" fillId="0" borderId="1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vertical="center"/>
    </xf>
    <xf numFmtId="0" fontId="15" fillId="0" borderId="14" xfId="0" applyFont="1" applyFill="1" applyBorder="1" applyAlignment="1">
      <alignment horizontal="center" vertical="center"/>
    </xf>
    <xf numFmtId="176" fontId="4" fillId="0" borderId="15" xfId="76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6" fillId="0" borderId="0" xfId="0" applyFont="1" applyAlignment="1">
      <alignment vertical="center"/>
    </xf>
    <xf numFmtId="0" fontId="66" fillId="0" borderId="0" xfId="0" applyFont="1" applyBorder="1" applyAlignment="1">
      <alignment vertical="center"/>
    </xf>
    <xf numFmtId="176" fontId="66" fillId="0" borderId="0" xfId="76" applyNumberFormat="1" applyFont="1" applyBorder="1" applyAlignment="1">
      <alignment vertical="center"/>
    </xf>
    <xf numFmtId="43" fontId="6" fillId="0" borderId="0" xfId="76" applyFont="1" applyAlignment="1">
      <alignment horizontal="center" vertical="center"/>
    </xf>
    <xf numFmtId="176" fontId="6" fillId="0" borderId="0" xfId="93" applyNumberFormat="1" applyFont="1" applyFill="1" applyBorder="1" applyAlignment="1">
      <alignment horizontal="center" vertical="center"/>
    </xf>
    <xf numFmtId="0" fontId="69" fillId="0" borderId="0" xfId="0" applyFont="1"/>
    <xf numFmtId="9" fontId="20" fillId="0" borderId="0" xfId="93" applyFont="1" applyAlignment="1">
      <alignment horizontal="right" vertical="top" wrapText="1"/>
    </xf>
    <xf numFmtId="9" fontId="34" fillId="0" borderId="0" xfId="93" applyFont="1" applyAlignment="1">
      <alignment horizontal="left" vertical="top" wrapText="1"/>
    </xf>
    <xf numFmtId="9" fontId="20" fillId="0" borderId="0" xfId="93" applyFont="1" applyAlignment="1">
      <alignment horizontal="center" vertical="top" wrapText="1"/>
    </xf>
    <xf numFmtId="9" fontId="60" fillId="0" borderId="0" xfId="93" applyFont="1" applyAlignment="1">
      <alignment horizontal="left" vertical="top" wrapText="1" indent="1"/>
    </xf>
    <xf numFmtId="1" fontId="6" fillId="0" borderId="0" xfId="0" applyNumberFormat="1" applyFont="1" applyAlignment="1">
      <alignment vertical="center"/>
    </xf>
    <xf numFmtId="177" fontId="4" fillId="0" borderId="0" xfId="0" applyNumberFormat="1" applyFont="1" applyBorder="1" applyAlignment="1">
      <alignment horizontal="center" vertical="center"/>
    </xf>
    <xf numFmtId="177" fontId="19" fillId="0" borderId="0" xfId="0" applyNumberFormat="1" applyFont="1" applyFill="1" applyBorder="1" applyAlignment="1">
      <alignment horizontal="center" vertical="center"/>
    </xf>
    <xf numFmtId="176" fontId="4" fillId="0" borderId="0" xfId="76" applyNumberFormat="1" applyFont="1" applyBorder="1" applyAlignment="1">
      <alignment horizontal="right" wrapText="1"/>
    </xf>
    <xf numFmtId="0" fontId="4" fillId="0" borderId="0" xfId="0" applyFont="1" applyBorder="1" applyAlignment="1">
      <alignment horizontal="center" vertical="center"/>
    </xf>
    <xf numFmtId="176" fontId="70" fillId="0" borderId="0" xfId="76" applyNumberFormat="1" applyFont="1" applyFill="1" applyBorder="1" applyAlignment="1">
      <alignment vertical="center"/>
    </xf>
    <xf numFmtId="176" fontId="70" fillId="0" borderId="0" xfId="0" applyNumberFormat="1" applyFont="1" applyFill="1" applyBorder="1" applyAlignment="1">
      <alignment vertical="center"/>
    </xf>
    <xf numFmtId="0" fontId="65" fillId="0" borderId="0" xfId="0" applyFont="1" applyFill="1" applyBorder="1" applyAlignment="1">
      <alignment horizontal="center" vertical="center"/>
    </xf>
    <xf numFmtId="183" fontId="68" fillId="0" borderId="0" xfId="0" applyNumberFormat="1" applyFont="1" applyFill="1" applyBorder="1" applyAlignment="1">
      <alignment vertical="center"/>
    </xf>
    <xf numFmtId="0" fontId="26" fillId="0" borderId="30" xfId="0" applyFont="1" applyFill="1" applyBorder="1" applyAlignment="1">
      <alignment vertical="center"/>
    </xf>
    <xf numFmtId="0" fontId="26" fillId="0" borderId="31" xfId="0" applyFont="1" applyFill="1" applyBorder="1" applyAlignment="1">
      <alignment vertical="center"/>
    </xf>
    <xf numFmtId="9" fontId="20" fillId="0" borderId="0" xfId="93" applyFont="1" applyAlignment="1">
      <alignment horizontal="right" vertical="center" indent="1"/>
    </xf>
    <xf numFmtId="176" fontId="72" fillId="0" borderId="0" xfId="76" applyNumberFormat="1" applyFont="1" applyAlignment="1">
      <alignment vertical="center"/>
    </xf>
    <xf numFmtId="176" fontId="73" fillId="0" borderId="0" xfId="76" applyNumberFormat="1" applyFont="1" applyAlignment="1">
      <alignment vertical="center"/>
    </xf>
    <xf numFmtId="0" fontId="40" fillId="0" borderId="0" xfId="0" applyFont="1" applyFill="1" applyAlignment="1">
      <alignment vertical="center"/>
    </xf>
    <xf numFmtId="183" fontId="67" fillId="0" borderId="0" xfId="76" applyNumberFormat="1" applyFont="1" applyFill="1" applyAlignment="1">
      <alignment vertical="center"/>
    </xf>
    <xf numFmtId="0" fontId="59" fillId="0" borderId="0" xfId="0" applyFont="1" applyFill="1" applyBorder="1" applyAlignment="1">
      <alignment vertical="center"/>
    </xf>
    <xf numFmtId="176" fontId="67" fillId="0" borderId="0" xfId="76" applyNumberFormat="1" applyFont="1" applyFill="1" applyAlignment="1">
      <alignment horizontal="left" vertical="center"/>
    </xf>
    <xf numFmtId="0" fontId="59" fillId="0" borderId="0" xfId="0" applyFont="1" applyFill="1" applyAlignment="1">
      <alignment vertical="center"/>
    </xf>
    <xf numFmtId="176" fontId="33" fillId="0" borderId="0" xfId="76" applyNumberFormat="1" applyFont="1" applyFill="1" applyAlignment="1">
      <alignment vertical="center"/>
    </xf>
    <xf numFmtId="176" fontId="73" fillId="0" borderId="0" xfId="76" applyNumberFormat="1" applyFont="1" applyFill="1" applyBorder="1" applyAlignment="1">
      <alignment vertical="center"/>
    </xf>
    <xf numFmtId="176" fontId="72" fillId="0" borderId="0" xfId="76" applyNumberFormat="1" applyFont="1" applyFill="1" applyBorder="1" applyAlignment="1">
      <alignment vertical="center"/>
    </xf>
    <xf numFmtId="176" fontId="33" fillId="0" borderId="0" xfId="76" applyNumberFormat="1" applyFont="1" applyFill="1" applyBorder="1" applyAlignment="1">
      <alignment vertical="center"/>
    </xf>
    <xf numFmtId="176" fontId="40" fillId="0" borderId="0" xfId="76" applyNumberFormat="1" applyFont="1" applyFill="1" applyBorder="1" applyAlignment="1">
      <alignment vertical="center"/>
    </xf>
    <xf numFmtId="176" fontId="75" fillId="0" borderId="0" xfId="76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Alignment="1">
      <alignment wrapText="1"/>
    </xf>
    <xf numFmtId="0" fontId="71" fillId="0" borderId="26" xfId="0" applyFont="1" applyFill="1" applyBorder="1" applyAlignment="1">
      <alignment horizontal="right" vertical="center"/>
    </xf>
    <xf numFmtId="10" fontId="71" fillId="0" borderId="26" xfId="93" applyNumberFormat="1" applyFont="1" applyFill="1" applyBorder="1" applyAlignment="1">
      <alignment vertical="center"/>
    </xf>
    <xf numFmtId="0" fontId="71" fillId="0" borderId="27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71" fillId="0" borderId="27" xfId="93" applyNumberFormat="1" applyFont="1" applyFill="1" applyBorder="1" applyAlignment="1">
      <alignment vertical="center"/>
    </xf>
    <xf numFmtId="0" fontId="35" fillId="0" borderId="0" xfId="0" applyFont="1" applyBorder="1" applyAlignment="1">
      <alignment horizontal="left" vertical="center" indent="1"/>
    </xf>
    <xf numFmtId="0" fontId="77" fillId="0" borderId="0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9" fontId="3" fillId="0" borderId="0" xfId="93" applyFont="1" applyAlignment="1">
      <alignment horizontal="center" vertical="center"/>
    </xf>
    <xf numFmtId="176" fontId="3" fillId="0" borderId="0" xfId="76" applyNumberFormat="1" applyFont="1" applyAlignment="1">
      <alignment vertical="center"/>
    </xf>
    <xf numFmtId="176" fontId="19" fillId="0" borderId="0" xfId="76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right" vertical="center"/>
    </xf>
    <xf numFmtId="177" fontId="19" fillId="0" borderId="2" xfId="0" applyNumberFormat="1" applyFont="1" applyFill="1" applyBorder="1" applyAlignment="1">
      <alignment horizontal="right" vertical="center"/>
    </xf>
    <xf numFmtId="181" fontId="19" fillId="0" borderId="12" xfId="93" applyNumberFormat="1" applyFont="1" applyBorder="1" applyAlignment="1">
      <alignment horizontal="center" vertical="center"/>
    </xf>
    <xf numFmtId="176" fontId="4" fillId="0" borderId="21" xfId="76" applyNumberFormat="1" applyFont="1" applyBorder="1" applyAlignment="1">
      <alignment horizontal="right" vertical="center"/>
    </xf>
    <xf numFmtId="176" fontId="4" fillId="0" borderId="13" xfId="76" applyNumberFormat="1" applyFont="1" applyBorder="1" applyAlignment="1">
      <alignment vertical="center"/>
    </xf>
    <xf numFmtId="176" fontId="19" fillId="0" borderId="0" xfId="76" applyNumberFormat="1" applyFont="1" applyBorder="1" applyAlignment="1">
      <alignment vertical="center"/>
    </xf>
    <xf numFmtId="176" fontId="78" fillId="0" borderId="0" xfId="76" applyNumberFormat="1" applyFont="1" applyFill="1" applyBorder="1" applyAlignment="1">
      <alignment vertical="center"/>
    </xf>
    <xf numFmtId="176" fontId="79" fillId="0" borderId="0" xfId="76" applyNumberFormat="1" applyFont="1" applyBorder="1" applyAlignment="1">
      <alignment vertical="center"/>
    </xf>
    <xf numFmtId="178" fontId="4" fillId="0" borderId="2" xfId="79" applyNumberFormat="1" applyFont="1" applyFill="1" applyBorder="1" applyAlignment="1">
      <alignment horizontal="right" vertical="center"/>
    </xf>
    <xf numFmtId="9" fontId="19" fillId="0" borderId="12" xfId="93" applyFont="1" applyBorder="1" applyAlignment="1">
      <alignment horizontal="center" vertical="center"/>
    </xf>
    <xf numFmtId="176" fontId="78" fillId="0" borderId="0" xfId="76" applyNumberFormat="1" applyFont="1" applyBorder="1" applyAlignment="1">
      <alignment vertical="center"/>
    </xf>
    <xf numFmtId="43" fontId="4" fillId="0" borderId="2" xfId="76" applyFont="1" applyFill="1" applyBorder="1" applyAlignment="1">
      <alignment horizontal="right" vertical="center"/>
    </xf>
    <xf numFmtId="9" fontId="26" fillId="0" borderId="12" xfId="93" applyFont="1" applyBorder="1" applyAlignment="1">
      <alignment horizontal="center" vertical="center"/>
    </xf>
    <xf numFmtId="176" fontId="19" fillId="0" borderId="2" xfId="76" applyNumberFormat="1" applyFont="1" applyFill="1" applyBorder="1" applyAlignment="1">
      <alignment horizontal="right" vertical="center"/>
    </xf>
    <xf numFmtId="176" fontId="4" fillId="0" borderId="23" xfId="76" applyNumberFormat="1" applyFont="1" applyBorder="1" applyAlignment="1">
      <alignment horizontal="right" vertical="center"/>
    </xf>
    <xf numFmtId="176" fontId="4" fillId="0" borderId="13" xfId="76" applyNumberFormat="1" applyFont="1" applyFill="1" applyBorder="1" applyAlignment="1">
      <alignment vertical="center"/>
    </xf>
    <xf numFmtId="177" fontId="4" fillId="0" borderId="4" xfId="0" applyNumberFormat="1" applyFont="1" applyFill="1" applyBorder="1" applyAlignment="1">
      <alignment vertical="center"/>
    </xf>
    <xf numFmtId="177" fontId="19" fillId="0" borderId="4" xfId="0" applyNumberFormat="1" applyFont="1" applyFill="1" applyBorder="1" applyAlignment="1">
      <alignment vertical="center"/>
    </xf>
    <xf numFmtId="176" fontId="4" fillId="0" borderId="15" xfId="76" applyNumberFormat="1" applyFont="1" applyBorder="1" applyAlignment="1">
      <alignment vertical="center"/>
    </xf>
    <xf numFmtId="176" fontId="4" fillId="0" borderId="18" xfId="76" applyNumberFormat="1" applyFont="1" applyBorder="1" applyAlignment="1">
      <alignment vertical="center"/>
    </xf>
    <xf numFmtId="176" fontId="4" fillId="0" borderId="19" xfId="76" applyNumberFormat="1" applyFont="1" applyFill="1" applyBorder="1" applyAlignment="1">
      <alignment vertical="center"/>
    </xf>
    <xf numFmtId="176" fontId="81" fillId="0" borderId="0" xfId="76" applyNumberFormat="1" applyFont="1" applyFill="1" applyAlignment="1">
      <alignment vertical="center"/>
    </xf>
    <xf numFmtId="0" fontId="82" fillId="0" borderId="0" xfId="0" applyFont="1" applyAlignment="1">
      <alignment vertical="center"/>
    </xf>
    <xf numFmtId="0" fontId="83" fillId="0" borderId="0" xfId="0" applyFont="1" applyFill="1" applyAlignment="1">
      <alignment vertical="center"/>
    </xf>
    <xf numFmtId="176" fontId="84" fillId="0" borderId="0" xfId="76" applyNumberFormat="1" applyFont="1" applyFill="1" applyAlignment="1">
      <alignment horizontal="center" vertical="center"/>
    </xf>
    <xf numFmtId="176" fontId="84" fillId="0" borderId="0" xfId="76" applyNumberFormat="1" applyFont="1" applyFill="1" applyAlignment="1">
      <alignment vertical="center"/>
    </xf>
    <xf numFmtId="176" fontId="84" fillId="0" borderId="17" xfId="76" applyNumberFormat="1" applyFont="1" applyFill="1" applyBorder="1" applyAlignment="1">
      <alignment vertical="center" wrapText="1"/>
    </xf>
    <xf numFmtId="176" fontId="84" fillId="0" borderId="17" xfId="76" applyNumberFormat="1" applyFont="1" applyFill="1" applyBorder="1" applyAlignment="1">
      <alignment horizontal="center" vertical="center" wrapText="1"/>
    </xf>
    <xf numFmtId="176" fontId="85" fillId="0" borderId="0" xfId="76" applyNumberFormat="1" applyFont="1" applyFill="1" applyBorder="1" applyAlignment="1">
      <alignment horizontal="center" vertical="center" wrapText="1"/>
    </xf>
    <xf numFmtId="176" fontId="86" fillId="0" borderId="24" xfId="76" applyNumberFormat="1" applyFont="1" applyFill="1" applyBorder="1" applyAlignment="1">
      <alignment vertical="center"/>
    </xf>
    <xf numFmtId="41" fontId="4" fillId="0" borderId="25" xfId="76" applyNumberFormat="1" applyFont="1" applyFill="1" applyBorder="1" applyAlignment="1">
      <alignment vertical="center"/>
    </xf>
    <xf numFmtId="9" fontId="86" fillId="0" borderId="0" xfId="93" applyFont="1" applyAlignment="1">
      <alignment vertical="center"/>
    </xf>
    <xf numFmtId="176" fontId="86" fillId="0" borderId="0" xfId="76" applyNumberFormat="1" applyFont="1" applyAlignment="1">
      <alignment vertical="center"/>
    </xf>
    <xf numFmtId="43" fontId="86" fillId="0" borderId="0" xfId="76" applyNumberFormat="1" applyFont="1" applyAlignment="1">
      <alignment vertical="center"/>
    </xf>
    <xf numFmtId="176" fontId="87" fillId="0" borderId="0" xfId="76" applyNumberFormat="1" applyFont="1" applyFill="1" applyAlignment="1">
      <alignment vertical="center"/>
    </xf>
    <xf numFmtId="177" fontId="4" fillId="0" borderId="2" xfId="0" applyNumberFormat="1" applyFont="1" applyFill="1" applyBorder="1" applyAlignment="1">
      <alignment vertical="center"/>
    </xf>
    <xf numFmtId="43" fontId="4" fillId="0" borderId="21" xfId="76" applyFont="1" applyFill="1" applyBorder="1" applyAlignment="1">
      <alignment vertical="center"/>
    </xf>
    <xf numFmtId="176" fontId="79" fillId="0" borderId="9" xfId="76" applyNumberFormat="1" applyFont="1" applyFill="1" applyBorder="1" applyAlignment="1">
      <alignment vertical="center"/>
    </xf>
    <xf numFmtId="43" fontId="88" fillId="0" borderId="0" xfId="76" applyNumberFormat="1" applyFont="1" applyAlignment="1">
      <alignment vertical="center"/>
    </xf>
    <xf numFmtId="180" fontId="4" fillId="0" borderId="1" xfId="0" applyNumberFormat="1" applyFont="1" applyFill="1" applyBorder="1" applyAlignment="1">
      <alignment vertical="center"/>
    </xf>
    <xf numFmtId="180" fontId="4" fillId="0" borderId="22" xfId="76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vertical="center"/>
    </xf>
    <xf numFmtId="177" fontId="15" fillId="0" borderId="9" xfId="0" applyNumberFormat="1" applyFont="1" applyFill="1" applyBorder="1" applyAlignment="1">
      <alignment vertical="center"/>
    </xf>
    <xf numFmtId="43" fontId="89" fillId="0" borderId="0" xfId="76" applyNumberFormat="1" applyFont="1" applyAlignment="1">
      <alignment vertical="center"/>
    </xf>
    <xf numFmtId="9" fontId="86" fillId="0" borderId="0" xfId="93" applyFont="1" applyFill="1" applyAlignment="1">
      <alignment vertical="center"/>
    </xf>
    <xf numFmtId="180" fontId="19" fillId="0" borderId="0" xfId="0" applyNumberFormat="1" applyFont="1" applyFill="1" applyBorder="1" applyAlignment="1">
      <alignment vertical="center"/>
    </xf>
    <xf numFmtId="176" fontId="90" fillId="0" borderId="0" xfId="76" applyNumberFormat="1" applyFont="1" applyAlignment="1">
      <alignment vertical="center"/>
    </xf>
    <xf numFmtId="177" fontId="64" fillId="0" borderId="2" xfId="0" applyNumberFormat="1" applyFont="1" applyFill="1" applyBorder="1" applyAlignment="1">
      <alignment vertical="center"/>
    </xf>
    <xf numFmtId="176" fontId="90" fillId="0" borderId="0" xfId="76" applyNumberFormat="1" applyFont="1" applyFill="1" applyAlignment="1">
      <alignment vertical="center"/>
    </xf>
    <xf numFmtId="180" fontId="20" fillId="0" borderId="0" xfId="0" applyNumberFormat="1" applyFont="1" applyFill="1" applyBorder="1" applyAlignment="1">
      <alignment vertical="center"/>
    </xf>
    <xf numFmtId="176" fontId="91" fillId="0" borderId="0" xfId="76" applyNumberFormat="1" applyFont="1" applyAlignment="1">
      <alignment vertical="center"/>
    </xf>
    <xf numFmtId="176" fontId="92" fillId="0" borderId="0" xfId="76" applyNumberFormat="1" applyFont="1" applyFill="1" applyAlignment="1">
      <alignment vertical="center"/>
    </xf>
    <xf numFmtId="176" fontId="90" fillId="0" borderId="0" xfId="76" applyNumberFormat="1" applyFont="1" applyBorder="1" applyAlignment="1">
      <alignment vertical="center"/>
    </xf>
    <xf numFmtId="176" fontId="40" fillId="0" borderId="0" xfId="76" applyNumberFormat="1" applyFont="1" applyFill="1" applyAlignment="1">
      <alignment vertical="center"/>
    </xf>
    <xf numFmtId="43" fontId="4" fillId="0" borderId="1" xfId="76" applyFont="1" applyFill="1" applyBorder="1" applyAlignment="1">
      <alignment vertical="center"/>
    </xf>
    <xf numFmtId="10" fontId="71" fillId="0" borderId="27" xfId="93" applyNumberFormat="1" applyFont="1" applyFill="1" applyBorder="1" applyAlignment="1">
      <alignment horizontal="left" vertical="center" indent="1"/>
    </xf>
    <xf numFmtId="181" fontId="71" fillId="0" borderId="33" xfId="0" applyNumberFormat="1" applyFont="1" applyFill="1" applyBorder="1" applyAlignment="1">
      <alignment horizontal="left" vertical="center" indent="1"/>
    </xf>
    <xf numFmtId="9" fontId="94" fillId="0" borderId="0" xfId="93" applyFont="1" applyFill="1" applyAlignment="1">
      <alignment horizontal="center" vertical="center"/>
    </xf>
    <xf numFmtId="9" fontId="72" fillId="0" borderId="0" xfId="93" applyFont="1" applyFill="1" applyBorder="1" applyAlignment="1">
      <alignment horizontal="center" vertical="center"/>
    </xf>
    <xf numFmtId="176" fontId="72" fillId="0" borderId="0" xfId="76" applyNumberFormat="1" applyFont="1" applyFill="1" applyBorder="1" applyAlignment="1">
      <alignment horizontal="center" vertical="center"/>
    </xf>
    <xf numFmtId="176" fontId="40" fillId="0" borderId="15" xfId="76" applyNumberFormat="1" applyFont="1" applyFill="1" applyBorder="1" applyAlignment="1">
      <alignment horizontal="center" vertical="center"/>
    </xf>
    <xf numFmtId="176" fontId="40" fillId="0" borderId="32" xfId="76" applyNumberFormat="1" applyFont="1" applyFill="1" applyBorder="1" applyAlignment="1">
      <alignment horizontal="center" vertical="center"/>
    </xf>
    <xf numFmtId="176" fontId="40" fillId="0" borderId="18" xfId="76" applyNumberFormat="1" applyFont="1" applyFill="1" applyBorder="1" applyAlignment="1">
      <alignment vertical="center"/>
    </xf>
    <xf numFmtId="176" fontId="40" fillId="0" borderId="34" xfId="76" applyNumberFormat="1" applyFont="1" applyFill="1" applyBorder="1" applyAlignment="1">
      <alignment vertical="center"/>
    </xf>
    <xf numFmtId="177" fontId="40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71" fillId="0" borderId="28" xfId="0" applyNumberFormat="1" applyFont="1" applyFill="1" applyBorder="1" applyAlignment="1">
      <alignment vertical="center"/>
    </xf>
    <xf numFmtId="176" fontId="71" fillId="0" borderId="35" xfId="76" applyNumberFormat="1" applyFont="1" applyFill="1" applyBorder="1" applyAlignment="1">
      <alignment vertical="center"/>
    </xf>
    <xf numFmtId="176" fontId="74" fillId="0" borderId="0" xfId="76" applyNumberFormat="1" applyFont="1" applyFill="1" applyAlignment="1">
      <alignment horizontal="center" vertical="center"/>
    </xf>
    <xf numFmtId="176" fontId="40" fillId="0" borderId="0" xfId="76" applyNumberFormat="1" applyFont="1" applyFill="1" applyBorder="1" applyAlignment="1">
      <alignment horizontal="center" vertical="center"/>
    </xf>
    <xf numFmtId="0" fontId="76" fillId="0" borderId="66" xfId="0" applyFont="1" applyFill="1" applyBorder="1" applyAlignment="1">
      <alignment horizontal="left" vertical="center" indent="1"/>
    </xf>
    <xf numFmtId="0" fontId="76" fillId="0" borderId="67" xfId="0" applyFont="1" applyFill="1" applyBorder="1" applyAlignment="1">
      <alignment horizontal="left" vertical="center" indent="1"/>
    </xf>
    <xf numFmtId="0" fontId="26" fillId="0" borderId="30" xfId="0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 vertical="center"/>
    </xf>
    <xf numFmtId="176" fontId="71" fillId="0" borderId="72" xfId="0" applyNumberFormat="1" applyFont="1" applyFill="1" applyBorder="1" applyAlignment="1">
      <alignment horizontal="center" vertical="center" wrapText="1"/>
    </xf>
    <xf numFmtId="176" fontId="71" fillId="0" borderId="73" xfId="0" applyNumberFormat="1" applyFont="1" applyFill="1" applyBorder="1" applyAlignment="1">
      <alignment horizontal="center" vertical="center"/>
    </xf>
    <xf numFmtId="177" fontId="15" fillId="0" borderId="57" xfId="0" applyNumberFormat="1" applyFont="1" applyFill="1" applyBorder="1" applyAlignment="1">
      <alignment horizontal="center" vertical="center"/>
    </xf>
    <xf numFmtId="177" fontId="15" fillId="0" borderId="58" xfId="0" applyNumberFormat="1" applyFont="1" applyFill="1" applyBorder="1" applyAlignment="1">
      <alignment horizontal="center" vertical="center"/>
    </xf>
    <xf numFmtId="177" fontId="15" fillId="0" borderId="59" xfId="0" applyNumberFormat="1" applyFont="1" applyFill="1" applyBorder="1" applyAlignment="1">
      <alignment horizontal="center" vertical="center"/>
    </xf>
    <xf numFmtId="177" fontId="4" fillId="0" borderId="21" xfId="0" applyNumberFormat="1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10" fontId="4" fillId="0" borderId="21" xfId="93" applyNumberFormat="1" applyFont="1" applyBorder="1" applyAlignment="1">
      <alignment horizontal="center" vertical="center" wrapText="1"/>
    </xf>
    <xf numFmtId="10" fontId="4" fillId="0" borderId="33" xfId="93" applyNumberFormat="1" applyFont="1" applyBorder="1" applyAlignment="1">
      <alignment horizontal="center" vertical="center" wrapText="1"/>
    </xf>
    <xf numFmtId="176" fontId="26" fillId="0" borderId="31" xfId="76" applyNumberFormat="1" applyFont="1" applyFill="1" applyBorder="1" applyAlignment="1">
      <alignment horizontal="center" vertical="center"/>
    </xf>
    <xf numFmtId="176" fontId="26" fillId="0" borderId="62" xfId="76" applyNumberFormat="1" applyFont="1" applyFill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0" borderId="63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19" fillId="0" borderId="65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9" fontId="4" fillId="0" borderId="54" xfId="93" applyNumberFormat="1" applyFont="1" applyBorder="1" applyAlignment="1">
      <alignment horizontal="right" vertical="center" indent="1"/>
    </xf>
    <xf numFmtId="179" fontId="4" fillId="0" borderId="24" xfId="93" applyNumberFormat="1" applyFont="1" applyBorder="1" applyAlignment="1">
      <alignment horizontal="right" vertical="center" indent="1"/>
    </xf>
    <xf numFmtId="179" fontId="4" fillId="0" borderId="55" xfId="93" applyNumberFormat="1" applyFont="1" applyBorder="1" applyAlignment="1">
      <alignment horizontal="right" vertical="center" indent="1"/>
    </xf>
    <xf numFmtId="0" fontId="4" fillId="0" borderId="5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7" xfId="0" applyFont="1" applyFill="1" applyBorder="1" applyAlignment="1">
      <alignment horizontal="center" vertical="center" wrapText="1"/>
    </xf>
    <xf numFmtId="43" fontId="93" fillId="0" borderId="74" xfId="0" applyNumberFormat="1" applyFont="1" applyFill="1" applyBorder="1" applyAlignment="1">
      <alignment horizontal="center" vertical="center"/>
    </xf>
    <xf numFmtId="176" fontId="93" fillId="0" borderId="75" xfId="0" applyNumberFormat="1" applyFont="1" applyFill="1" applyBorder="1" applyAlignment="1">
      <alignment horizontal="center" vertical="center"/>
    </xf>
    <xf numFmtId="176" fontId="93" fillId="0" borderId="76" xfId="0" applyNumberFormat="1" applyFont="1" applyFill="1" applyBorder="1" applyAlignment="1">
      <alignment horizontal="center" vertical="center"/>
    </xf>
    <xf numFmtId="176" fontId="71" fillId="0" borderId="16" xfId="0" applyNumberFormat="1" applyFont="1" applyFill="1" applyBorder="1" applyAlignment="1">
      <alignment horizontal="center" vertical="center"/>
    </xf>
    <xf numFmtId="176" fontId="71" fillId="0" borderId="28" xfId="0" applyNumberFormat="1" applyFont="1" applyFill="1" applyBorder="1" applyAlignment="1">
      <alignment horizontal="center" vertical="center"/>
    </xf>
    <xf numFmtId="9" fontId="76" fillId="0" borderId="66" xfId="93" applyFont="1" applyBorder="1" applyAlignment="1">
      <alignment horizontal="left" vertical="center" indent="1"/>
    </xf>
    <xf numFmtId="9" fontId="76" fillId="0" borderId="67" xfId="93" applyFont="1" applyBorder="1" applyAlignment="1">
      <alignment horizontal="left" vertical="center" indent="1"/>
    </xf>
    <xf numFmtId="180" fontId="4" fillId="0" borderId="60" xfId="76" applyNumberFormat="1" applyFont="1" applyFill="1" applyBorder="1" applyAlignment="1">
      <alignment horizontal="right" vertical="center"/>
    </xf>
    <xf numFmtId="180" fontId="4" fillId="0" borderId="77" xfId="76" applyNumberFormat="1" applyFont="1" applyFill="1" applyBorder="1" applyAlignment="1">
      <alignment horizontal="right" vertical="center"/>
    </xf>
    <xf numFmtId="180" fontId="4" fillId="0" borderId="78" xfId="76" applyNumberFormat="1" applyFont="1" applyFill="1" applyBorder="1" applyAlignment="1">
      <alignment horizontal="right" vertical="center"/>
    </xf>
    <xf numFmtId="177" fontId="19" fillId="0" borderId="79" xfId="0" applyNumberFormat="1" applyFont="1" applyBorder="1" applyAlignment="1">
      <alignment horizontal="center" vertical="center"/>
    </xf>
    <xf numFmtId="177" fontId="19" fillId="0" borderId="5" xfId="0" applyNumberFormat="1" applyFont="1" applyBorder="1" applyAlignment="1">
      <alignment horizontal="center" vertical="center"/>
    </xf>
    <xf numFmtId="177" fontId="19" fillId="0" borderId="80" xfId="0" applyNumberFormat="1" applyFont="1" applyBorder="1" applyAlignment="1">
      <alignment horizontal="center" vertical="center"/>
    </xf>
    <xf numFmtId="177" fontId="19" fillId="0" borderId="17" xfId="0" applyNumberFormat="1" applyFont="1" applyBorder="1" applyAlignment="1">
      <alignment horizontal="center" vertical="center"/>
    </xf>
    <xf numFmtId="177" fontId="19" fillId="0" borderId="29" xfId="0" applyNumberFormat="1" applyFont="1" applyBorder="1" applyAlignment="1">
      <alignment horizontal="center" vertical="center"/>
    </xf>
    <xf numFmtId="177" fontId="19" fillId="0" borderId="20" xfId="0" applyNumberFormat="1" applyFont="1" applyBorder="1" applyAlignment="1">
      <alignment horizontal="center" vertical="center"/>
    </xf>
    <xf numFmtId="177" fontId="4" fillId="0" borderId="57" xfId="0" applyNumberFormat="1" applyFont="1" applyFill="1" applyBorder="1" applyAlignment="1">
      <alignment horizontal="right" vertical="center"/>
    </xf>
    <xf numFmtId="177" fontId="4" fillId="0" borderId="81" xfId="0" applyNumberFormat="1" applyFont="1" applyFill="1" applyBorder="1" applyAlignment="1">
      <alignment horizontal="right" vertical="center"/>
    </xf>
    <xf numFmtId="0" fontId="19" fillId="0" borderId="21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176" fontId="4" fillId="0" borderId="21" xfId="76" applyNumberFormat="1" applyFont="1" applyBorder="1" applyAlignment="1">
      <alignment horizontal="right" vertical="center"/>
    </xf>
    <xf numFmtId="176" fontId="4" fillId="0" borderId="48" xfId="76" applyNumberFormat="1" applyFont="1" applyBorder="1" applyAlignment="1">
      <alignment horizontal="right" vertical="center"/>
    </xf>
    <xf numFmtId="176" fontId="80" fillId="0" borderId="32" xfId="76" applyNumberFormat="1" applyFont="1" applyBorder="1" applyAlignment="1">
      <alignment horizontal="center" vertical="center"/>
    </xf>
    <xf numFmtId="176" fontId="80" fillId="0" borderId="82" xfId="76" applyNumberFormat="1" applyFont="1" applyBorder="1" applyAlignment="1">
      <alignment horizontal="center" vertical="center"/>
    </xf>
    <xf numFmtId="176" fontId="19" fillId="0" borderId="83" xfId="76" applyNumberFormat="1" applyFont="1" applyBorder="1" applyAlignment="1">
      <alignment horizontal="center" vertical="center"/>
    </xf>
    <xf numFmtId="176" fontId="19" fillId="0" borderId="84" xfId="76" applyNumberFormat="1" applyFont="1" applyBorder="1" applyAlignment="1">
      <alignment horizontal="center" vertical="center"/>
    </xf>
    <xf numFmtId="176" fontId="19" fillId="0" borderId="85" xfId="76" applyNumberFormat="1" applyFont="1" applyBorder="1" applyAlignment="1">
      <alignment horizontal="center" vertical="center"/>
    </xf>
    <xf numFmtId="178" fontId="4" fillId="0" borderId="21" xfId="79" applyNumberFormat="1" applyFont="1" applyFill="1" applyBorder="1" applyAlignment="1">
      <alignment vertical="center"/>
    </xf>
    <xf numFmtId="178" fontId="4" fillId="0" borderId="48" xfId="79" applyNumberFormat="1" applyFont="1" applyFill="1" applyBorder="1" applyAlignment="1">
      <alignment vertical="center"/>
    </xf>
    <xf numFmtId="177" fontId="4" fillId="0" borderId="21" xfId="0" applyNumberFormat="1" applyFont="1" applyFill="1" applyBorder="1" applyAlignment="1">
      <alignment vertical="center"/>
    </xf>
    <xf numFmtId="177" fontId="4" fillId="0" borderId="48" xfId="0" applyNumberFormat="1" applyFont="1" applyFill="1" applyBorder="1" applyAlignment="1">
      <alignment vertical="center"/>
    </xf>
    <xf numFmtId="176" fontId="4" fillId="0" borderId="21" xfId="76" applyNumberFormat="1" applyFont="1" applyFill="1" applyBorder="1" applyAlignment="1">
      <alignment vertical="center"/>
    </xf>
    <xf numFmtId="176" fontId="4" fillId="0" borderId="48" xfId="76" applyNumberFormat="1" applyFont="1" applyFill="1" applyBorder="1" applyAlignment="1">
      <alignment vertical="center"/>
    </xf>
    <xf numFmtId="0" fontId="40" fillId="0" borderId="68" xfId="0" applyFont="1" applyFill="1" applyBorder="1" applyAlignment="1">
      <alignment horizontal="center" vertical="center" wrapText="1"/>
    </xf>
    <xf numFmtId="0" fontId="40" fillId="0" borderId="6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43" fontId="4" fillId="0" borderId="21" xfId="76" applyFont="1" applyFill="1" applyBorder="1" applyAlignment="1">
      <alignment vertical="center"/>
    </xf>
    <xf numFmtId="43" fontId="4" fillId="0" borderId="48" xfId="76" applyFont="1" applyFill="1" applyBorder="1" applyAlignment="1">
      <alignment vertical="center"/>
    </xf>
    <xf numFmtId="0" fontId="19" fillId="0" borderId="79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80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left" vertical="center" indent="1"/>
    </xf>
    <xf numFmtId="177" fontId="4" fillId="0" borderId="21" xfId="0" applyNumberFormat="1" applyFont="1" applyBorder="1" applyAlignment="1">
      <alignment horizontal="left" vertical="center" indent="1"/>
    </xf>
    <xf numFmtId="177" fontId="4" fillId="0" borderId="21" xfId="0" applyNumberFormat="1" applyFont="1" applyFill="1" applyBorder="1" applyAlignment="1">
      <alignment horizontal="left" vertical="center" wrapText="1" indent="1"/>
    </xf>
    <xf numFmtId="177" fontId="4" fillId="0" borderId="27" xfId="0" applyNumberFormat="1" applyFont="1" applyFill="1" applyBorder="1" applyAlignment="1">
      <alignment horizontal="left" vertical="center" wrapText="1" indent="1"/>
    </xf>
    <xf numFmtId="177" fontId="4" fillId="0" borderId="21" xfId="0" applyNumberFormat="1" applyFont="1" applyFill="1" applyBorder="1" applyAlignment="1">
      <alignment horizontal="right" vertical="center"/>
    </xf>
    <xf numFmtId="177" fontId="4" fillId="0" borderId="48" xfId="0" applyNumberFormat="1" applyFont="1" applyFill="1" applyBorder="1" applyAlignment="1">
      <alignment horizontal="right" vertical="center"/>
    </xf>
    <xf numFmtId="177" fontId="4" fillId="0" borderId="2" xfId="0" applyNumberFormat="1" applyFont="1" applyBorder="1" applyAlignment="1">
      <alignment horizontal="left" vertical="center" wrapText="1" indent="1"/>
    </xf>
    <xf numFmtId="177" fontId="4" fillId="0" borderId="21" xfId="0" applyNumberFormat="1" applyFont="1" applyBorder="1" applyAlignment="1">
      <alignment horizontal="left" vertical="center" wrapText="1" indent="1"/>
    </xf>
    <xf numFmtId="0" fontId="4" fillId="0" borderId="46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77" fontId="4" fillId="0" borderId="33" xfId="0" applyNumberFormat="1" applyFont="1" applyBorder="1" applyAlignment="1">
      <alignment horizontal="left" vertical="center" indent="1"/>
    </xf>
    <xf numFmtId="0" fontId="4" fillId="0" borderId="72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0" fillId="0" borderId="40" xfId="0" applyFont="1" applyFill="1" applyBorder="1" applyAlignment="1">
      <alignment horizontal="center" vertical="center" wrapText="1"/>
    </xf>
    <xf numFmtId="0" fontId="40" fillId="0" borderId="42" xfId="0" applyFont="1" applyFill="1" applyBorder="1" applyAlignment="1">
      <alignment horizontal="center" vertical="center" wrapText="1"/>
    </xf>
    <xf numFmtId="0" fontId="40" fillId="0" borderId="43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left" vertical="center" wrapText="1" inden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36" xfId="0" applyFont="1" applyFill="1" applyBorder="1" applyAlignment="1">
      <alignment horizontal="center" vertical="center" wrapText="1"/>
    </xf>
    <xf numFmtId="0" fontId="40" fillId="0" borderId="29" xfId="0" applyFont="1" applyFill="1" applyBorder="1" applyAlignment="1">
      <alignment horizontal="center" vertical="center" wrapText="1"/>
    </xf>
    <xf numFmtId="177" fontId="4" fillId="0" borderId="57" xfId="0" applyNumberFormat="1" applyFont="1" applyFill="1" applyBorder="1" applyAlignment="1">
      <alignment horizontal="center" vertical="center"/>
    </xf>
    <xf numFmtId="177" fontId="4" fillId="0" borderId="71" xfId="0" applyNumberFormat="1" applyFont="1" applyFill="1" applyBorder="1" applyAlignment="1">
      <alignment horizontal="center" vertical="center"/>
    </xf>
    <xf numFmtId="9" fontId="34" fillId="0" borderId="0" xfId="93" applyFont="1" applyAlignment="1">
      <alignment horizontal="center" vertical="top" wrapText="1"/>
    </xf>
    <xf numFmtId="0" fontId="27" fillId="0" borderId="0" xfId="0" applyFont="1" applyFill="1" applyAlignment="1">
      <alignment horizontal="left" vertical="top" wrapText="1"/>
    </xf>
    <xf numFmtId="176" fontId="40" fillId="0" borderId="15" xfId="76" applyNumberFormat="1" applyFont="1" applyFill="1" applyBorder="1" applyAlignment="1">
      <alignment horizontal="center" vertical="center" wrapText="1"/>
    </xf>
    <xf numFmtId="176" fontId="40" fillId="0" borderId="86" xfId="76" applyNumberFormat="1" applyFont="1" applyFill="1" applyBorder="1" applyAlignment="1">
      <alignment horizontal="center" vertical="center" wrapText="1"/>
    </xf>
    <xf numFmtId="180" fontId="4" fillId="0" borderId="37" xfId="0" applyNumberFormat="1" applyFont="1" applyFill="1" applyBorder="1" applyAlignment="1">
      <alignment horizontal="right" vertical="center"/>
    </xf>
    <xf numFmtId="180" fontId="4" fillId="0" borderId="38" xfId="0" applyNumberFormat="1" applyFont="1" applyFill="1" applyBorder="1" applyAlignment="1">
      <alignment horizontal="right" vertical="center"/>
    </xf>
    <xf numFmtId="180" fontId="4" fillId="0" borderId="39" xfId="0" applyNumberFormat="1" applyFont="1" applyFill="1" applyBorder="1" applyAlignment="1">
      <alignment horizontal="right" vertical="center"/>
    </xf>
    <xf numFmtId="0" fontId="3" fillId="0" borderId="40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176" fontId="76" fillId="0" borderId="16" xfId="76" applyNumberFormat="1" applyFont="1" applyFill="1" applyBorder="1" applyAlignment="1">
      <alignment vertical="center"/>
    </xf>
    <xf numFmtId="176" fontId="76" fillId="0" borderId="28" xfId="76" applyNumberFormat="1" applyFont="1" applyFill="1" applyBorder="1" applyAlignment="1">
      <alignment vertical="center"/>
    </xf>
    <xf numFmtId="0" fontId="40" fillId="0" borderId="44" xfId="0" applyFont="1" applyFill="1" applyBorder="1" applyAlignment="1">
      <alignment horizontal="center" vertical="center" wrapText="1"/>
    </xf>
    <xf numFmtId="0" fontId="40" fillId="0" borderId="4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" fillId="0" borderId="49" xfId="0" applyFont="1" applyFill="1" applyBorder="1" applyAlignment="1">
      <alignment horizontal="center" vertical="center" wrapText="1"/>
    </xf>
    <xf numFmtId="0" fontId="4" fillId="0" borderId="5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51" xfId="0" applyFont="1" applyFill="1" applyBorder="1" applyAlignment="1">
      <alignment horizontal="center" vertical="center" wrapText="1"/>
    </xf>
    <xf numFmtId="0" fontId="4" fillId="0" borderId="52" xfId="0" applyFont="1" applyFill="1" applyBorder="1" applyAlignment="1">
      <alignment horizontal="center" vertical="center" wrapText="1"/>
    </xf>
    <xf numFmtId="0" fontId="4" fillId="0" borderId="53" xfId="0" applyFont="1" applyFill="1" applyBorder="1" applyAlignment="1">
      <alignment horizontal="center" vertical="center" wrapText="1"/>
    </xf>
  </cellXfs>
  <cellStyles count="175">
    <cellStyle name="20% - 輔色1 2" xfId="1"/>
    <cellStyle name="20% - 輔色1 2 2" xfId="2"/>
    <cellStyle name="20% - 輔色1 3" xfId="3"/>
    <cellStyle name="20% - 輔色1 3 2" xfId="4"/>
    <cellStyle name="20% - 輔色2 2" xfId="5"/>
    <cellStyle name="20% - 輔色2 2 2" xfId="6"/>
    <cellStyle name="20% - 輔色2 3" xfId="7"/>
    <cellStyle name="20% - 輔色2 3 2" xfId="8"/>
    <cellStyle name="20% - 輔色3 2" xfId="9"/>
    <cellStyle name="20% - 輔色3 2 2" xfId="10"/>
    <cellStyle name="20% - 輔色3 3" xfId="11"/>
    <cellStyle name="20% - 輔色3 3 2" xfId="12"/>
    <cellStyle name="20% - 輔色4 2" xfId="13"/>
    <cellStyle name="20% - 輔色4 2 2" xfId="14"/>
    <cellStyle name="20% - 輔色4 3" xfId="15"/>
    <cellStyle name="20% - 輔色4 3 2" xfId="16"/>
    <cellStyle name="20% - 輔色5 2" xfId="17"/>
    <cellStyle name="20% - 輔色5 2 2" xfId="18"/>
    <cellStyle name="20% - 輔色5 3" xfId="19"/>
    <cellStyle name="20% - 輔色5 3 2" xfId="20"/>
    <cellStyle name="20% - 輔色6 2" xfId="21"/>
    <cellStyle name="20% - 輔色6 2 2" xfId="22"/>
    <cellStyle name="20% - 輔色6 3" xfId="23"/>
    <cellStyle name="20% - 輔色6 3 2" xfId="24"/>
    <cellStyle name="40% - 輔色1 2" xfId="25"/>
    <cellStyle name="40% - 輔色1 2 2" xfId="26"/>
    <cellStyle name="40% - 輔色1 3" xfId="27"/>
    <cellStyle name="40% - 輔色1 3 2" xfId="28"/>
    <cellStyle name="40% - 輔色2 2" xfId="29"/>
    <cellStyle name="40% - 輔色2 2 2" xfId="30"/>
    <cellStyle name="40% - 輔色2 3" xfId="31"/>
    <cellStyle name="40% - 輔色2 3 2" xfId="32"/>
    <cellStyle name="40% - 輔色3 2" xfId="33"/>
    <cellStyle name="40% - 輔色3 2 2" xfId="34"/>
    <cellStyle name="40% - 輔色3 3" xfId="35"/>
    <cellStyle name="40% - 輔色3 3 2" xfId="36"/>
    <cellStyle name="40% - 輔色4 2" xfId="37"/>
    <cellStyle name="40% - 輔色4 2 2" xfId="38"/>
    <cellStyle name="40% - 輔色4 3" xfId="39"/>
    <cellStyle name="40% - 輔色4 3 2" xfId="40"/>
    <cellStyle name="40% - 輔色5 2" xfId="41"/>
    <cellStyle name="40% - 輔色5 2 2" xfId="42"/>
    <cellStyle name="40% - 輔色5 3" xfId="43"/>
    <cellStyle name="40% - 輔色5 3 2" xfId="44"/>
    <cellStyle name="40% - 輔色6 2" xfId="45"/>
    <cellStyle name="40% - 輔色6 2 2" xfId="46"/>
    <cellStyle name="40% - 輔色6 3" xfId="47"/>
    <cellStyle name="40% - 輔色6 3 2" xfId="48"/>
    <cellStyle name="60% - 輔色1 2" xfId="49"/>
    <cellStyle name="60% - 輔色1 2 2" xfId="50"/>
    <cellStyle name="60% - 輔色1 3" xfId="51"/>
    <cellStyle name="60% - 輔色1 3 2" xfId="52"/>
    <cellStyle name="60% - 輔色2 2" xfId="53"/>
    <cellStyle name="60% - 輔色2 2 2" xfId="54"/>
    <cellStyle name="60% - 輔色2 3" xfId="55"/>
    <cellStyle name="60% - 輔色2 3 2" xfId="56"/>
    <cellStyle name="60% - 輔色3 2" xfId="57"/>
    <cellStyle name="60% - 輔色3 2 2" xfId="58"/>
    <cellStyle name="60% - 輔色3 3" xfId="59"/>
    <cellStyle name="60% - 輔色3 3 2" xfId="60"/>
    <cellStyle name="60% - 輔色4 2" xfId="61"/>
    <cellStyle name="60% - 輔色4 2 2" xfId="62"/>
    <cellStyle name="60% - 輔色4 3" xfId="63"/>
    <cellStyle name="60% - 輔色4 3 2" xfId="64"/>
    <cellStyle name="60% - 輔色5 2" xfId="65"/>
    <cellStyle name="60% - 輔色5 2 2" xfId="66"/>
    <cellStyle name="60% - 輔色5 3" xfId="67"/>
    <cellStyle name="60% - 輔色5 3 2" xfId="68"/>
    <cellStyle name="60% - 輔色6 2" xfId="69"/>
    <cellStyle name="60% - 輔色6 2 2" xfId="70"/>
    <cellStyle name="60% - 輔色6 3" xfId="71"/>
    <cellStyle name="60% - 輔色6 3 2" xfId="72"/>
    <cellStyle name="一般" xfId="0" builtinId="0"/>
    <cellStyle name="一般 2 2" xfId="73"/>
    <cellStyle name="一般 3 2" xfId="74"/>
    <cellStyle name="一般 4" xfId="75"/>
    <cellStyle name="千分位" xfId="76" builtinId="3"/>
    <cellStyle name="千分位 2" xfId="77"/>
    <cellStyle name="千分位 3" xfId="78"/>
    <cellStyle name="千分位[0]" xfId="79" builtinId="6"/>
    <cellStyle name="千分位[0] 2" xfId="80"/>
    <cellStyle name="中等 2" xfId="81"/>
    <cellStyle name="中等 2 2" xfId="82"/>
    <cellStyle name="中等 3" xfId="83"/>
    <cellStyle name="中等 3 2" xfId="84"/>
    <cellStyle name="合計 2" xfId="85"/>
    <cellStyle name="合計 2 2" xfId="86"/>
    <cellStyle name="合計 3" xfId="87"/>
    <cellStyle name="合計 3 2" xfId="88"/>
    <cellStyle name="好 2" xfId="89"/>
    <cellStyle name="好 2 2" xfId="90"/>
    <cellStyle name="好 3" xfId="91"/>
    <cellStyle name="好 3 2" xfId="92"/>
    <cellStyle name="百分比" xfId="93" builtinId="5"/>
    <cellStyle name="百分比 2" xfId="94"/>
    <cellStyle name="計算方式 2" xfId="95"/>
    <cellStyle name="計算方式 2 2" xfId="96"/>
    <cellStyle name="計算方式 3" xfId="97"/>
    <cellStyle name="計算方式 3 2" xfId="98"/>
    <cellStyle name="連結的儲存格 2" xfId="99"/>
    <cellStyle name="連結的儲存格 2 2" xfId="100"/>
    <cellStyle name="連結的儲存格 3" xfId="101"/>
    <cellStyle name="連結的儲存格 3 2" xfId="102"/>
    <cellStyle name="備註 2" xfId="103"/>
    <cellStyle name="備註 2 2" xfId="104"/>
    <cellStyle name="備註 3" xfId="105"/>
    <cellStyle name="備註 3 2" xfId="106"/>
    <cellStyle name="說明文字 2" xfId="107"/>
    <cellStyle name="說明文字 2 2" xfId="108"/>
    <cellStyle name="說明文字 3" xfId="109"/>
    <cellStyle name="說明文字 3 2" xfId="110"/>
    <cellStyle name="輔色1 2" xfId="111"/>
    <cellStyle name="輔色1 2 2" xfId="112"/>
    <cellStyle name="輔色1 3" xfId="113"/>
    <cellStyle name="輔色1 3 2" xfId="114"/>
    <cellStyle name="輔色2 2" xfId="115"/>
    <cellStyle name="輔色2 2 2" xfId="116"/>
    <cellStyle name="輔色2 3" xfId="117"/>
    <cellStyle name="輔色2 3 2" xfId="118"/>
    <cellStyle name="輔色3 2" xfId="119"/>
    <cellStyle name="輔色3 2 2" xfId="120"/>
    <cellStyle name="輔色3 3" xfId="121"/>
    <cellStyle name="輔色3 3 2" xfId="122"/>
    <cellStyle name="輔色4 2" xfId="123"/>
    <cellStyle name="輔色4 2 2" xfId="124"/>
    <cellStyle name="輔色4 3" xfId="125"/>
    <cellStyle name="輔色4 3 2" xfId="126"/>
    <cellStyle name="輔色5 2" xfId="127"/>
    <cellStyle name="輔色5 2 2" xfId="128"/>
    <cellStyle name="輔色5 3" xfId="129"/>
    <cellStyle name="輔色5 3 2" xfId="130"/>
    <cellStyle name="輔色6 2" xfId="131"/>
    <cellStyle name="輔色6 2 2" xfId="132"/>
    <cellStyle name="輔色6 3" xfId="133"/>
    <cellStyle name="輔色6 3 2" xfId="134"/>
    <cellStyle name="標題 1 2" xfId="135"/>
    <cellStyle name="標題 1 2 2" xfId="136"/>
    <cellStyle name="標題 1 3" xfId="137"/>
    <cellStyle name="標題 1 3 2" xfId="138"/>
    <cellStyle name="標題 2 2" xfId="139"/>
    <cellStyle name="標題 2 2 2" xfId="140"/>
    <cellStyle name="標題 2 3" xfId="141"/>
    <cellStyle name="標題 2 3 2" xfId="142"/>
    <cellStyle name="標題 3 2" xfId="143"/>
    <cellStyle name="標題 3 2 2" xfId="144"/>
    <cellStyle name="標題 3 3" xfId="145"/>
    <cellStyle name="標題 3 3 2" xfId="146"/>
    <cellStyle name="標題 4 2" xfId="147"/>
    <cellStyle name="標題 4 2 2" xfId="148"/>
    <cellStyle name="標題 4 3" xfId="149"/>
    <cellStyle name="標題 4 3 2" xfId="150"/>
    <cellStyle name="標題 5" xfId="151"/>
    <cellStyle name="標題 5 2" xfId="152"/>
    <cellStyle name="標題 6" xfId="153"/>
    <cellStyle name="標題 6 2" xfId="154"/>
    <cellStyle name="輸入 2" xfId="155"/>
    <cellStyle name="輸入 2 2" xfId="156"/>
    <cellStyle name="輸入 3" xfId="157"/>
    <cellStyle name="輸入 3 2" xfId="158"/>
    <cellStyle name="輸出 2" xfId="159"/>
    <cellStyle name="輸出 2 2" xfId="160"/>
    <cellStyle name="輸出 3" xfId="161"/>
    <cellStyle name="輸出 3 2" xfId="162"/>
    <cellStyle name="檢查儲存格 2" xfId="163"/>
    <cellStyle name="檢查儲存格 2 2" xfId="164"/>
    <cellStyle name="檢查儲存格 3" xfId="165"/>
    <cellStyle name="檢查儲存格 3 2" xfId="166"/>
    <cellStyle name="壞 2" xfId="167"/>
    <cellStyle name="壞 2 2" xfId="168"/>
    <cellStyle name="壞 3" xfId="169"/>
    <cellStyle name="壞 3 2" xfId="170"/>
    <cellStyle name="警告文字 2" xfId="171"/>
    <cellStyle name="警告文字 2 2" xfId="172"/>
    <cellStyle name="警告文字 3" xfId="173"/>
    <cellStyle name="警告文字 3 2" xfId="17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13"/>
    <pageSetUpPr fitToPage="1"/>
  </sheetPr>
  <dimension ref="A1:V50"/>
  <sheetViews>
    <sheetView tabSelected="1" zoomScale="70" zoomScaleNormal="70" workbookViewId="0">
      <selection activeCell="B41" sqref="B41:C44"/>
    </sheetView>
  </sheetViews>
  <sheetFormatPr defaultColWidth="13.36328125" defaultRowHeight="31.5" customHeight="1" x14ac:dyDescent="0.4"/>
  <cols>
    <col min="1" max="1" width="12.90625" style="10" customWidth="1"/>
    <col min="2" max="2" width="19.81640625" style="10" customWidth="1"/>
    <col min="3" max="3" width="25.6328125" style="10" customWidth="1"/>
    <col min="4" max="4" width="22.81640625" style="10" customWidth="1"/>
    <col min="5" max="5" width="3.08984375" style="10" customWidth="1"/>
    <col min="6" max="6" width="30.08984375" style="10" customWidth="1"/>
    <col min="7" max="7" width="27.453125" style="9" customWidth="1"/>
    <col min="8" max="8" width="27.453125" style="4" customWidth="1"/>
    <col min="9" max="9" width="18.90625" style="9" customWidth="1"/>
    <col min="10" max="10" width="3.453125" style="4" customWidth="1"/>
    <col min="11" max="11" width="20.81640625" style="4" customWidth="1"/>
    <col min="12" max="12" width="24" style="4" customWidth="1"/>
    <col min="13" max="13" width="27.08984375" style="4" customWidth="1"/>
    <col min="14" max="14" width="6.453125" style="10" customWidth="1"/>
    <col min="15" max="15" width="24.1796875" style="10" customWidth="1"/>
    <col min="16" max="16" width="10.1796875" style="10" customWidth="1"/>
    <col min="17" max="17" width="20.453125" style="37" customWidth="1"/>
    <col min="18" max="18" width="8.81640625" style="37" customWidth="1"/>
    <col min="19" max="19" width="21" style="10" bestFit="1" customWidth="1"/>
    <col min="20" max="20" width="19.36328125" style="10" customWidth="1"/>
    <col min="21" max="16384" width="13.36328125" style="10"/>
  </cols>
  <sheetData>
    <row r="1" spans="1:22" ht="39.75" customHeight="1" thickBot="1" x14ac:dyDescent="0.5">
      <c r="A1" s="104" t="s">
        <v>68</v>
      </c>
      <c r="B1" s="105"/>
      <c r="C1" s="105"/>
      <c r="D1" s="105"/>
      <c r="E1" s="105"/>
      <c r="F1" s="106"/>
      <c r="G1" s="107"/>
      <c r="H1" s="108"/>
      <c r="I1" s="107"/>
      <c r="J1" s="108"/>
      <c r="K1" s="108"/>
      <c r="L1" s="108"/>
      <c r="M1" s="72" t="s">
        <v>46</v>
      </c>
      <c r="N1" s="27"/>
      <c r="O1" s="12"/>
      <c r="P1" s="12"/>
      <c r="Q1" s="36"/>
      <c r="R1" s="36"/>
    </row>
    <row r="2" spans="1:22" s="26" customFormat="1" ht="23.15" customHeight="1" thickTop="1" x14ac:dyDescent="0.4">
      <c r="A2" s="195" t="s">
        <v>69</v>
      </c>
      <c r="B2" s="196"/>
      <c r="C2" s="249" t="s">
        <v>2</v>
      </c>
      <c r="D2" s="251" t="s">
        <v>70</v>
      </c>
      <c r="E2" s="196"/>
      <c r="F2" s="221" t="s">
        <v>27</v>
      </c>
      <c r="G2" s="223" t="s">
        <v>71</v>
      </c>
      <c r="H2" s="224"/>
      <c r="I2" s="235" t="s">
        <v>44</v>
      </c>
      <c r="J2" s="236"/>
      <c r="K2" s="236"/>
      <c r="L2" s="236"/>
      <c r="M2" s="237"/>
      <c r="N2" s="12"/>
      <c r="O2" s="109"/>
      <c r="P2" s="36"/>
      <c r="Q2" s="38"/>
    </row>
    <row r="3" spans="1:22" s="26" customFormat="1" ht="23.15" customHeight="1" x14ac:dyDescent="0.4">
      <c r="A3" s="197"/>
      <c r="B3" s="198"/>
      <c r="C3" s="250"/>
      <c r="D3" s="252"/>
      <c r="E3" s="198"/>
      <c r="F3" s="222"/>
      <c r="G3" s="225"/>
      <c r="H3" s="226"/>
      <c r="I3" s="30" t="s">
        <v>28</v>
      </c>
      <c r="J3" s="229" t="s">
        <v>2</v>
      </c>
      <c r="K3" s="230"/>
      <c r="L3" s="101" t="s">
        <v>72</v>
      </c>
      <c r="M3" s="31" t="s">
        <v>1</v>
      </c>
      <c r="N3" s="70"/>
      <c r="O3" s="71"/>
      <c r="P3" s="76"/>
      <c r="Q3" s="58"/>
    </row>
    <row r="4" spans="1:22" ht="39.9" customHeight="1" x14ac:dyDescent="0.4">
      <c r="A4" s="261" t="s">
        <v>17</v>
      </c>
      <c r="B4" s="263" t="s">
        <v>18</v>
      </c>
      <c r="C4" s="110"/>
      <c r="D4" s="240"/>
      <c r="E4" s="241"/>
      <c r="F4" s="111">
        <f>SUM(C4:E4)</f>
        <v>0</v>
      </c>
      <c r="G4" s="253" t="s">
        <v>25</v>
      </c>
      <c r="H4" s="254"/>
      <c r="I4" s="112">
        <v>5.0000000000000001E-3</v>
      </c>
      <c r="J4" s="231">
        <f>C4*I4</f>
        <v>0</v>
      </c>
      <c r="K4" s="232"/>
      <c r="L4" s="113">
        <f>D4*I4</f>
        <v>0</v>
      </c>
      <c r="M4" s="114">
        <f>SUM(J4:L4)</f>
        <v>0</v>
      </c>
      <c r="N4" s="115"/>
      <c r="O4" s="116"/>
      <c r="P4" s="77"/>
      <c r="Q4" s="38"/>
      <c r="R4" s="10"/>
      <c r="T4" s="69"/>
    </row>
    <row r="5" spans="1:22" ht="39.9" customHeight="1" x14ac:dyDescent="0.4">
      <c r="A5" s="262"/>
      <c r="B5" s="264"/>
      <c r="C5" s="110"/>
      <c r="D5" s="257"/>
      <c r="E5" s="258"/>
      <c r="F5" s="111">
        <f t="shared" ref="F5:F11" si="0">SUM(C5:E5)</f>
        <v>0</v>
      </c>
      <c r="G5" s="254" t="s">
        <v>47</v>
      </c>
      <c r="H5" s="265"/>
      <c r="I5" s="112">
        <v>1.4999999999999999E-2</v>
      </c>
      <c r="J5" s="231">
        <f t="shared" ref="J5:J9" si="1">C5*I5</f>
        <v>0</v>
      </c>
      <c r="K5" s="232"/>
      <c r="L5" s="113">
        <f t="shared" ref="L5:L11" si="2">D5*I5</f>
        <v>0</v>
      </c>
      <c r="M5" s="114">
        <f t="shared" ref="M5:M11" si="3">SUM(J5:L5)</f>
        <v>0</v>
      </c>
      <c r="N5" s="117"/>
      <c r="O5" s="116"/>
      <c r="P5" s="77"/>
      <c r="Q5" s="38"/>
      <c r="R5" s="10"/>
      <c r="T5" s="69"/>
    </row>
    <row r="6" spans="1:22" ht="46.5" customHeight="1" x14ac:dyDescent="0.4">
      <c r="A6" s="208" t="s">
        <v>19</v>
      </c>
      <c r="B6" s="199" t="s">
        <v>20</v>
      </c>
      <c r="C6" s="110"/>
      <c r="D6" s="240"/>
      <c r="E6" s="241"/>
      <c r="F6" s="111">
        <f t="shared" si="0"/>
        <v>0</v>
      </c>
      <c r="G6" s="255" t="s">
        <v>57</v>
      </c>
      <c r="H6" s="256"/>
      <c r="I6" s="112">
        <v>0.02</v>
      </c>
      <c r="J6" s="231">
        <f t="shared" si="1"/>
        <v>0</v>
      </c>
      <c r="K6" s="232"/>
      <c r="L6" s="113">
        <f t="shared" si="2"/>
        <v>0</v>
      </c>
      <c r="M6" s="114">
        <f t="shared" si="3"/>
        <v>0</v>
      </c>
      <c r="N6" s="117"/>
      <c r="O6" s="116"/>
      <c r="P6" s="77"/>
      <c r="Q6" s="33"/>
      <c r="R6" s="11"/>
      <c r="T6" s="69"/>
    </row>
    <row r="7" spans="1:22" ht="39.9" customHeight="1" x14ac:dyDescent="0.4">
      <c r="A7" s="208"/>
      <c r="B7" s="199"/>
      <c r="C7" s="118"/>
      <c r="D7" s="238"/>
      <c r="E7" s="239"/>
      <c r="F7" s="111">
        <f t="shared" si="0"/>
        <v>0</v>
      </c>
      <c r="G7" s="272" t="s">
        <v>58</v>
      </c>
      <c r="H7" s="255"/>
      <c r="I7" s="112">
        <v>0.02</v>
      </c>
      <c r="J7" s="231">
        <f t="shared" si="1"/>
        <v>0</v>
      </c>
      <c r="K7" s="232"/>
      <c r="L7" s="113">
        <f t="shared" si="2"/>
        <v>0</v>
      </c>
      <c r="M7" s="114">
        <f t="shared" si="3"/>
        <v>0</v>
      </c>
      <c r="N7" s="115"/>
      <c r="O7" s="116"/>
      <c r="P7" s="77"/>
      <c r="Q7" s="33"/>
      <c r="R7" s="11"/>
      <c r="T7" s="69"/>
    </row>
    <row r="8" spans="1:22" ht="39.75" customHeight="1" x14ac:dyDescent="0.4">
      <c r="A8" s="208"/>
      <c r="B8" s="199"/>
      <c r="C8" s="110"/>
      <c r="D8" s="240"/>
      <c r="E8" s="241"/>
      <c r="F8" s="111">
        <f t="shared" si="0"/>
        <v>0</v>
      </c>
      <c r="G8" s="259" t="s">
        <v>59</v>
      </c>
      <c r="H8" s="260"/>
      <c r="I8" s="112">
        <v>0.02</v>
      </c>
      <c r="J8" s="231">
        <f t="shared" si="1"/>
        <v>0</v>
      </c>
      <c r="K8" s="232"/>
      <c r="L8" s="113">
        <f t="shared" si="2"/>
        <v>0</v>
      </c>
      <c r="M8" s="114">
        <f t="shared" si="3"/>
        <v>0</v>
      </c>
      <c r="N8" s="115"/>
      <c r="O8" s="116"/>
      <c r="P8" s="77"/>
      <c r="Q8" s="33"/>
      <c r="R8" s="11"/>
      <c r="T8" s="69"/>
    </row>
    <row r="9" spans="1:22" ht="39.9" customHeight="1" x14ac:dyDescent="0.4">
      <c r="A9" s="102" t="s">
        <v>21</v>
      </c>
      <c r="B9" s="100" t="s">
        <v>22</v>
      </c>
      <c r="C9" s="110"/>
      <c r="D9" s="247"/>
      <c r="E9" s="248"/>
      <c r="F9" s="111">
        <f t="shared" si="0"/>
        <v>0</v>
      </c>
      <c r="G9" s="259" t="s">
        <v>60</v>
      </c>
      <c r="H9" s="260"/>
      <c r="I9" s="119">
        <v>0.1</v>
      </c>
      <c r="J9" s="231">
        <f t="shared" si="1"/>
        <v>0</v>
      </c>
      <c r="K9" s="232"/>
      <c r="L9" s="113">
        <f t="shared" si="2"/>
        <v>0</v>
      </c>
      <c r="M9" s="114">
        <f t="shared" si="3"/>
        <v>0</v>
      </c>
      <c r="N9" s="115"/>
      <c r="O9" s="120"/>
      <c r="P9" s="77"/>
      <c r="Q9" s="33"/>
      <c r="R9" s="11"/>
      <c r="T9" s="69"/>
    </row>
    <row r="10" spans="1:22" ht="39.9" customHeight="1" x14ac:dyDescent="0.4">
      <c r="A10" s="102" t="s">
        <v>23</v>
      </c>
      <c r="B10" s="100" t="s">
        <v>8</v>
      </c>
      <c r="C10" s="121"/>
      <c r="D10" s="247"/>
      <c r="E10" s="248"/>
      <c r="F10" s="111">
        <f t="shared" si="0"/>
        <v>0</v>
      </c>
      <c r="G10" s="259" t="s">
        <v>61</v>
      </c>
      <c r="H10" s="260"/>
      <c r="I10" s="119">
        <v>0.5</v>
      </c>
      <c r="J10" s="231">
        <f>C10*I10</f>
        <v>0</v>
      </c>
      <c r="K10" s="232"/>
      <c r="L10" s="113">
        <f t="shared" si="2"/>
        <v>0</v>
      </c>
      <c r="M10" s="114">
        <f t="shared" si="3"/>
        <v>0</v>
      </c>
      <c r="N10" s="115"/>
      <c r="O10" s="120"/>
      <c r="P10" s="77"/>
      <c r="Q10" s="33"/>
      <c r="R10" s="11"/>
    </row>
    <row r="11" spans="1:22" ht="66.900000000000006" customHeight="1" x14ac:dyDescent="0.4">
      <c r="A11" s="102" t="s">
        <v>24</v>
      </c>
      <c r="B11" s="100" t="s">
        <v>3</v>
      </c>
      <c r="C11" s="110"/>
      <c r="D11" s="242"/>
      <c r="E11" s="243"/>
      <c r="F11" s="111">
        <f t="shared" si="0"/>
        <v>0</v>
      </c>
      <c r="G11" s="259" t="s">
        <v>62</v>
      </c>
      <c r="H11" s="260"/>
      <c r="I11" s="122">
        <v>1</v>
      </c>
      <c r="J11" s="231">
        <f t="shared" ref="J11" si="4">C11*I11</f>
        <v>0</v>
      </c>
      <c r="K11" s="232"/>
      <c r="L11" s="113">
        <f t="shared" si="2"/>
        <v>0</v>
      </c>
      <c r="M11" s="114">
        <f t="shared" si="3"/>
        <v>0</v>
      </c>
      <c r="N11" s="115"/>
      <c r="O11" s="120"/>
      <c r="P11" s="77"/>
      <c r="Q11" s="33"/>
      <c r="R11" s="11"/>
    </row>
    <row r="12" spans="1:22" ht="39.9" customHeight="1" x14ac:dyDescent="0.4">
      <c r="A12" s="203" t="s">
        <v>86</v>
      </c>
      <c r="B12" s="190"/>
      <c r="C12" s="110"/>
      <c r="D12" s="189"/>
      <c r="E12" s="190"/>
      <c r="F12" s="123">
        <v>0</v>
      </c>
      <c r="G12" s="191"/>
      <c r="H12" s="192"/>
      <c r="I12" s="112">
        <v>5.0000000000000001E-3</v>
      </c>
      <c r="J12" s="231"/>
      <c r="K12" s="232"/>
      <c r="L12" s="124"/>
      <c r="M12" s="125">
        <f>F12*I12</f>
        <v>0</v>
      </c>
      <c r="N12" s="115"/>
      <c r="O12" s="120"/>
      <c r="P12" s="85"/>
      <c r="Q12" s="38"/>
      <c r="R12" s="10"/>
    </row>
    <row r="13" spans="1:22" ht="39.9" customHeight="1" x14ac:dyDescent="0.4">
      <c r="A13" s="203" t="s">
        <v>85</v>
      </c>
      <c r="B13" s="190"/>
      <c r="C13" s="110"/>
      <c r="D13" s="189"/>
      <c r="E13" s="190"/>
      <c r="F13" s="123">
        <v>0</v>
      </c>
      <c r="G13" s="191"/>
      <c r="H13" s="192"/>
      <c r="I13" s="112">
        <v>0.02</v>
      </c>
      <c r="J13" s="231"/>
      <c r="K13" s="232"/>
      <c r="L13" s="124"/>
      <c r="M13" s="125">
        <f>F13*I13</f>
        <v>0</v>
      </c>
      <c r="N13" s="115"/>
      <c r="O13" s="120"/>
      <c r="P13" s="85"/>
      <c r="Q13" s="38"/>
      <c r="R13" s="10"/>
    </row>
    <row r="14" spans="1:22" ht="50.15" customHeight="1" thickBot="1" x14ac:dyDescent="0.45">
      <c r="A14" s="204" t="s">
        <v>76</v>
      </c>
      <c r="B14" s="205"/>
      <c r="C14" s="126">
        <f>SUM(C4:C11)</f>
        <v>0</v>
      </c>
      <c r="D14" s="227">
        <f>SUM(D4:E11)</f>
        <v>0</v>
      </c>
      <c r="E14" s="228"/>
      <c r="F14" s="127">
        <f>SUM(F4:F12)</f>
        <v>0</v>
      </c>
      <c r="G14" s="276"/>
      <c r="H14" s="277"/>
      <c r="I14" s="128"/>
      <c r="J14" s="233">
        <f>SUM(J4:K13)</f>
        <v>0</v>
      </c>
      <c r="K14" s="234"/>
      <c r="L14" s="129">
        <f>SUM(L4:L13)</f>
        <v>0</v>
      </c>
      <c r="M14" s="130">
        <f>SUM(M4:M13)</f>
        <v>0</v>
      </c>
      <c r="N14" s="115"/>
      <c r="O14" s="131"/>
      <c r="P14" s="86"/>
      <c r="Q14" s="84"/>
      <c r="R14" s="10"/>
    </row>
    <row r="15" spans="1:22" s="59" customFormat="1" ht="25.5" customHeight="1" thickTop="1" thickBot="1" x14ac:dyDescent="0.45">
      <c r="A15" s="132"/>
      <c r="B15" s="133"/>
      <c r="C15" s="134">
        <v>0</v>
      </c>
      <c r="D15" s="135">
        <v>0</v>
      </c>
      <c r="E15" s="136"/>
      <c r="F15" s="136">
        <v>0</v>
      </c>
      <c r="G15" s="137"/>
      <c r="H15" s="138">
        <v>0</v>
      </c>
      <c r="I15" s="200" t="s">
        <v>79</v>
      </c>
      <c r="J15" s="201"/>
      <c r="K15" s="202"/>
      <c r="L15" s="139"/>
      <c r="M15" s="140">
        <f>L15*2%</f>
        <v>0</v>
      </c>
      <c r="N15" s="141"/>
      <c r="O15" s="141">
        <v>0.02</v>
      </c>
      <c r="P15" s="60"/>
      <c r="Q15" s="61"/>
    </row>
    <row r="16" spans="1:22" ht="30" customHeight="1" thickBot="1" x14ac:dyDescent="0.45">
      <c r="A16" s="195" t="s">
        <v>69</v>
      </c>
      <c r="B16" s="196"/>
      <c r="C16" s="209" t="s">
        <v>73</v>
      </c>
      <c r="D16" s="206" t="s">
        <v>29</v>
      </c>
      <c r="E16" s="46"/>
      <c r="F16" s="32" t="s">
        <v>26</v>
      </c>
      <c r="G16" s="19" t="s">
        <v>11</v>
      </c>
      <c r="H16" s="20" t="s">
        <v>5</v>
      </c>
      <c r="I16" s="55" t="s">
        <v>6</v>
      </c>
      <c r="J16" s="54"/>
      <c r="K16" s="142"/>
      <c r="L16" s="142"/>
      <c r="M16" s="143"/>
      <c r="N16" s="144">
        <v>1029271555.715</v>
      </c>
      <c r="O16" s="131"/>
      <c r="P16" s="37"/>
      <c r="Q16" s="35"/>
      <c r="R16" s="10"/>
      <c r="V16" s="13"/>
    </row>
    <row r="17" spans="1:22" ht="21.9" customHeight="1" thickBot="1" x14ac:dyDescent="0.5">
      <c r="A17" s="197"/>
      <c r="B17" s="198"/>
      <c r="C17" s="210"/>
      <c r="D17" s="207"/>
      <c r="E17" s="46"/>
      <c r="F17" s="51" t="s">
        <v>74</v>
      </c>
      <c r="G17" s="145"/>
      <c r="H17" s="145"/>
      <c r="I17" s="146"/>
      <c r="J17" s="54"/>
      <c r="K17" s="216" t="s">
        <v>49</v>
      </c>
      <c r="L17" s="217"/>
      <c r="M17" s="147">
        <f>M14+M15</f>
        <v>0</v>
      </c>
      <c r="N17" s="148" t="s">
        <v>45</v>
      </c>
      <c r="O17" s="131" t="s">
        <v>38</v>
      </c>
      <c r="P17" s="37"/>
      <c r="Q17" s="35"/>
      <c r="R17" s="10"/>
      <c r="V17" s="17"/>
    </row>
    <row r="18" spans="1:22" ht="21.9" customHeight="1" thickBot="1" x14ac:dyDescent="0.5">
      <c r="A18" s="102" t="s">
        <v>17</v>
      </c>
      <c r="B18" s="100" t="s">
        <v>18</v>
      </c>
      <c r="C18" s="149"/>
      <c r="D18" s="150">
        <f>F4+F5-C18</f>
        <v>0</v>
      </c>
      <c r="E18" s="151"/>
      <c r="F18" s="51" t="s">
        <v>75</v>
      </c>
      <c r="G18" s="145"/>
      <c r="H18" s="145"/>
      <c r="I18" s="146"/>
      <c r="J18" s="54"/>
      <c r="K18" s="180" t="s">
        <v>50</v>
      </c>
      <c r="L18" s="181"/>
      <c r="M18" s="152">
        <f>(F14+L15)*1%</f>
        <v>0</v>
      </c>
      <c r="N18" s="153"/>
      <c r="O18" s="154">
        <v>0.01</v>
      </c>
      <c r="P18" s="37"/>
      <c r="Q18" s="35"/>
      <c r="R18" s="10"/>
    </row>
    <row r="19" spans="1:22" ht="21.9" customHeight="1" thickBot="1" x14ac:dyDescent="0.5">
      <c r="A19" s="208" t="s">
        <v>19</v>
      </c>
      <c r="B19" s="199" t="s">
        <v>20</v>
      </c>
      <c r="C19" s="149"/>
      <c r="D19" s="150">
        <f t="shared" ref="D19:D25" si="5">F6-C19</f>
        <v>0</v>
      </c>
      <c r="E19" s="155" t="s">
        <v>56</v>
      </c>
      <c r="F19" s="51" t="s">
        <v>77</v>
      </c>
      <c r="G19" s="145"/>
      <c r="H19" s="145"/>
      <c r="I19" s="146"/>
      <c r="J19" s="54"/>
      <c r="K19" s="180" t="s">
        <v>51</v>
      </c>
      <c r="L19" s="181"/>
      <c r="M19" s="152">
        <f>F11</f>
        <v>0</v>
      </c>
      <c r="N19" s="142"/>
      <c r="O19" s="156"/>
      <c r="P19" s="37"/>
      <c r="Q19" s="35"/>
      <c r="R19" s="10"/>
    </row>
    <row r="20" spans="1:22" ht="21.9" customHeight="1" x14ac:dyDescent="0.45">
      <c r="A20" s="208"/>
      <c r="B20" s="199"/>
      <c r="C20" s="149"/>
      <c r="D20" s="150">
        <f t="shared" si="5"/>
        <v>0</v>
      </c>
      <c r="E20" s="155"/>
      <c r="F20" s="52" t="s">
        <v>0</v>
      </c>
      <c r="G20" s="157">
        <f>SUM(G17:G19)</f>
        <v>0</v>
      </c>
      <c r="H20" s="157">
        <f>SUM(H17:H19)</f>
        <v>0</v>
      </c>
      <c r="I20" s="157">
        <f>SUM(I17:I19)</f>
        <v>0</v>
      </c>
      <c r="J20" s="54"/>
      <c r="K20" s="108"/>
      <c r="L20" s="108"/>
      <c r="M20" s="108"/>
      <c r="N20" s="156"/>
      <c r="O20" s="156"/>
      <c r="P20" s="37"/>
      <c r="Q20" s="35"/>
      <c r="R20" s="10"/>
    </row>
    <row r="21" spans="1:22" ht="21.9" customHeight="1" thickBot="1" x14ac:dyDescent="0.5">
      <c r="A21" s="208"/>
      <c r="B21" s="199"/>
      <c r="C21" s="149"/>
      <c r="D21" s="150">
        <f t="shared" si="5"/>
        <v>0</v>
      </c>
      <c r="E21" s="155"/>
      <c r="F21" s="53" t="s">
        <v>12</v>
      </c>
      <c r="G21" s="186">
        <f>SUM(G20:I20)</f>
        <v>0</v>
      </c>
      <c r="H21" s="187"/>
      <c r="I21" s="188"/>
      <c r="J21" s="54"/>
      <c r="K21" s="108"/>
      <c r="L21" s="108"/>
      <c r="M21" s="108"/>
      <c r="N21" s="156"/>
      <c r="O21" s="158"/>
      <c r="P21" s="87"/>
      <c r="Q21" s="35"/>
      <c r="R21" s="10"/>
    </row>
    <row r="22" spans="1:22" ht="29.4" customHeight="1" thickBot="1" x14ac:dyDescent="0.45">
      <c r="A22" s="102" t="s">
        <v>21</v>
      </c>
      <c r="B22" s="100" t="s">
        <v>22</v>
      </c>
      <c r="C22" s="149"/>
      <c r="D22" s="150">
        <f t="shared" si="5"/>
        <v>0</v>
      </c>
      <c r="E22" s="159" t="s">
        <v>56</v>
      </c>
      <c r="F22" s="156"/>
      <c r="G22" s="108"/>
      <c r="H22" s="160"/>
      <c r="I22" s="161">
        <v>0</v>
      </c>
      <c r="J22" s="160"/>
      <c r="K22" s="160"/>
      <c r="L22" s="108"/>
      <c r="M22" s="108"/>
      <c r="N22" s="162"/>
      <c r="O22" s="163"/>
      <c r="P22" s="83"/>
      <c r="Q22" s="35"/>
      <c r="R22" s="10"/>
    </row>
    <row r="23" spans="1:22" ht="19.5" customHeight="1" thickTop="1" x14ac:dyDescent="0.4">
      <c r="A23" s="102" t="s">
        <v>23</v>
      </c>
      <c r="B23" s="100" t="s">
        <v>8</v>
      </c>
      <c r="C23" s="164"/>
      <c r="D23" s="150">
        <f t="shared" si="5"/>
        <v>0</v>
      </c>
      <c r="E23" s="151"/>
      <c r="F23" s="266" t="s">
        <v>34</v>
      </c>
      <c r="G23" s="182" t="s">
        <v>33</v>
      </c>
      <c r="H23" s="183"/>
      <c r="I23" s="78"/>
      <c r="J23" s="79"/>
      <c r="K23" s="193" t="s">
        <v>32</v>
      </c>
      <c r="L23" s="194"/>
      <c r="M23" s="184" t="s">
        <v>64</v>
      </c>
      <c r="N23" s="162"/>
      <c r="O23" s="179"/>
      <c r="P23" s="178"/>
      <c r="Q23" s="35"/>
      <c r="R23" s="35"/>
    </row>
    <row r="24" spans="1:22" ht="38.4" customHeight="1" x14ac:dyDescent="0.4">
      <c r="A24" s="102" t="s">
        <v>24</v>
      </c>
      <c r="B24" s="100" t="s">
        <v>3</v>
      </c>
      <c r="C24" s="149"/>
      <c r="D24" s="150">
        <f t="shared" si="5"/>
        <v>0</v>
      </c>
      <c r="E24" s="151"/>
      <c r="F24" s="267"/>
      <c r="G24" s="97" t="s">
        <v>30</v>
      </c>
      <c r="H24" s="165">
        <v>1.4999999999999999E-2</v>
      </c>
      <c r="I24" s="98"/>
      <c r="J24" s="103"/>
      <c r="K24" s="99" t="s">
        <v>31</v>
      </c>
      <c r="L24" s="166">
        <v>0.01</v>
      </c>
      <c r="M24" s="185"/>
      <c r="N24" s="162"/>
      <c r="O24" s="179"/>
      <c r="P24" s="178"/>
      <c r="Q24" s="22"/>
      <c r="S24" s="37"/>
      <c r="U24" s="4"/>
    </row>
    <row r="25" spans="1:22" ht="27.65" customHeight="1" thickBot="1" x14ac:dyDescent="0.45">
      <c r="A25" s="204" t="s">
        <v>78</v>
      </c>
      <c r="B25" s="205"/>
      <c r="C25" s="149"/>
      <c r="D25" s="150">
        <f t="shared" si="5"/>
        <v>0</v>
      </c>
      <c r="E25" s="151"/>
      <c r="F25" s="267"/>
      <c r="G25" s="269" t="s">
        <v>48</v>
      </c>
      <c r="H25" s="273" t="s">
        <v>54</v>
      </c>
      <c r="I25" s="285" t="s">
        <v>55</v>
      </c>
      <c r="J25" s="286"/>
      <c r="K25" s="293" t="s">
        <v>52</v>
      </c>
      <c r="L25" s="244" t="s">
        <v>53</v>
      </c>
      <c r="M25" s="211">
        <f>G29+L29+(L15*1%)</f>
        <v>0</v>
      </c>
      <c r="N25" s="162"/>
      <c r="O25" s="167"/>
      <c r="P25" s="88"/>
      <c r="Q25" s="4"/>
      <c r="S25" s="35"/>
    </row>
    <row r="26" spans="1:22" ht="20.25" customHeight="1" x14ac:dyDescent="0.4">
      <c r="A26" s="296" t="s">
        <v>76</v>
      </c>
      <c r="B26" s="297"/>
      <c r="C26" s="282">
        <f>SUM(C18:C25)</f>
        <v>0</v>
      </c>
      <c r="D26" s="218">
        <f>SUM(D18:D25)</f>
        <v>0</v>
      </c>
      <c r="E26" s="151"/>
      <c r="F26" s="267"/>
      <c r="G26" s="270"/>
      <c r="H26" s="274"/>
      <c r="I26" s="287"/>
      <c r="J26" s="288"/>
      <c r="K26" s="294"/>
      <c r="L26" s="245"/>
      <c r="M26" s="212"/>
      <c r="N26" s="162"/>
      <c r="O26" s="168"/>
      <c r="P26" s="89"/>
      <c r="Q26" s="4"/>
      <c r="S26" s="35"/>
    </row>
    <row r="27" spans="1:22" ht="20.25" customHeight="1" x14ac:dyDescent="0.4">
      <c r="A27" s="298"/>
      <c r="B27" s="299"/>
      <c r="C27" s="283"/>
      <c r="D27" s="219"/>
      <c r="E27" s="151"/>
      <c r="F27" s="268"/>
      <c r="G27" s="271"/>
      <c r="H27" s="275"/>
      <c r="I27" s="289"/>
      <c r="J27" s="290"/>
      <c r="K27" s="295"/>
      <c r="L27" s="246"/>
      <c r="M27" s="212"/>
      <c r="N27" s="156"/>
      <c r="O27" s="169"/>
      <c r="P27" s="90"/>
      <c r="Q27" s="81"/>
      <c r="S27" s="35"/>
    </row>
    <row r="28" spans="1:22" ht="27.75" customHeight="1" thickBot="1" x14ac:dyDescent="0.45">
      <c r="A28" s="300"/>
      <c r="B28" s="301"/>
      <c r="C28" s="284"/>
      <c r="D28" s="220"/>
      <c r="E28" s="151"/>
      <c r="F28" s="56" t="s">
        <v>35</v>
      </c>
      <c r="G28" s="170"/>
      <c r="H28" s="171">
        <v>0</v>
      </c>
      <c r="I28" s="280"/>
      <c r="J28" s="281"/>
      <c r="K28" s="172"/>
      <c r="L28" s="173"/>
      <c r="M28" s="212"/>
      <c r="N28" s="156"/>
      <c r="O28" s="174"/>
      <c r="P28" s="90"/>
      <c r="Q28" s="81"/>
      <c r="R28" s="35"/>
    </row>
    <row r="29" spans="1:22" ht="24.75" customHeight="1" thickTop="1" thickBot="1" x14ac:dyDescent="0.45">
      <c r="A29" s="46"/>
      <c r="B29" s="175"/>
      <c r="C29" s="151"/>
      <c r="D29" s="151"/>
      <c r="E29" s="151"/>
      <c r="F29" s="57" t="s">
        <v>36</v>
      </c>
      <c r="G29" s="291">
        <f>(G28+H28)*H24</f>
        <v>0</v>
      </c>
      <c r="H29" s="292"/>
      <c r="I29" s="214"/>
      <c r="J29" s="215"/>
      <c r="K29" s="176"/>
      <c r="L29" s="177">
        <f>(I28+K28+L28)*L24</f>
        <v>0</v>
      </c>
      <c r="M29" s="213"/>
      <c r="N29" s="156"/>
      <c r="O29" s="92"/>
      <c r="P29" s="92"/>
      <c r="Q29" s="81"/>
      <c r="R29" s="35"/>
    </row>
    <row r="30" spans="1:22" ht="19.75" customHeight="1" thickTop="1" x14ac:dyDescent="0.4">
      <c r="A30" s="46"/>
      <c r="B30" s="47"/>
      <c r="C30" s="25"/>
      <c r="D30" s="25"/>
      <c r="E30" s="25"/>
      <c r="F30" s="73"/>
      <c r="G30" s="74"/>
      <c r="H30" s="74"/>
      <c r="I30" s="75"/>
      <c r="J30" s="75"/>
      <c r="K30" s="75"/>
      <c r="L30" s="74"/>
      <c r="M30" s="74"/>
      <c r="N30" s="74"/>
      <c r="O30" s="91"/>
      <c r="P30" s="92"/>
      <c r="Q30" s="82"/>
      <c r="R30" s="35"/>
    </row>
    <row r="31" spans="1:22" ht="34.5" customHeight="1" x14ac:dyDescent="0.4">
      <c r="A31" s="46"/>
      <c r="B31" s="279" t="s">
        <v>87</v>
      </c>
      <c r="C31" s="279"/>
      <c r="D31" s="279"/>
      <c r="E31" s="279"/>
      <c r="F31" s="279"/>
      <c r="G31" s="48"/>
      <c r="H31" s="18"/>
      <c r="I31" s="18"/>
      <c r="J31" s="49"/>
      <c r="K31" s="49"/>
      <c r="L31" s="50"/>
      <c r="M31" s="50"/>
      <c r="N31" s="63"/>
      <c r="O31" s="93"/>
      <c r="P31" s="92"/>
      <c r="Q31" s="82"/>
      <c r="R31" s="35"/>
    </row>
    <row r="32" spans="1:22" s="40" customFormat="1" ht="160.5" customHeight="1" x14ac:dyDescent="0.4">
      <c r="A32" s="67" t="s">
        <v>40</v>
      </c>
      <c r="B32" s="279"/>
      <c r="C32" s="279"/>
      <c r="D32" s="279"/>
      <c r="E32" s="279"/>
      <c r="F32" s="279"/>
      <c r="G32" s="68" t="s">
        <v>88</v>
      </c>
      <c r="H32" s="65" t="s">
        <v>89</v>
      </c>
      <c r="I32" s="80"/>
      <c r="K32" s="278" t="s">
        <v>43</v>
      </c>
      <c r="L32" s="278"/>
      <c r="M32" s="66"/>
      <c r="N32" s="62"/>
      <c r="O32" s="94"/>
      <c r="P32" s="95"/>
      <c r="Q32" s="45"/>
      <c r="R32" s="45"/>
    </row>
    <row r="33" spans="1:14" ht="31.5" hidden="1" customHeight="1" x14ac:dyDescent="0.35">
      <c r="A33" s="2">
        <v>19886411</v>
      </c>
      <c r="B33" s="2">
        <v>419490558</v>
      </c>
      <c r="C33" s="2">
        <v>4472214615</v>
      </c>
      <c r="D33" s="2">
        <v>53854214514</v>
      </c>
      <c r="E33" s="2"/>
      <c r="F33" s="2" t="e">
        <v>#REF!</v>
      </c>
      <c r="G33" s="3"/>
      <c r="H33" s="3"/>
      <c r="I33" s="3"/>
      <c r="J33" s="3"/>
      <c r="K33" s="3"/>
      <c r="L33" s="3"/>
      <c r="M33" s="3"/>
      <c r="N33" s="21"/>
    </row>
    <row r="34" spans="1:14" ht="31.5" hidden="1" customHeight="1" x14ac:dyDescent="0.4">
      <c r="A34" s="8" t="s">
        <v>14</v>
      </c>
      <c r="B34" s="8" t="s">
        <v>10</v>
      </c>
      <c r="C34" s="8" t="s">
        <v>7</v>
      </c>
      <c r="D34" s="8" t="s">
        <v>15</v>
      </c>
      <c r="E34" s="8"/>
      <c r="F34" s="8" t="s">
        <v>16</v>
      </c>
      <c r="G34" s="39" t="s">
        <v>9</v>
      </c>
      <c r="H34" s="40"/>
      <c r="I34" s="41"/>
      <c r="J34" s="40"/>
      <c r="K34" s="42" t="s">
        <v>13</v>
      </c>
      <c r="L34" s="43"/>
      <c r="M34" s="44"/>
      <c r="N34" s="4"/>
    </row>
    <row r="35" spans="1:14" ht="31.5" hidden="1" customHeight="1" x14ac:dyDescent="0.4">
      <c r="A35" s="14" t="e">
        <v>#REF!</v>
      </c>
      <c r="B35" s="14" t="e">
        <v>#REF!</v>
      </c>
      <c r="C35" s="15" t="e">
        <v>#REF!</v>
      </c>
      <c r="D35" s="15">
        <v>53854214514</v>
      </c>
      <c r="E35" s="15"/>
      <c r="F35" s="16" t="e">
        <v>#REF!</v>
      </c>
      <c r="G35" s="28" t="s">
        <v>9</v>
      </c>
      <c r="H35" s="21"/>
      <c r="I35" s="4"/>
      <c r="K35" s="29" t="s">
        <v>13</v>
      </c>
      <c r="L35" s="1"/>
      <c r="M35" s="6"/>
      <c r="N35" s="6"/>
    </row>
    <row r="36" spans="1:14" ht="31.5" hidden="1" customHeight="1" x14ac:dyDescent="0.4">
      <c r="A36" s="5" t="e">
        <v>#REF!</v>
      </c>
      <c r="B36" s="5" t="e">
        <v>#REF!</v>
      </c>
      <c r="C36" s="11" t="e">
        <v>#REF!</v>
      </c>
      <c r="D36" s="11">
        <v>0</v>
      </c>
      <c r="E36" s="11"/>
      <c r="F36" s="11" t="e">
        <v>#REF!</v>
      </c>
      <c r="G36" s="24"/>
      <c r="H36" s="1"/>
      <c r="I36" s="7"/>
      <c r="J36" s="1"/>
      <c r="K36" s="1"/>
    </row>
    <row r="37" spans="1:14" ht="31.5" hidden="1" customHeight="1" x14ac:dyDescent="0.4">
      <c r="C37" s="13" t="e">
        <v>#REF!</v>
      </c>
      <c r="F37" s="10" t="s">
        <v>4</v>
      </c>
      <c r="G37" s="23"/>
      <c r="H37" s="24"/>
    </row>
    <row r="38" spans="1:14" ht="31.5" customHeight="1" x14ac:dyDescent="0.4">
      <c r="B38" s="10" t="s">
        <v>39</v>
      </c>
      <c r="G38" s="11"/>
      <c r="H38" s="10"/>
    </row>
    <row r="39" spans="1:14" ht="31.5" customHeight="1" x14ac:dyDescent="0.4">
      <c r="C39" s="34"/>
    </row>
    <row r="40" spans="1:14" ht="31.5" customHeight="1" x14ac:dyDescent="0.4">
      <c r="A40" s="34"/>
    </row>
    <row r="41" spans="1:14" ht="31.5" customHeight="1" x14ac:dyDescent="0.4">
      <c r="A41"/>
      <c r="B41"/>
    </row>
    <row r="42" spans="1:14" ht="31.5" customHeight="1" x14ac:dyDescent="0.4">
      <c r="A42"/>
      <c r="B42"/>
    </row>
    <row r="43" spans="1:14" ht="31.5" customHeight="1" x14ac:dyDescent="0.4">
      <c r="A43" s="96"/>
      <c r="B43"/>
    </row>
    <row r="44" spans="1:14" ht="31.5" customHeight="1" x14ac:dyDescent="0.4">
      <c r="A44" s="96"/>
      <c r="B44"/>
      <c r="C44" s="34"/>
    </row>
    <row r="45" spans="1:14" ht="31.5" customHeight="1" x14ac:dyDescent="0.4">
      <c r="A45"/>
    </row>
    <row r="50" spans="2:2" ht="31.5" customHeight="1" x14ac:dyDescent="0.4">
      <c r="B50"/>
    </row>
  </sheetData>
  <mergeCells count="78">
    <mergeCell ref="K32:L32"/>
    <mergeCell ref="B31:F32"/>
    <mergeCell ref="I28:J28"/>
    <mergeCell ref="C26:C28"/>
    <mergeCell ref="I25:J27"/>
    <mergeCell ref="G29:H29"/>
    <mergeCell ref="K25:K27"/>
    <mergeCell ref="A26:B28"/>
    <mergeCell ref="J11:K11"/>
    <mergeCell ref="J12:K12"/>
    <mergeCell ref="B6:B8"/>
    <mergeCell ref="F23:F27"/>
    <mergeCell ref="G25:G27"/>
    <mergeCell ref="D10:E10"/>
    <mergeCell ref="G9:H9"/>
    <mergeCell ref="G7:H7"/>
    <mergeCell ref="J8:K8"/>
    <mergeCell ref="A25:B25"/>
    <mergeCell ref="G11:H11"/>
    <mergeCell ref="G10:H10"/>
    <mergeCell ref="D6:E6"/>
    <mergeCell ref="J6:K6"/>
    <mergeCell ref="H25:H27"/>
    <mergeCell ref="G14:H14"/>
    <mergeCell ref="A2:B3"/>
    <mergeCell ref="J7:K7"/>
    <mergeCell ref="D9:E9"/>
    <mergeCell ref="J9:K9"/>
    <mergeCell ref="D4:E4"/>
    <mergeCell ref="C2:C3"/>
    <mergeCell ref="D2:E3"/>
    <mergeCell ref="G4:H4"/>
    <mergeCell ref="A6:A8"/>
    <mergeCell ref="G6:H6"/>
    <mergeCell ref="D5:E5"/>
    <mergeCell ref="G8:H8"/>
    <mergeCell ref="A4:A5"/>
    <mergeCell ref="B4:B5"/>
    <mergeCell ref="G5:H5"/>
    <mergeCell ref="J5:K5"/>
    <mergeCell ref="M25:M29"/>
    <mergeCell ref="I29:J29"/>
    <mergeCell ref="K17:L17"/>
    <mergeCell ref="D26:D28"/>
    <mergeCell ref="F2:F3"/>
    <mergeCell ref="G2:H3"/>
    <mergeCell ref="D14:E14"/>
    <mergeCell ref="J3:K3"/>
    <mergeCell ref="J4:K4"/>
    <mergeCell ref="J14:K14"/>
    <mergeCell ref="I2:M2"/>
    <mergeCell ref="D7:E7"/>
    <mergeCell ref="D8:E8"/>
    <mergeCell ref="J10:K10"/>
    <mergeCell ref="D11:E11"/>
    <mergeCell ref="L25:L27"/>
    <mergeCell ref="D12:E12"/>
    <mergeCell ref="G12:H12"/>
    <mergeCell ref="K23:L23"/>
    <mergeCell ref="A16:B17"/>
    <mergeCell ref="B19:B21"/>
    <mergeCell ref="K18:L18"/>
    <mergeCell ref="I15:K15"/>
    <mergeCell ref="A12:B12"/>
    <mergeCell ref="A14:B14"/>
    <mergeCell ref="D16:D17"/>
    <mergeCell ref="A19:A21"/>
    <mergeCell ref="C16:C17"/>
    <mergeCell ref="A13:B13"/>
    <mergeCell ref="D13:E13"/>
    <mergeCell ref="G13:H13"/>
    <mergeCell ref="J13:K13"/>
    <mergeCell ref="P23:P24"/>
    <mergeCell ref="O23:O24"/>
    <mergeCell ref="K19:L19"/>
    <mergeCell ref="G23:H23"/>
    <mergeCell ref="M23:M24"/>
    <mergeCell ref="G21:I21"/>
  </mergeCells>
  <phoneticPr fontId="2" type="noConversion"/>
  <printOptions horizontalCentered="1"/>
  <pageMargins left="0" right="0" top="0.39370078740157483" bottom="0" header="0.19685039370078741" footer="0"/>
  <pageSetup paperSize="9" scale="54" orientation="landscape" horizontalDpi="4294967294" r:id="rId1"/>
  <headerFooter alignWithMargins="0">
    <oddHeader xml:space="preserve">&amp;R
</oddHeader>
    <oddFooter>&amp;C&amp;"Arial Unicode MS,標準"&amp;10 &amp;P /&amp;N&amp;R&amp;D /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  <pageSetUpPr fitToPage="1"/>
  </sheetPr>
  <dimension ref="A1:V49"/>
  <sheetViews>
    <sheetView topLeftCell="A14" zoomScale="70" zoomScaleNormal="70" workbookViewId="0">
      <selection activeCell="B44" sqref="B44"/>
    </sheetView>
  </sheetViews>
  <sheetFormatPr defaultColWidth="13.36328125" defaultRowHeight="31.5" customHeight="1" x14ac:dyDescent="0.4"/>
  <cols>
    <col min="1" max="1" width="12.90625" style="10" customWidth="1"/>
    <col min="2" max="2" width="19.81640625" style="10" customWidth="1"/>
    <col min="3" max="3" width="25.6328125" style="10" customWidth="1"/>
    <col min="4" max="4" width="22.81640625" style="10" customWidth="1"/>
    <col min="5" max="5" width="3.08984375" style="10" customWidth="1"/>
    <col min="6" max="6" width="27.81640625" style="10" customWidth="1"/>
    <col min="7" max="7" width="27.453125" style="9" customWidth="1"/>
    <col min="8" max="8" width="27.453125" style="4" customWidth="1"/>
    <col min="9" max="9" width="18.90625" style="9" customWidth="1"/>
    <col min="10" max="10" width="3.453125" style="4" customWidth="1"/>
    <col min="11" max="11" width="20.81640625" style="4" customWidth="1"/>
    <col min="12" max="12" width="24" style="4" customWidth="1"/>
    <col min="13" max="13" width="27.08984375" style="4" customWidth="1"/>
    <col min="14" max="14" width="6.453125" style="10" customWidth="1"/>
    <col min="15" max="15" width="24.1796875" style="10" customWidth="1"/>
    <col min="16" max="16" width="10.1796875" style="10" customWidth="1"/>
    <col min="17" max="17" width="20.453125" style="37" customWidth="1"/>
    <col min="18" max="18" width="8.81640625" style="37" customWidth="1"/>
    <col min="19" max="19" width="21" style="10" bestFit="1" customWidth="1"/>
    <col min="20" max="20" width="19.36328125" style="10" customWidth="1"/>
    <col min="21" max="16384" width="13.36328125" style="10"/>
  </cols>
  <sheetData>
    <row r="1" spans="1:22" ht="39.75" customHeight="1" thickBot="1" x14ac:dyDescent="0.5">
      <c r="A1" s="104" t="s">
        <v>68</v>
      </c>
      <c r="B1" s="105"/>
      <c r="C1" s="105"/>
      <c r="D1" s="105"/>
      <c r="E1" s="105"/>
      <c r="F1" s="106"/>
      <c r="G1" s="107"/>
      <c r="H1" s="108"/>
      <c r="I1" s="107"/>
      <c r="J1" s="108"/>
      <c r="K1" s="108"/>
      <c r="L1" s="108"/>
      <c r="M1" s="72" t="s">
        <v>46</v>
      </c>
      <c r="N1" s="27"/>
      <c r="O1" s="12"/>
      <c r="P1" s="12"/>
      <c r="Q1" s="36"/>
      <c r="R1" s="36"/>
    </row>
    <row r="2" spans="1:22" s="26" customFormat="1" ht="23.15" customHeight="1" thickTop="1" x14ac:dyDescent="0.4">
      <c r="A2" s="195" t="s">
        <v>69</v>
      </c>
      <c r="B2" s="196"/>
      <c r="C2" s="249" t="s">
        <v>2</v>
      </c>
      <c r="D2" s="251" t="s">
        <v>70</v>
      </c>
      <c r="E2" s="196"/>
      <c r="F2" s="221" t="s">
        <v>27</v>
      </c>
      <c r="G2" s="223" t="s">
        <v>71</v>
      </c>
      <c r="H2" s="224"/>
      <c r="I2" s="235" t="s">
        <v>44</v>
      </c>
      <c r="J2" s="236"/>
      <c r="K2" s="236"/>
      <c r="L2" s="236"/>
      <c r="M2" s="237"/>
      <c r="N2" s="12"/>
      <c r="O2" s="109"/>
      <c r="P2" s="36"/>
      <c r="Q2" s="38"/>
    </row>
    <row r="3" spans="1:22" s="26" customFormat="1" ht="23.15" customHeight="1" x14ac:dyDescent="0.4">
      <c r="A3" s="197"/>
      <c r="B3" s="198"/>
      <c r="C3" s="250"/>
      <c r="D3" s="252"/>
      <c r="E3" s="198"/>
      <c r="F3" s="222"/>
      <c r="G3" s="225"/>
      <c r="H3" s="226"/>
      <c r="I3" s="30" t="s">
        <v>28</v>
      </c>
      <c r="J3" s="229" t="s">
        <v>2</v>
      </c>
      <c r="K3" s="230"/>
      <c r="L3" s="101" t="s">
        <v>72</v>
      </c>
      <c r="M3" s="31" t="s">
        <v>1</v>
      </c>
      <c r="N3" s="70"/>
      <c r="O3" s="71"/>
      <c r="P3" s="76"/>
      <c r="Q3" s="58"/>
    </row>
    <row r="4" spans="1:22" ht="39.9" customHeight="1" x14ac:dyDescent="0.4">
      <c r="A4" s="261" t="s">
        <v>17</v>
      </c>
      <c r="B4" s="263" t="s">
        <v>18</v>
      </c>
      <c r="C4" s="110"/>
      <c r="D4" s="240"/>
      <c r="E4" s="241"/>
      <c r="F4" s="111">
        <f>SUM(C4:E4)</f>
        <v>0</v>
      </c>
      <c r="G4" s="253" t="s">
        <v>25</v>
      </c>
      <c r="H4" s="254"/>
      <c r="I4" s="112">
        <v>5.0000000000000001E-3</v>
      </c>
      <c r="J4" s="231">
        <f>C4*I4</f>
        <v>0</v>
      </c>
      <c r="K4" s="232"/>
      <c r="L4" s="113">
        <f>D4*I4</f>
        <v>0</v>
      </c>
      <c r="M4" s="114">
        <f>SUM(J4:L4)</f>
        <v>0</v>
      </c>
      <c r="N4" s="115"/>
      <c r="O4" s="116"/>
      <c r="P4" s="77"/>
      <c r="Q4" s="38"/>
      <c r="R4" s="10"/>
      <c r="T4" s="69"/>
    </row>
    <row r="5" spans="1:22" ht="39.9" customHeight="1" x14ac:dyDescent="0.4">
      <c r="A5" s="262"/>
      <c r="B5" s="264"/>
      <c r="C5" s="110"/>
      <c r="D5" s="257"/>
      <c r="E5" s="258"/>
      <c r="F5" s="111">
        <f t="shared" ref="F5:F11" si="0">SUM(C5:E5)</f>
        <v>0</v>
      </c>
      <c r="G5" s="254" t="s">
        <v>33</v>
      </c>
      <c r="H5" s="265"/>
      <c r="I5" s="112">
        <v>1.4999999999999999E-2</v>
      </c>
      <c r="J5" s="231">
        <f t="shared" ref="J5:J9" si="1">C5*I5</f>
        <v>0</v>
      </c>
      <c r="K5" s="232"/>
      <c r="L5" s="113">
        <f t="shared" ref="L5:L11" si="2">D5*I5</f>
        <v>0</v>
      </c>
      <c r="M5" s="114">
        <f t="shared" ref="M5:M11" si="3">SUM(J5:L5)</f>
        <v>0</v>
      </c>
      <c r="N5" s="117"/>
      <c r="O5" s="116"/>
      <c r="P5" s="77"/>
      <c r="Q5" s="38"/>
      <c r="R5" s="10"/>
      <c r="T5" s="69"/>
    </row>
    <row r="6" spans="1:22" ht="46.5" customHeight="1" x14ac:dyDescent="0.4">
      <c r="A6" s="208" t="s">
        <v>19</v>
      </c>
      <c r="B6" s="199" t="s">
        <v>20</v>
      </c>
      <c r="C6" s="110"/>
      <c r="D6" s="240"/>
      <c r="E6" s="241"/>
      <c r="F6" s="111">
        <f t="shared" si="0"/>
        <v>0</v>
      </c>
      <c r="G6" s="255" t="s">
        <v>57</v>
      </c>
      <c r="H6" s="256"/>
      <c r="I6" s="112">
        <v>0.02</v>
      </c>
      <c r="J6" s="231">
        <f t="shared" si="1"/>
        <v>0</v>
      </c>
      <c r="K6" s="232"/>
      <c r="L6" s="113">
        <f t="shared" si="2"/>
        <v>0</v>
      </c>
      <c r="M6" s="114">
        <f t="shared" si="3"/>
        <v>0</v>
      </c>
      <c r="N6" s="117"/>
      <c r="O6" s="116"/>
      <c r="P6" s="77"/>
      <c r="Q6" s="33"/>
      <c r="R6" s="11"/>
      <c r="T6" s="69"/>
    </row>
    <row r="7" spans="1:22" ht="39.9" customHeight="1" x14ac:dyDescent="0.4">
      <c r="A7" s="208"/>
      <c r="B7" s="199"/>
      <c r="C7" s="118"/>
      <c r="D7" s="238"/>
      <c r="E7" s="239"/>
      <c r="F7" s="111">
        <f t="shared" si="0"/>
        <v>0</v>
      </c>
      <c r="G7" s="272" t="s">
        <v>58</v>
      </c>
      <c r="H7" s="255"/>
      <c r="I7" s="112">
        <v>0.02</v>
      </c>
      <c r="J7" s="231">
        <f t="shared" si="1"/>
        <v>0</v>
      </c>
      <c r="K7" s="232"/>
      <c r="L7" s="113">
        <f t="shared" si="2"/>
        <v>0</v>
      </c>
      <c r="M7" s="114">
        <f t="shared" si="3"/>
        <v>0</v>
      </c>
      <c r="N7" s="115"/>
      <c r="O7" s="116"/>
      <c r="P7" s="77"/>
      <c r="Q7" s="33"/>
      <c r="R7" s="11"/>
      <c r="T7" s="69"/>
    </row>
    <row r="8" spans="1:22" ht="39.75" customHeight="1" x14ac:dyDescent="0.4">
      <c r="A8" s="208"/>
      <c r="B8" s="199"/>
      <c r="C8" s="110"/>
      <c r="D8" s="240"/>
      <c r="E8" s="241"/>
      <c r="F8" s="111">
        <f t="shared" si="0"/>
        <v>0</v>
      </c>
      <c r="G8" s="259" t="s">
        <v>59</v>
      </c>
      <c r="H8" s="260"/>
      <c r="I8" s="112">
        <v>0.02</v>
      </c>
      <c r="J8" s="231">
        <f t="shared" si="1"/>
        <v>0</v>
      </c>
      <c r="K8" s="232"/>
      <c r="L8" s="113">
        <f t="shared" si="2"/>
        <v>0</v>
      </c>
      <c r="M8" s="114">
        <f t="shared" si="3"/>
        <v>0</v>
      </c>
      <c r="N8" s="115"/>
      <c r="O8" s="116"/>
      <c r="P8" s="77"/>
      <c r="Q8" s="33"/>
      <c r="R8" s="11"/>
      <c r="T8" s="69"/>
    </row>
    <row r="9" spans="1:22" ht="39.9" customHeight="1" x14ac:dyDescent="0.4">
      <c r="A9" s="102" t="s">
        <v>21</v>
      </c>
      <c r="B9" s="100" t="s">
        <v>22</v>
      </c>
      <c r="C9" s="110"/>
      <c r="D9" s="247"/>
      <c r="E9" s="248"/>
      <c r="F9" s="111">
        <f t="shared" si="0"/>
        <v>0</v>
      </c>
      <c r="G9" s="259" t="s">
        <v>60</v>
      </c>
      <c r="H9" s="260"/>
      <c r="I9" s="119">
        <v>0.1</v>
      </c>
      <c r="J9" s="231">
        <f t="shared" si="1"/>
        <v>0</v>
      </c>
      <c r="K9" s="232"/>
      <c r="L9" s="113">
        <f t="shared" si="2"/>
        <v>0</v>
      </c>
      <c r="M9" s="114">
        <f t="shared" si="3"/>
        <v>0</v>
      </c>
      <c r="N9" s="115"/>
      <c r="O9" s="120"/>
      <c r="P9" s="77"/>
      <c r="Q9" s="33"/>
      <c r="R9" s="11"/>
      <c r="T9" s="69"/>
    </row>
    <row r="10" spans="1:22" ht="39.9" customHeight="1" x14ac:dyDescent="0.4">
      <c r="A10" s="102" t="s">
        <v>23</v>
      </c>
      <c r="B10" s="100" t="s">
        <v>8</v>
      </c>
      <c r="C10" s="121"/>
      <c r="D10" s="247"/>
      <c r="E10" s="248"/>
      <c r="F10" s="111">
        <f t="shared" si="0"/>
        <v>0</v>
      </c>
      <c r="G10" s="259" t="s">
        <v>61</v>
      </c>
      <c r="H10" s="260"/>
      <c r="I10" s="119">
        <v>0.5</v>
      </c>
      <c r="J10" s="231">
        <f>C10*I10</f>
        <v>0</v>
      </c>
      <c r="K10" s="232"/>
      <c r="L10" s="113">
        <f t="shared" si="2"/>
        <v>0</v>
      </c>
      <c r="M10" s="114">
        <f t="shared" si="3"/>
        <v>0</v>
      </c>
      <c r="N10" s="115"/>
      <c r="O10" s="120"/>
      <c r="P10" s="77"/>
      <c r="Q10" s="33"/>
      <c r="R10" s="11"/>
    </row>
    <row r="11" spans="1:22" ht="66.900000000000006" customHeight="1" x14ac:dyDescent="0.4">
      <c r="A11" s="102" t="s">
        <v>24</v>
      </c>
      <c r="B11" s="100" t="s">
        <v>3</v>
      </c>
      <c r="C11" s="110"/>
      <c r="D11" s="242"/>
      <c r="E11" s="243"/>
      <c r="F11" s="111">
        <f t="shared" si="0"/>
        <v>0</v>
      </c>
      <c r="G11" s="259" t="s">
        <v>62</v>
      </c>
      <c r="H11" s="260"/>
      <c r="I11" s="122">
        <v>1</v>
      </c>
      <c r="J11" s="231">
        <f t="shared" ref="J11" si="4">C11*I11</f>
        <v>0</v>
      </c>
      <c r="K11" s="232"/>
      <c r="L11" s="113">
        <f t="shared" si="2"/>
        <v>0</v>
      </c>
      <c r="M11" s="114">
        <f t="shared" si="3"/>
        <v>0</v>
      </c>
      <c r="N11" s="115"/>
      <c r="O11" s="120"/>
      <c r="P11" s="77"/>
      <c r="Q11" s="33"/>
      <c r="R11" s="11"/>
    </row>
    <row r="12" spans="1:22" ht="39.9" customHeight="1" x14ac:dyDescent="0.4">
      <c r="A12" s="203" t="s">
        <v>37</v>
      </c>
      <c r="B12" s="190"/>
      <c r="C12" s="110"/>
      <c r="D12" s="189"/>
      <c r="E12" s="190"/>
      <c r="F12" s="123"/>
      <c r="G12" s="191"/>
      <c r="H12" s="192"/>
      <c r="I12" s="112">
        <v>5.0000000000000001E-3</v>
      </c>
      <c r="J12" s="231"/>
      <c r="K12" s="232"/>
      <c r="L12" s="124"/>
      <c r="M12" s="125">
        <f>F12*I12</f>
        <v>0</v>
      </c>
      <c r="N12" s="115"/>
      <c r="O12" s="120"/>
      <c r="P12" s="85"/>
      <c r="Q12" s="38"/>
      <c r="R12" s="10"/>
    </row>
    <row r="13" spans="1:22" ht="50.15" customHeight="1" thickBot="1" x14ac:dyDescent="0.45">
      <c r="A13" s="204" t="s">
        <v>76</v>
      </c>
      <c r="B13" s="205"/>
      <c r="C13" s="126">
        <f>SUM(C4:C11)</f>
        <v>0</v>
      </c>
      <c r="D13" s="227">
        <f>SUM(D4:E11)</f>
        <v>0</v>
      </c>
      <c r="E13" s="228"/>
      <c r="F13" s="127">
        <f>SUM(F4:F12)</f>
        <v>0</v>
      </c>
      <c r="G13" s="276"/>
      <c r="H13" s="277"/>
      <c r="I13" s="128"/>
      <c r="J13" s="233">
        <f>SUM(J4:K12)</f>
        <v>0</v>
      </c>
      <c r="K13" s="234"/>
      <c r="L13" s="129">
        <f>SUM(L4:L12)</f>
        <v>0</v>
      </c>
      <c r="M13" s="130">
        <f>SUM(M4:M12)</f>
        <v>0</v>
      </c>
      <c r="N13" s="115"/>
      <c r="O13" s="131"/>
      <c r="P13" s="86"/>
      <c r="Q13" s="84"/>
      <c r="R13" s="10"/>
    </row>
    <row r="14" spans="1:22" s="59" customFormat="1" ht="25.5" customHeight="1" thickTop="1" thickBot="1" x14ac:dyDescent="0.45">
      <c r="A14" s="132"/>
      <c r="B14" s="133"/>
      <c r="C14" s="134">
        <v>0</v>
      </c>
      <c r="D14" s="135">
        <v>0</v>
      </c>
      <c r="E14" s="136"/>
      <c r="F14" s="136">
        <v>0</v>
      </c>
      <c r="G14" s="137"/>
      <c r="H14" s="138">
        <v>0</v>
      </c>
      <c r="I14" s="200" t="s">
        <v>79</v>
      </c>
      <c r="J14" s="201"/>
      <c r="K14" s="202"/>
      <c r="L14" s="139"/>
      <c r="M14" s="140">
        <f>L14*2%</f>
        <v>0</v>
      </c>
      <c r="N14" s="141"/>
      <c r="O14" s="141">
        <v>0.02</v>
      </c>
      <c r="P14" s="60"/>
      <c r="Q14" s="61"/>
    </row>
    <row r="15" spans="1:22" ht="30" customHeight="1" thickBot="1" x14ac:dyDescent="0.45">
      <c r="A15" s="195" t="s">
        <v>69</v>
      </c>
      <c r="B15" s="196"/>
      <c r="C15" s="209" t="s">
        <v>73</v>
      </c>
      <c r="D15" s="206" t="s">
        <v>29</v>
      </c>
      <c r="E15" s="46"/>
      <c r="F15" s="32" t="s">
        <v>26</v>
      </c>
      <c r="G15" s="19" t="s">
        <v>11</v>
      </c>
      <c r="H15" s="20" t="s">
        <v>5</v>
      </c>
      <c r="I15" s="55" t="s">
        <v>6</v>
      </c>
      <c r="J15" s="54"/>
      <c r="K15" s="142"/>
      <c r="L15" s="142"/>
      <c r="M15" s="143"/>
      <c r="N15" s="144">
        <v>1029271555.715</v>
      </c>
      <c r="O15" s="131"/>
      <c r="P15" s="37"/>
      <c r="Q15" s="35"/>
      <c r="R15" s="10"/>
      <c r="V15" s="13"/>
    </row>
    <row r="16" spans="1:22" ht="21.9" customHeight="1" thickBot="1" x14ac:dyDescent="0.5">
      <c r="A16" s="197"/>
      <c r="B16" s="198"/>
      <c r="C16" s="210"/>
      <c r="D16" s="207"/>
      <c r="E16" s="46"/>
      <c r="F16" s="51" t="s">
        <v>74</v>
      </c>
      <c r="G16" s="145"/>
      <c r="H16" s="145"/>
      <c r="I16" s="146"/>
      <c r="J16" s="54"/>
      <c r="K16" s="216" t="s">
        <v>49</v>
      </c>
      <c r="L16" s="217"/>
      <c r="M16" s="147">
        <f>M13+M14</f>
        <v>0</v>
      </c>
      <c r="N16" s="148" t="s">
        <v>45</v>
      </c>
      <c r="O16" s="131" t="s">
        <v>38</v>
      </c>
      <c r="P16" s="37"/>
      <c r="Q16" s="35"/>
      <c r="R16" s="10"/>
      <c r="V16" s="17"/>
    </row>
    <row r="17" spans="1:21" ht="21.9" customHeight="1" thickBot="1" x14ac:dyDescent="0.5">
      <c r="A17" s="102" t="s">
        <v>17</v>
      </c>
      <c r="B17" s="100" t="s">
        <v>18</v>
      </c>
      <c r="C17" s="149"/>
      <c r="D17" s="150">
        <f>F4+F5-C17</f>
        <v>0</v>
      </c>
      <c r="E17" s="151"/>
      <c r="F17" s="51" t="s">
        <v>75</v>
      </c>
      <c r="G17" s="145"/>
      <c r="H17" s="145"/>
      <c r="I17" s="146"/>
      <c r="J17" s="54"/>
      <c r="K17" s="180" t="s">
        <v>50</v>
      </c>
      <c r="L17" s="181"/>
      <c r="M17" s="152">
        <f>(F13+L14)*1%</f>
        <v>0</v>
      </c>
      <c r="N17" s="153"/>
      <c r="O17" s="154">
        <v>0.01</v>
      </c>
      <c r="P17" s="37"/>
      <c r="Q17" s="35"/>
      <c r="R17" s="10"/>
    </row>
    <row r="18" spans="1:21" ht="21.9" customHeight="1" thickBot="1" x14ac:dyDescent="0.5">
      <c r="A18" s="208" t="s">
        <v>19</v>
      </c>
      <c r="B18" s="199" t="s">
        <v>20</v>
      </c>
      <c r="C18" s="149"/>
      <c r="D18" s="150">
        <f>F6-C18</f>
        <v>0</v>
      </c>
      <c r="E18" s="155" t="s">
        <v>45</v>
      </c>
      <c r="F18" s="51" t="s">
        <v>77</v>
      </c>
      <c r="G18" s="145"/>
      <c r="H18" s="145"/>
      <c r="I18" s="146"/>
      <c r="J18" s="54"/>
      <c r="K18" s="180" t="s">
        <v>51</v>
      </c>
      <c r="L18" s="181"/>
      <c r="M18" s="152">
        <f>F11</f>
        <v>0</v>
      </c>
      <c r="N18" s="142"/>
      <c r="O18" s="156"/>
      <c r="P18" s="37"/>
      <c r="Q18" s="35"/>
      <c r="R18" s="10"/>
    </row>
    <row r="19" spans="1:21" ht="21.9" customHeight="1" x14ac:dyDescent="0.45">
      <c r="A19" s="208"/>
      <c r="B19" s="199"/>
      <c r="C19" s="149"/>
      <c r="D19" s="150">
        <f t="shared" ref="D19:D23" si="5">F7-C19</f>
        <v>0</v>
      </c>
      <c r="E19" s="155"/>
      <c r="F19" s="52" t="s">
        <v>0</v>
      </c>
      <c r="G19" s="157">
        <f>SUM(G16:G18)</f>
        <v>0</v>
      </c>
      <c r="H19" s="157">
        <f>SUM(H16:H18)</f>
        <v>0</v>
      </c>
      <c r="I19" s="157">
        <f>SUM(I16:I18)</f>
        <v>0</v>
      </c>
      <c r="J19" s="54"/>
      <c r="K19" s="108"/>
      <c r="L19" s="108"/>
      <c r="M19" s="108"/>
      <c r="N19" s="156"/>
      <c r="O19" s="156"/>
      <c r="P19" s="37"/>
      <c r="Q19" s="35"/>
      <c r="R19" s="10"/>
    </row>
    <row r="20" spans="1:21" ht="21.9" customHeight="1" thickBot="1" x14ac:dyDescent="0.5">
      <c r="A20" s="208"/>
      <c r="B20" s="199"/>
      <c r="C20" s="149"/>
      <c r="D20" s="150">
        <f t="shared" si="5"/>
        <v>0</v>
      </c>
      <c r="E20" s="155"/>
      <c r="F20" s="53" t="s">
        <v>12</v>
      </c>
      <c r="G20" s="186">
        <f>SUM(G19:I19)</f>
        <v>0</v>
      </c>
      <c r="H20" s="187"/>
      <c r="I20" s="188"/>
      <c r="J20" s="54"/>
      <c r="K20" s="108"/>
      <c r="L20" s="108"/>
      <c r="M20" s="108"/>
      <c r="N20" s="156"/>
      <c r="O20" s="158"/>
      <c r="P20" s="87"/>
      <c r="Q20" s="35"/>
      <c r="R20" s="10"/>
    </row>
    <row r="21" spans="1:21" ht="29.4" customHeight="1" thickBot="1" x14ac:dyDescent="0.45">
      <c r="A21" s="102" t="s">
        <v>21</v>
      </c>
      <c r="B21" s="100" t="s">
        <v>22</v>
      </c>
      <c r="C21" s="149"/>
      <c r="D21" s="150">
        <f t="shared" si="5"/>
        <v>0</v>
      </c>
      <c r="E21" s="159" t="s">
        <v>45</v>
      </c>
      <c r="F21" s="156"/>
      <c r="G21" s="108"/>
      <c r="H21" s="160"/>
      <c r="I21" s="161">
        <v>0</v>
      </c>
      <c r="J21" s="160"/>
      <c r="K21" s="160"/>
      <c r="L21" s="108"/>
      <c r="M21" s="108"/>
      <c r="N21" s="162"/>
      <c r="O21" s="163"/>
      <c r="P21" s="83"/>
      <c r="Q21" s="35"/>
      <c r="R21" s="10"/>
    </row>
    <row r="22" spans="1:21" ht="19.5" customHeight="1" thickTop="1" x14ac:dyDescent="0.4">
      <c r="A22" s="102" t="s">
        <v>23</v>
      </c>
      <c r="B22" s="100" t="s">
        <v>8</v>
      </c>
      <c r="C22" s="164"/>
      <c r="D22" s="150">
        <f t="shared" si="5"/>
        <v>0</v>
      </c>
      <c r="E22" s="151"/>
      <c r="F22" s="266" t="s">
        <v>34</v>
      </c>
      <c r="G22" s="182" t="s">
        <v>33</v>
      </c>
      <c r="H22" s="183"/>
      <c r="I22" s="78"/>
      <c r="J22" s="79"/>
      <c r="K22" s="193" t="s">
        <v>32</v>
      </c>
      <c r="L22" s="194"/>
      <c r="M22" s="184" t="s">
        <v>64</v>
      </c>
      <c r="N22" s="162"/>
      <c r="O22" s="179"/>
      <c r="P22" s="178"/>
      <c r="Q22" s="35"/>
      <c r="R22" s="35"/>
    </row>
    <row r="23" spans="1:21" ht="38.4" customHeight="1" x14ac:dyDescent="0.4">
      <c r="A23" s="102" t="s">
        <v>24</v>
      </c>
      <c r="B23" s="100" t="s">
        <v>3</v>
      </c>
      <c r="C23" s="149"/>
      <c r="D23" s="150">
        <f t="shared" si="5"/>
        <v>0</v>
      </c>
      <c r="E23" s="151"/>
      <c r="F23" s="267"/>
      <c r="G23" s="97" t="s">
        <v>30</v>
      </c>
      <c r="H23" s="165">
        <v>1.4999999999999999E-2</v>
      </c>
      <c r="I23" s="98"/>
      <c r="J23" s="103"/>
      <c r="K23" s="99" t="s">
        <v>31</v>
      </c>
      <c r="L23" s="166">
        <v>0.01</v>
      </c>
      <c r="M23" s="185"/>
      <c r="N23" s="162"/>
      <c r="O23" s="179"/>
      <c r="P23" s="178"/>
      <c r="Q23" s="22"/>
      <c r="S23" s="37"/>
      <c r="U23" s="4"/>
    </row>
    <row r="24" spans="1:21" ht="27.65" customHeight="1" thickBot="1" x14ac:dyDescent="0.45">
      <c r="A24" s="204" t="s">
        <v>78</v>
      </c>
      <c r="B24" s="205"/>
      <c r="C24" s="149"/>
      <c r="D24" s="150">
        <f>F12-C24</f>
        <v>0</v>
      </c>
      <c r="E24" s="151"/>
      <c r="F24" s="267"/>
      <c r="G24" s="269" t="s">
        <v>48</v>
      </c>
      <c r="H24" s="273" t="s">
        <v>54</v>
      </c>
      <c r="I24" s="285" t="s">
        <v>55</v>
      </c>
      <c r="J24" s="286"/>
      <c r="K24" s="293" t="s">
        <v>52</v>
      </c>
      <c r="L24" s="244" t="s">
        <v>53</v>
      </c>
      <c r="M24" s="211">
        <f>G28+L28+(L14*1%)</f>
        <v>0</v>
      </c>
      <c r="N24" s="162"/>
      <c r="O24" s="167"/>
      <c r="P24" s="88"/>
      <c r="Q24" s="4"/>
      <c r="S24" s="35"/>
    </row>
    <row r="25" spans="1:21" ht="20.25" customHeight="1" x14ac:dyDescent="0.4">
      <c r="A25" s="296" t="s">
        <v>76</v>
      </c>
      <c r="B25" s="297"/>
      <c r="C25" s="282">
        <f>SUM(C17:C24)</f>
        <v>0</v>
      </c>
      <c r="D25" s="218">
        <f>SUM(D17:D24)</f>
        <v>0</v>
      </c>
      <c r="E25" s="151"/>
      <c r="F25" s="267"/>
      <c r="G25" s="270"/>
      <c r="H25" s="274"/>
      <c r="I25" s="287"/>
      <c r="J25" s="288"/>
      <c r="K25" s="294"/>
      <c r="L25" s="245"/>
      <c r="M25" s="212"/>
      <c r="N25" s="162"/>
      <c r="O25" s="168"/>
      <c r="P25" s="89"/>
      <c r="Q25" s="4"/>
      <c r="S25" s="35"/>
    </row>
    <row r="26" spans="1:21" ht="20.25" customHeight="1" x14ac:dyDescent="0.4">
      <c r="A26" s="298"/>
      <c r="B26" s="299"/>
      <c r="C26" s="283"/>
      <c r="D26" s="219"/>
      <c r="E26" s="151"/>
      <c r="F26" s="268"/>
      <c r="G26" s="271"/>
      <c r="H26" s="275"/>
      <c r="I26" s="289"/>
      <c r="J26" s="290"/>
      <c r="K26" s="295"/>
      <c r="L26" s="246"/>
      <c r="M26" s="212"/>
      <c r="N26" s="156"/>
      <c r="O26" s="169"/>
      <c r="P26" s="90"/>
      <c r="Q26" s="81"/>
      <c r="S26" s="35"/>
    </row>
    <row r="27" spans="1:21" ht="27.75" customHeight="1" thickBot="1" x14ac:dyDescent="0.45">
      <c r="A27" s="300"/>
      <c r="B27" s="301"/>
      <c r="C27" s="284"/>
      <c r="D27" s="220"/>
      <c r="E27" s="151"/>
      <c r="F27" s="56" t="s">
        <v>35</v>
      </c>
      <c r="G27" s="170"/>
      <c r="H27" s="171">
        <v>0</v>
      </c>
      <c r="I27" s="280"/>
      <c r="J27" s="281"/>
      <c r="K27" s="172"/>
      <c r="L27" s="173"/>
      <c r="M27" s="212"/>
      <c r="N27" s="156"/>
      <c r="O27" s="174"/>
      <c r="P27" s="90"/>
      <c r="Q27" s="81"/>
      <c r="R27" s="35"/>
    </row>
    <row r="28" spans="1:21" ht="24.75" customHeight="1" thickTop="1" thickBot="1" x14ac:dyDescent="0.45">
      <c r="A28" s="46"/>
      <c r="B28" s="175"/>
      <c r="C28" s="151"/>
      <c r="D28" s="151"/>
      <c r="E28" s="151"/>
      <c r="F28" s="57" t="s">
        <v>36</v>
      </c>
      <c r="G28" s="291">
        <f>(G27+H27)*H23</f>
        <v>0</v>
      </c>
      <c r="H28" s="292"/>
      <c r="I28" s="214"/>
      <c r="J28" s="215"/>
      <c r="K28" s="176"/>
      <c r="L28" s="177">
        <f>(I27+K27+L27)*L23</f>
        <v>0</v>
      </c>
      <c r="M28" s="213"/>
      <c r="N28" s="156"/>
      <c r="O28" s="92"/>
      <c r="P28" s="92"/>
      <c r="Q28" s="81"/>
      <c r="R28" s="35"/>
    </row>
    <row r="29" spans="1:21" ht="12" customHeight="1" thickTop="1" x14ac:dyDescent="0.4">
      <c r="A29" s="46"/>
      <c r="B29" s="47"/>
      <c r="C29" s="25"/>
      <c r="D29" s="25"/>
      <c r="E29" s="25"/>
      <c r="F29" s="73"/>
      <c r="G29" s="74"/>
      <c r="H29" s="74"/>
      <c r="I29" s="75"/>
      <c r="J29" s="75"/>
      <c r="K29" s="75"/>
      <c r="L29" s="74"/>
      <c r="M29" s="74"/>
      <c r="N29" s="74"/>
      <c r="O29" s="91"/>
      <c r="P29" s="92"/>
      <c r="Q29" s="82"/>
      <c r="R29" s="35"/>
    </row>
    <row r="30" spans="1:21" ht="34.5" customHeight="1" x14ac:dyDescent="0.4">
      <c r="A30" s="46"/>
      <c r="B30" s="279" t="s">
        <v>63</v>
      </c>
      <c r="C30" s="279"/>
      <c r="D30" s="279"/>
      <c r="E30" s="279"/>
      <c r="F30" s="279"/>
      <c r="G30" s="48"/>
      <c r="H30" s="18"/>
      <c r="I30" s="18"/>
      <c r="J30" s="49"/>
      <c r="K30" s="49"/>
      <c r="L30" s="50"/>
      <c r="M30" s="50"/>
      <c r="N30" s="63"/>
      <c r="O30" s="93"/>
      <c r="P30" s="92"/>
      <c r="Q30" s="82"/>
      <c r="R30" s="35"/>
    </row>
    <row r="31" spans="1:21" s="40" customFormat="1" ht="160.5" customHeight="1" x14ac:dyDescent="0.4">
      <c r="A31" s="67" t="s">
        <v>40</v>
      </c>
      <c r="B31" s="279"/>
      <c r="C31" s="279"/>
      <c r="D31" s="279"/>
      <c r="E31" s="279"/>
      <c r="F31" s="279"/>
      <c r="G31" s="68" t="s">
        <v>41</v>
      </c>
      <c r="H31" s="65" t="s">
        <v>42</v>
      </c>
      <c r="I31" s="80"/>
      <c r="K31" s="42"/>
      <c r="L31" s="66" t="s">
        <v>43</v>
      </c>
      <c r="M31" s="66"/>
      <c r="N31" s="62"/>
      <c r="O31" s="94"/>
      <c r="P31" s="95"/>
      <c r="Q31" s="45"/>
      <c r="R31" s="45"/>
    </row>
    <row r="32" spans="1:21" ht="31.5" hidden="1" customHeight="1" x14ac:dyDescent="0.35">
      <c r="A32" s="2">
        <v>19886411</v>
      </c>
      <c r="B32" s="2">
        <v>419490558</v>
      </c>
      <c r="C32" s="2">
        <v>4472214615</v>
      </c>
      <c r="D32" s="2">
        <v>53854214514</v>
      </c>
      <c r="E32" s="2"/>
      <c r="F32" s="2" t="e">
        <v>#REF!</v>
      </c>
      <c r="G32" s="3"/>
      <c r="H32" s="3"/>
      <c r="I32" s="3"/>
      <c r="J32" s="3"/>
      <c r="K32" s="3"/>
      <c r="L32" s="3"/>
      <c r="M32" s="3"/>
      <c r="N32" s="21"/>
    </row>
    <row r="33" spans="1:14" ht="31.5" hidden="1" customHeight="1" x14ac:dyDescent="0.4">
      <c r="A33" s="8" t="s">
        <v>14</v>
      </c>
      <c r="B33" s="8" t="s">
        <v>10</v>
      </c>
      <c r="C33" s="8" t="s">
        <v>7</v>
      </c>
      <c r="D33" s="8" t="s">
        <v>15</v>
      </c>
      <c r="E33" s="8"/>
      <c r="F33" s="8" t="s">
        <v>16</v>
      </c>
      <c r="G33" s="39" t="s">
        <v>9</v>
      </c>
      <c r="H33" s="40"/>
      <c r="I33" s="41"/>
      <c r="J33" s="40"/>
      <c r="K33" s="42" t="s">
        <v>13</v>
      </c>
      <c r="L33" s="43"/>
      <c r="M33" s="44"/>
      <c r="N33" s="4"/>
    </row>
    <row r="34" spans="1:14" ht="31.5" hidden="1" customHeight="1" x14ac:dyDescent="0.4">
      <c r="A34" s="14" t="e">
        <v>#REF!</v>
      </c>
      <c r="B34" s="14" t="e">
        <v>#REF!</v>
      </c>
      <c r="C34" s="15" t="e">
        <v>#REF!</v>
      </c>
      <c r="D34" s="15">
        <v>53854214514</v>
      </c>
      <c r="E34" s="15"/>
      <c r="F34" s="16" t="e">
        <v>#REF!</v>
      </c>
      <c r="G34" s="28" t="s">
        <v>9</v>
      </c>
      <c r="H34" s="21"/>
      <c r="I34" s="4"/>
      <c r="K34" s="29" t="s">
        <v>13</v>
      </c>
      <c r="L34" s="1"/>
      <c r="M34" s="6"/>
      <c r="N34" s="6"/>
    </row>
    <row r="35" spans="1:14" ht="31.5" hidden="1" customHeight="1" x14ac:dyDescent="0.4">
      <c r="A35" s="5" t="e">
        <v>#REF!</v>
      </c>
      <c r="B35" s="5" t="e">
        <v>#REF!</v>
      </c>
      <c r="C35" s="11" t="e">
        <v>#REF!</v>
      </c>
      <c r="D35" s="11">
        <v>0</v>
      </c>
      <c r="E35" s="11"/>
      <c r="F35" s="11" t="e">
        <v>#REF!</v>
      </c>
      <c r="G35" s="24"/>
      <c r="H35" s="1"/>
      <c r="I35" s="7"/>
      <c r="J35" s="1"/>
      <c r="K35" s="1"/>
    </row>
    <row r="36" spans="1:14" ht="31.5" hidden="1" customHeight="1" x14ac:dyDescent="0.4">
      <c r="C36" s="13" t="e">
        <v>#REF!</v>
      </c>
      <c r="F36" s="10" t="s">
        <v>4</v>
      </c>
      <c r="G36" s="23"/>
      <c r="H36" s="24"/>
    </row>
    <row r="37" spans="1:14" ht="31.5" customHeight="1" x14ac:dyDescent="0.4">
      <c r="B37" s="10" t="s">
        <v>4</v>
      </c>
      <c r="G37" s="11"/>
      <c r="H37" s="10"/>
    </row>
    <row r="38" spans="1:14" ht="31.5" customHeight="1" x14ac:dyDescent="0.4">
      <c r="C38" s="34"/>
    </row>
    <row r="41" spans="1:14" ht="31.5" customHeight="1" x14ac:dyDescent="0.45">
      <c r="A41" s="64"/>
    </row>
    <row r="43" spans="1:14" ht="31.5" customHeight="1" x14ac:dyDescent="0.4">
      <c r="A43" t="s">
        <v>67</v>
      </c>
      <c r="B43" t="s">
        <v>66</v>
      </c>
    </row>
    <row r="44" spans="1:14" ht="31.5" customHeight="1" x14ac:dyDescent="0.4">
      <c r="A44" t="s">
        <v>80</v>
      </c>
      <c r="B44" t="s">
        <v>81</v>
      </c>
    </row>
    <row r="45" spans="1:14" ht="31.5" customHeight="1" x14ac:dyDescent="0.4">
      <c r="A45" s="96" t="s">
        <v>82</v>
      </c>
      <c r="B45" t="s">
        <v>81</v>
      </c>
    </row>
    <row r="46" spans="1:14" ht="31.5" customHeight="1" x14ac:dyDescent="0.4">
      <c r="A46" s="96" t="s">
        <v>83</v>
      </c>
      <c r="B46" t="s">
        <v>84</v>
      </c>
    </row>
    <row r="47" spans="1:14" ht="31.5" customHeight="1" x14ac:dyDescent="0.4">
      <c r="A47" t="s">
        <v>65</v>
      </c>
    </row>
    <row r="49" spans="2:2" ht="31.5" customHeight="1" x14ac:dyDescent="0.4">
      <c r="B49"/>
    </row>
  </sheetData>
  <mergeCells count="73">
    <mergeCell ref="G28:H28"/>
    <mergeCell ref="I28:J28"/>
    <mergeCell ref="B30:F31"/>
    <mergeCell ref="M22:M23"/>
    <mergeCell ref="O22:O23"/>
    <mergeCell ref="P22:P23"/>
    <mergeCell ref="A24:B24"/>
    <mergeCell ref="G24:G26"/>
    <mergeCell ref="H24:H26"/>
    <mergeCell ref="I24:J26"/>
    <mergeCell ref="K24:K26"/>
    <mergeCell ref="L24:L26"/>
    <mergeCell ref="M24:M28"/>
    <mergeCell ref="F22:F26"/>
    <mergeCell ref="G22:H22"/>
    <mergeCell ref="K22:L22"/>
    <mergeCell ref="A25:B27"/>
    <mergeCell ref="C25:C27"/>
    <mergeCell ref="D25:D27"/>
    <mergeCell ref="I27:J27"/>
    <mergeCell ref="K17:L17"/>
    <mergeCell ref="A18:A20"/>
    <mergeCell ref="B18:B20"/>
    <mergeCell ref="K18:L18"/>
    <mergeCell ref="G20:I20"/>
    <mergeCell ref="A15:B16"/>
    <mergeCell ref="C15:C16"/>
    <mergeCell ref="D15:D16"/>
    <mergeCell ref="K16:L16"/>
    <mergeCell ref="D11:E11"/>
    <mergeCell ref="G11:H11"/>
    <mergeCell ref="J11:K11"/>
    <mergeCell ref="A12:B12"/>
    <mergeCell ref="D12:E12"/>
    <mergeCell ref="G12:H12"/>
    <mergeCell ref="J12:K12"/>
    <mergeCell ref="A13:B13"/>
    <mergeCell ref="D13:E13"/>
    <mergeCell ref="G13:H13"/>
    <mergeCell ref="J13:K13"/>
    <mergeCell ref="I14:K14"/>
    <mergeCell ref="D9:E9"/>
    <mergeCell ref="G9:H9"/>
    <mergeCell ref="J9:K9"/>
    <mergeCell ref="D10:E10"/>
    <mergeCell ref="G10:H10"/>
    <mergeCell ref="J10:K10"/>
    <mergeCell ref="A6:A8"/>
    <mergeCell ref="B6:B8"/>
    <mergeCell ref="D6:E6"/>
    <mergeCell ref="G6:H6"/>
    <mergeCell ref="J6:K6"/>
    <mergeCell ref="D7:E7"/>
    <mergeCell ref="G7:H7"/>
    <mergeCell ref="J7:K7"/>
    <mergeCell ref="D8:E8"/>
    <mergeCell ref="G8:H8"/>
    <mergeCell ref="J8:K8"/>
    <mergeCell ref="A4:A5"/>
    <mergeCell ref="B4:B5"/>
    <mergeCell ref="D4:E4"/>
    <mergeCell ref="G4:H4"/>
    <mergeCell ref="J4:K4"/>
    <mergeCell ref="D5:E5"/>
    <mergeCell ref="G5:H5"/>
    <mergeCell ref="J5:K5"/>
    <mergeCell ref="I2:M2"/>
    <mergeCell ref="J3:K3"/>
    <mergeCell ref="A2:B3"/>
    <mergeCell ref="C2:C3"/>
    <mergeCell ref="D2:E3"/>
    <mergeCell ref="F2:F3"/>
    <mergeCell ref="G2:H3"/>
  </mergeCells>
  <phoneticPr fontId="2" type="noConversion"/>
  <printOptions horizontalCentered="1"/>
  <pageMargins left="0" right="0" top="0.39370078740157483" bottom="0" header="0.19685039370078741" footer="0"/>
  <pageSetup paperSize="9" scale="54" orientation="landscape" horizontalDpi="4294967294" r:id="rId1"/>
  <headerFooter alignWithMargins="0">
    <oddHeader xml:space="preserve">&amp;R
</oddHeader>
    <oddFooter>&amp;C&amp;"Arial Unicode MS,標準"&amp;10 &amp;P /&amp;N&amp;R&amp;D /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備呆總表</vt:lpstr>
      <vt:lpstr>備呆總表(原)</vt:lpstr>
      <vt:lpstr>備呆總表!Print_Area</vt:lpstr>
      <vt:lpstr>'備呆總表(原)'!Print_Area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K120713026</dc:creator>
  <cp:lastModifiedBy>楷杰-Ted</cp:lastModifiedBy>
  <cp:lastPrinted>2019-05-06T09:13:15Z</cp:lastPrinted>
  <dcterms:created xsi:type="dcterms:W3CDTF">2006-04-13T00:29:38Z</dcterms:created>
  <dcterms:modified xsi:type="dcterms:W3CDTF">2022-04-07T04:48:24Z</dcterms:modified>
</cp:coreProperties>
</file>