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<sst xmlns="http://schemas.openxmlformats.org/spreadsheetml/2006/main" count="1430" uniqueCount="1044">
  <si>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</si>
  <si>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</si>
  <si>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</si>
  <si>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</si>
  <si>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</si>
  <si>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</si>
  <si>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</si>
  <si>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</si>
  <si>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</si>
  <si>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</si>
  <si>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</si>
  <si>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</si>
  <si>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</si>
  <si>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</si>
  <si>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</si>
  <si>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</si>
  <si>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</si>
  <si>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</si>
  <si>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</si>
  <si>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</si>
  <si>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</si>
  <si>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</si>
  <si>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</si>
  <si>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</si>
  <si>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</si>
  <si>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</si>
  <si>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</si>
  <si>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</si>
  <si>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</si>
  <si>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</si>
  <si>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</si>
  <si>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</si>
  <si>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</si>
  <si>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</si>
  <si>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</si>
  <si>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</si>
  <si>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</si>
  <si>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</si>
  <si>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</si>
  <si>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</si>
  <si>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</si>
  <si>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</si>
  <si>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</si>
  <si>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</si>
  <si>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</si>
  <si>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</si>
  <si>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</si>
  <si>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</si>
  <si>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</si>
  <si>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</si>
  <si>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</si>
  <si>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</si>
  <si>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</si>
  <si>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</si>
  <si>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</si>
  <si>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</si>
  <si>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</si>
  <si>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</si>
  <si>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</si>
  <si>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</si>
  <si>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</si>
  <si>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</si>
  <si>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</si>
  <si>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</si>
  <si>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</si>
  <si>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</si>
  <si>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</si>
  <si>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</si>
  <si>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</si>
  <si>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</si>
  <si>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</si>
  <si>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</si>
  <si>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</si>
  <si>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</si>
  <si>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</si>
  <si>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</si>
  <si>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</si>
  <si>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</si>
  <si>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</si>
  <si>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</si>
  <si>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</si>
  <si>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</si>
  <si>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</si>
  <si>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</si>
  <si>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</si>
  <si>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</si>
  <si>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</si>
  <si>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</si>
  <si>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</si>
  <si>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</si>
  <si>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</si>
  <si>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</si>
  <si>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</si>
  <si>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</si>
  <si>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</si>
  <si>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</si>
  <si>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</si>
  <si>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</si>
  <si>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</si>
  <si>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</si>
  <si>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</si>
  <si>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</si>
  <si>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</si>
  <si>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</si>
  <si>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</si>
  <si>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</si>
  <si>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</si>
  <si>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</si>
  <si>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</si>
  <si>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</si>
  <si>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</si>
  <si>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</si>
  <si>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</si>
  <si>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</si>
  <si>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</si>
  <si>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</si>
  <si>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</si>
  <si>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2022年04月10日 14:25:22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</si>
  <si>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</si>
  <si>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</si>
  <si>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</si>
  <si>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</si>
  <si>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</si>
  <si>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2022年04月22日 10:24:10</t>
  </si>
  <si>
    <t xml:space="preserve">FacMain</t>
  </si>
  <si>
    <t xml:space="preserve">額度主檔</t>
  </si>
  <si>
    <t xml:space="preserve">2022年04月21日 17:16:12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</si>
  <si>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</si>
  <si>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</si>
  <si>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</si>
  <si>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</si>
  <si>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</si>
  <si>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</si>
  <si>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</si>
  <si>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</si>
  <si>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</si>
  <si>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</si>
  <si>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</si>
  <si>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</si>
  <si>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</si>
  <si>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</si>
  <si>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</si>
  <si>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</si>
  <si>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</si>
  <si>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</si>
  <si>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</si>
  <si>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</si>
  <si>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</si>
  <si>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</si>
  <si>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</si>
  <si>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</si>
  <si>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</si>
  <si>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</si>
  <si>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</si>
  <si>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</si>
  <si>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</si>
  <si>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</si>
  <si>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</si>
  <si>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</si>
  <si>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</si>
  <si>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</si>
  <si>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</si>
  <si>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</si>
  <si>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</si>
  <si>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</si>
  <si>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</si>
  <si>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</si>
  <si>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</si>
  <si>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</si>
  <si>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</si>
  <si>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</si>
  <si>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</si>
  <si>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2022年04月26日 17:44:19</t>
  </si>
  <si>
    <t xml:space="preserve">LoanBorTx</t>
  </si>
  <si>
    <t xml:space="preserve">放款交易內容檔</t>
  </si>
  <si>
    <t xml:space="preserve">2022年04月26日 17:44:11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</si>
  <si>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</si>
  <si>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</si>
  <si>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</si>
  <si>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</si>
  <si>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</si>
  <si>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2022年04月12日 12:12:51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</si>
  <si>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</si>
  <si>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</si>
  <si>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</si>
  <si>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</si>
  <si>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</si>
  <si>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</si>
  <si>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</si>
  <si>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</si>
  <si>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</si>
  <si>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</si>
  <si>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</si>
  <si>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</si>
  <si>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</si>
  <si>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</si>
  <si>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</si>
  <si>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</si>
  <si>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</si>
  <si>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</si>
  <si>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</si>
  <si>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</si>
  <si>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</si>
  <si>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2022年04月26日 16:25:06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</si>
  <si>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</si>
  <si>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</si>
  <si>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</si>
  <si>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</si>
  <si>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</si>
  <si>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</si>
  <si>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</si>
  <si>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</si>
  <si>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2022年04月21日 20:31:22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</si>
  <si>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</si>
  <si>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</si>
  <si>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</si>
  <si>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</si>
  <si>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</si>
  <si>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</si>
  <si>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</si>
  <si>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</si>
  <si>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</si>
  <si>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</si>
  <si>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</si>
  <si>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</si>
  <si>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</si>
  <si>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</si>
  <si>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</si>
  <si>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</si>
  <si>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</si>
  <si>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</si>
  <si>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</si>
  <si>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</si>
  <si>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</si>
  <si>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</si>
  <si>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</si>
  <si>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</si>
  <si>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</si>
  <si>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</si>
  <si>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</si>
  <si>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</si>
  <si>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</si>
  <si>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</si>
  <si>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</si>
  <si>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</si>
  <si>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</si>
  <si>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</si>
  <si>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</si>
  <si>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2022年04月14日 16:39:08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</si>
  <si>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</si>
  <si>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</si>
  <si>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</si>
  <si>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</si>
  <si>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</si>
  <si>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2022年04月26日 10:43:02</t>
  </si>
  <si>
    <t xml:space="preserve">InsuRenewMediaTemp</t>
  </si>
  <si>
    <t xml:space="preserve">火險詢價媒體檔</t>
  </si>
  <si>
    <t xml:space="preserve">2022年04月11日 16:11:49</t>
  </si>
  <si>
    <t xml:space="preserve">PostAuthLog</t>
  </si>
  <si>
    <t xml:space="preserve">郵局授權記錄檔</t>
  </si>
  <si>
    <t xml:space="preserve">2022年04月21日 20:36:43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</si>
  <si>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</si>
  <si>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</si>
  <si>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</si>
  <si>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</si>
  <si>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</si>
  <si>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</si>
  <si>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</si>
  <si>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</si>
  <si>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</si>
  <si>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</si>
  <si>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</si>
  <si>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</si>
  <si>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</si>
  <si>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</si>
  <si>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</si>
  <si>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</si>
  <si>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</si>
  <si>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</si>
  <si>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</si>
  <si>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</si>
  <si>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</si>
  <si>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</si>
  <si>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</si>
  <si>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</si>
  <si>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</si>
  <si>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</si>
  <si>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</si>
  <si>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</si>
  <si>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</si>
  <si>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</si>
  <si>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</si>
  <si>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</si>
  <si>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</si>
  <si>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</si>
  <si>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</si>
  <si>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</si>
  <si>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</si>
  <si>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</si>
  <si>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</si>
  <si>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</si>
  <si>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</si>
  <si>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</si>
  <si>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</si>
  <si>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</si>
  <si>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</si>
  <si>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2022年04月21日 15:05:37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</si>
  <si>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</si>
  <si>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</si>
  <si>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</si>
  <si>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</si>
  <si>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</si>
  <si>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</si>
  <si>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</si>
  <si>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</si>
  <si>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</si>
  <si>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</si>
  <si>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</si>
  <si>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</si>
  <si>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</si>
  <si>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</si>
  <si>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</si>
  <si>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</si>
  <si>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</si>
  <si>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</si>
  <si>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</si>
  <si>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</si>
  <si>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</si>
  <si>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</si>
  <si>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</si>
  <si>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</si>
  <si>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</si>
  <si>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</si>
  <si>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</si>
  <si>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</si>
  <si>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</si>
  <si>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</si>
  <si>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</si>
  <si>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</si>
  <si>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</si>
  <si>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</si>
  <si>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</si>
  <si>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</si>
  <si>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</si>
  <si>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</si>
  <si>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</si>
  <si>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</si>
  <si>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</si>
  <si>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</si>
  <si>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</si>
  <si>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</si>
  <si>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</si>
  <si>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</si>
  <si>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</si>
  <si>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</si>
  <si>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</si>
  <si>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</si>
  <si>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</si>
  <si>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</si>
  <si>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</si>
  <si>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</si>
  <si>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</si>
  <si>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</si>
  <si>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</si>
  <si>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</si>
  <si>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</si>
  <si>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</si>
  <si>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</si>
  <si>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</si>
  <si>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</si>
  <si>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</si>
  <si>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</si>
  <si>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</si>
  <si>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</si>
  <si>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</si>
  <si>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2022年04月12日 12:42:34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</si>
  <si>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</si>
  <si>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</si>
  <si>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</si>
  <si>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</si>
  <si>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</si>
  <si>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</si>
  <si>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</si>
  <si>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</si>
  <si>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</si>
  <si>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</si>
  <si>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</si>
  <si>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</si>
  <si>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</si>
  <si>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</si>
  <si>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</si>
  <si>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</si>
  <si>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</si>
  <si>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</si>
  <si>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</si>
  <si>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</si>
  <si>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</si>
  <si>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</si>
  <si>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</si>
  <si>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</si>
  <si>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</si>
  <si>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</si>
  <si>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</si>
  <si>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</si>
  <si>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</si>
  <si>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</si>
  <si>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</si>
  <si>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</si>
  <si>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</si>
  <si>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</si>
  <si>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</si>
  <si>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2022年04月26日 19:39:38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</si>
  <si>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</si>
  <si>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</si>
  <si>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</si>
  <si>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</si>
  <si>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</si>
  <si>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</si>
  <si>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</si>
  <si>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</si>
  <si>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</si>
  <si>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</si>
  <si>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</si>
  <si>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</si>
  <si>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</si>
  <si>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</si>
  <si>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</si>
  <si>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</si>
  <si>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</si>
  <si>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</si>
  <si>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</si>
  <si>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</si>
  <si>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</si>
  <si>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</si>
  <si>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</si>
  <si>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</si>
  <si>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</si>
  <si>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</si>
  <si>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</si>
  <si>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</si>
  <si>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</si>
  <si>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</si>
  <si>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</si>
  <si>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</si>
  <si>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</si>
  <si>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</si>
  <si>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</si>
  <si>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</si>
  <si>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</si>
  <si>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</si>
  <si>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2022年04月21日 13:56:28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</si>
  <si>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</si>
  <si>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</si>
  <si>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</si>
  <si>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</si>
  <si>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</si>
  <si>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</si>
  <si>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</si>
  <si>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</si>
  <si>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</si>
  <si>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</si>
  <si>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</si>
  <si>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</si>
  <si>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</si>
  <si>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</si>
  <si>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</si>
  <si>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</si>
  <si>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</si>
  <si>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</si>
  <si>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</si>
  <si>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</si>
  <si>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</si>
  <si>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</si>
  <si>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</si>
  <si>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</si>
  <si>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</si>
  <si>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</si>
  <si>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</si>
  <si>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</si>
  <si>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</si>
  <si>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</si>
  <si>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</si>
  <si>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</si>
  <si>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</si>
  <si>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</si>
  <si>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</si>
  <si>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</si>
  <si>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</si>
  <si>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</si>
  <si>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</si>
  <si>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</si>
  <si>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</si>
  <si>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</si>
  <si>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</si>
  <si>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</si>
  <si>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</si>
  <si>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</si>
  <si>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</si>
  <si>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</si>
  <si>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</si>
  <si>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</si>
  <si>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</si>
  <si>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</si>
  <si>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</si>
  <si>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</si>
  <si>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</si>
  <si>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</si>
  <si>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</si>
  <si>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</si>
  <si>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</si>
  <si>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</si>
  <si>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</si>
  <si>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</si>
  <si>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</si>
  <si>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</si>
  <si>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</si>
  <si>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</si>
  <si>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</si>
  <si>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</si>
  <si>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</si>
  <si>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</si>
  <si>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</si>
  <si>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</si>
  <si>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</si>
  <si>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</si>
  <si>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</si>
  <si>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</si>
  <si>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</si>
  <si>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</si>
  <si>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</si>
  <si>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</si>
  <si>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</si>
  <si>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</si>
  <si>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</si>
  <si>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</si>
  <si>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</si>
  <si>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</si>
  <si>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</si>
  <si>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</si>
  <si>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</si>
  <si>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2022年04月25日 11:07:36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</si>
  <si>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</si>
  <si>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</si>
  <si>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</si>
  <si>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</si>
  <si>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</si>
  <si>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2022年04月25日 14:36:54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</si>
  <si>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</si>
  <si>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</si>
  <si>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</si>
  <si>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</si>
  <si>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</si>
  <si>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</si>
  <si>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</si>
  <si>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</si>
  <si>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</si>
  <si>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</si>
  <si>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</si>
  <si>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</si>
  <si>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</si>
  <si>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</si>
  <si>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</si>
  <si>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</si>
  <si>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</si>
  <si>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</si>
  <si>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</si>
  <si>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</si>
  <si>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</si>
  <si>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</si>
  <si>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</si>
  <si>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</si>
  <si>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</si>
  <si>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</si>
  <si>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</si>
  <si>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</si>
  <si>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</si>
  <si>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</si>
  <si>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</si>
  <si>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</si>
  <si>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</si>
  <si>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</si>
  <si>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</si>
  <si>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</si>
  <si>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</si>
  <si>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</si>
  <si>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</si>
  <si>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</si>
  <si>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</si>
  <si>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</si>
  <si>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</si>
  <si>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</si>
  <si>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</si>
  <si>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</si>
  <si>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</si>
  <si>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</si>
  <si>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</si>
  <si>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</si>
  <si>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</si>
  <si>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</si>
  <si>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</si>
  <si>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</si>
  <si>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</si>
  <si>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</si>
  <si>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</si>
  <si>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</si>
  <si>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</si>
  <si>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</si>
  <si>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</si>
  <si>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</si>
  <si>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</si>
  <si>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</si>
  <si>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</si>
  <si>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</si>
  <si>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</si>
  <si>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</si>
  <si>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</si>
  <si>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</si>
  <si>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</si>
  <si>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</si>
  <si>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</si>
  <si>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</si>
  <si>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</si>
  <si>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</si>
  <si>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</si>
  <si>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</si>
  <si>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</si>
  <si>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</si>
  <si>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</si>
  <si>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</si>
  <si>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</si>
  <si>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</si>
  <si>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</si>
  <si>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</si>
  <si>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</si>
  <si>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</si>
  <si>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</si>
  <si>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</si>
  <si>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</si>
  <si>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</si>
  <si>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</si>
  <si>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</si>
  <si>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</si>
  <si>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</si>
  <si>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</si>
  <si>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</si>
  <si>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</si>
  <si>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</si>
  <si>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</si>
  <si>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</si>
  <si>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</si>
  <si>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</si>
  <si>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</si>
  <si>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</si>
  <si>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</si>
  <si>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</si>
  <si>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</si>
  <si>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</si>
  <si>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</si>
  <si>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</si>
  <si>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</si>
  <si>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</si>
  <si>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</si>
  <si>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</si>
  <si>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</si>
  <si>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</si>
  <si>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</si>
  <si>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</si>
  <si>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</si>
  <si>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</si>
  <si>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</si>
  <si>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</si>
  <si>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</si>
  <si>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</si>
  <si>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</si>
  <si>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</si>
  <si>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</si>
  <si>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</si>
  <si>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</si>
  <si>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</si>
  <si>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</si>
  <si>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</si>
  <si>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</si>
  <si>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</si>
  <si>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</si>
  <si>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</si>
  <si>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</si>
  <si>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</si>
  <si>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</si>
  <si>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</si>
  <si>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</si>
  <si>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</si>
  <si>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</si>
  <si>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</si>
  <si>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</si>
  <si>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</si>
  <si>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</si>
  <si>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</si>
  <si>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</si>
  <si>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</si>
  <si>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</si>
  <si>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</si>
  <si>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</si>
  <si>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</si>
  <si>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</si>
  <si>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</si>
  <si>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</si>
  <si>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</si>
  <si>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</si>
  <si>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</si>
  <si>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</si>
  <si>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</si>
  <si>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</si>
  <si>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</si>
  <si>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</si>
  <si>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</si>
  <si>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</si>
  <si>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</si>
  <si>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</si>
  <si>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</si>
  <si>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</si>
  <si>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</si>
  <si>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</si>
  <si>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</si>
  <si>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</si>
  <si>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</si>
  <si>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</si>
  <si>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</si>
  <si>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</si>
  <si>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</si>
  <si>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</si>
  <si>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</si>
  <si>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</si>
  <si>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</si>
  <si>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</si>
  <si>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</si>
  <si>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</si>
  <si>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</si>
  <si>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</si>
  <si>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</si>
  <si>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</si>
  <si>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</si>
  <si>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</si>
  <si>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</si>
  <si>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</si>
  <si>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</si>
  <si>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</si>
  <si>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</si>
  <si>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</si>
  <si>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</si>
  <si>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</si>
  <si>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</si>
  <si>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</si>
  <si>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</si>
  <si>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</si>
  <si>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</si>
  <si>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</si>
  <si>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</si>
  <si>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</si>
  <si>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</si>
  <si>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</si>
  <si>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</si>
  <si>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</si>
  <si>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</si>
  <si>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</si>
  <si>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</si>
  <si>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</si>
  <si>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</si>
  <si>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</si>
  <si>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</si>
  <si>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</si>
  <si>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</si>
  <si>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</si>
  <si>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</si>
  <si>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</si>
  <si>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</si>
  <si>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</si>
  <si>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</si>
  <si>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</si>
  <si>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</si>
  <si>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</si>
  <si>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</si>
  <si>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</si>
  <si>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</si>
  <si>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</si>
  <si>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</si>
  <si>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</si>
  <si>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</si>
  <si>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</si>
  <si>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</si>
  <si>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</si>
  <si>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</si>
  <si>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</si>
  <si>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</si>
  <si>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</si>
  <si>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</si>
  <si>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</si>
  <si>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</si>
  <si>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</si>
  <si>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</si>
  <si>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</si>
  <si>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</si>
  <si>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</si>
  <si>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</si>
  <si>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</si>
  <si>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</si>
  <si>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</si>
  <si>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</si>
  <si>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</si>
  <si>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</si>
  <si>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</si>
  <si>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</si>
  <si>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</si>
  <si>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</si>
  <si>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</si>
  <si>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</si>
  <si>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</si>
  <si>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</si>
  <si>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</si>
  <si>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</si>
  <si>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</si>
  <si>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</si>
  <si>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</si>
  <si>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</si>
  <si>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</si>
  <si>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</si>
  <si>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</si>
  <si>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</si>
  <si>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</si>
  <si>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</si>
  <si>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</si>
  <si>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</si>
  <si>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</si>
  <si>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</si>
  <si>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</si>
  <si>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</si>
  <si>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</si>
  <si>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</si>
  <si>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</si>
  <si>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</si>
  <si>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</si>
  <si>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</si>
  <si>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</si>
  <si>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</si>
  <si>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</si>
  <si>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</si>
  <si>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</si>
  <si>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</si>
  <si>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</si>
  <si>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</si>
  <si>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</si>
  <si>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</si>
  <si>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</si>
  <si>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</si>
  <si>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</si>
  <si>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</si>
  <si>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</si>
  <si>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</si>
  <si>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</si>
  <si>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</si>
  <si>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</si>
  <si>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</si>
  <si>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</si>
  <si>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</si>
  <si>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</si>
  <si>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</si>
  <si>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</si>
  <si>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</si>
  <si>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</si>
  <si>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</si>
  <si>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</si>
  <si>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</si>
  <si>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</si>
  <si>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</si>
  <si>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</si>
  <si>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</si>
  <si>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</si>
  <si>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</si>
  <si>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</si>
  <si>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</si>
  <si>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</si>
  <si>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</si>
  <si>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</si>
  <si>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</si>
  <si>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</si>
  <si>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</si>
  <si>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</si>
  <si>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</si>
  <si>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</si>
  <si>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</si>
  <si>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</si>
  <si>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</si>
  <si>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</si>
  <si>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</si>
  <si>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</si>
  <si>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</si>
  <si>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</si>
  <si>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</si>
  <si>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</si>
  <si>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</si>
  <si>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</si>
  <si>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</si>
  <si>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</si>
  <si>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</si>
  <si>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</si>
  <si>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</si>
  <si>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</si>
  <si>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</si>
  <si>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</si>
  <si>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</si>
  <si>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</si>
  <si>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</si>
  <si>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</si>
  <si>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</si>
  <si>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</si>
  <si>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</si>
  <si>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</si>
  <si>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</si>
  <si>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</si>
  <si>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</si>
  <si>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</si>
  <si>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</si>
  <si>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</si>
  <si>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</si>
  <si>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</si>
  <si>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</si>
  <si>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</si>
  <si>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</si>
  <si>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</si>
  <si>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</si>
  <si>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</si>
  <si>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</si>
  <si>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</si>
  <si>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</si>
  <si>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</si>
  <si>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</si>
  <si>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</si>
  <si>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</si>
  <si>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</si>
  <si>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</si>
  <si>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</si>
  <si>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</si>
  <si>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</si>
  <si>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</si>
  <si>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</si>
  <si>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</si>
  <si>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</si>
  <si>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</si>
  <si>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</si>
  <si>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</si>
  <si>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</si>
  <si>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</si>
  <si>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</si>
  <si>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</si>
  <si>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</si>
  <si>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</si>
  <si>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</si>
  <si>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</si>
  <si>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</si>
  <si>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</si>
  <si>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</si>
  <si>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</si>
  <si>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</si>
  <si>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</si>
  <si>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</si>
  <si>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</si>
  <si>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</si>
  <si>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</si>
  <si>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</si>
  <si>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</si>
  <si>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</si>
  <si>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</si>
  <si>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</si>
  <si>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</si>
  <si>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</si>
  <si>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</si>
  <si>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</si>
  <si>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</si>
  <si>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</si>
  <si>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</si>
  <si>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</si>
  <si>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</si>
  <si>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</si>
  <si>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</si>
  <si>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</si>
  <si>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</si>
  <si>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</si>
  <si>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</si>
  <si>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</si>
  <si>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</si>
  <si>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</si>
  <si>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</si>
  <si>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</si>
  <si>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</si>
  <si>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</si>
  <si>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</si>
  <si>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</si>
  <si>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</si>
  <si>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</si>
  <si>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</si>
  <si>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</si>
  <si>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</si>
  <si>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</si>
  <si>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</si>
  <si>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</si>
  <si>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</si>
  <si>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</si>
  <si>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</si>
  <si>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</si>
  <si>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</si>
  <si>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</si>
  <si>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</si>
  <si>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</si>
  <si>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</si>
  <si>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</si>
  <si>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</si>
  <si>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</si>
  <si>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</si>
  <si>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</si>
  <si>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</si>
  <si>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</si>
  <si>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</si>
  <si>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2022年04月12日 14:28:31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</si>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</sst>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1043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HYPERLINK("[\\192.168.10.16\St1Share(NAS)\SKL\DB\GenTables\L6-共同作業\AcClose.xlsx]DBD!A1",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HYPERLINK("[\\192.168.10.16\St1Share(NAS)\SKL\DB\GenTables\L6-共同作業\AcDetail.xlsx]DBD!A1",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HYPERLINK("[\\192.168.10.16\St1Share(NAS)\SKL\DB\GenTables\L6-共同作業\AcLoanInt.xlsx]DBD!A1",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HYPERLINK("[\\192.168.10.16\St1Share(NAS)\SKL\DB\GenTables\L6-共同作業\AcLoanRenew.xlsx]DBD!A1",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HYPERLINK("[\\192.168.10.16\St1Share(NAS)\SKL\DB\GenTables\L6-共同作業\AcMain.xlsx]DBD!A1",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HYPERLINK("[\\192.168.10.16\St1Share(NAS)\SKL\DB\GenTables\L6-共同作業\AcReceivable.xlsx]DBD!A1",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HYPERLINK("[\\192.168.10.16\St1Share(NAS)\SKL\DB\GenTables\L6-共同作業\CdAcBook.xlsx]DBD!A1",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HYPERLINK("[\\192.168.10.16\St1Share(NAS)\SKL\DB\GenTables\L6-共同作業\CdAcCode.xlsx]DBD!A1",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HYPERLINK("[\\192.168.10.16\St1Share(NAS)\SKL\DB\GenTables\L6-共同作業\CdAoDept.xlsx]DBD!A1",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HYPERLINK("[\\192.168.10.16\St1Share(NAS)\SKL\DB\GenTables\L6-共同作業\CdAppraisalCompany.xlsx]DBD!A1",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HYPERLINK("[\\192.168.10.16\St1Share(NAS)\SKL\DB\GenTables\L6-共同作業\CdAppraiser.xlsx]DBD!A1",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HYPERLINK("[\\192.168.10.16\St1Share(NAS)\SKL\DB\GenTables\L6-共同作業\CdArea.xlsx]DBD!A1",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HYPERLINK("[\\192.168.10.16\St1Share(NAS)\SKL\DB\GenTables\L6-共同作業\CdBank.xlsx]DBD!A1",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HYPERLINK("[\\192.168.10.16\St1Share(NAS)\SKL\DB\GenTables\L6-共同作業\CdBankOld.xlsx]DBD!A1",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HYPERLINK("[\\192.168.10.16\St1Share(NAS)\SKL\DB\GenTables\L6-共同作業\CdBaseRate.xlsx]DBD!A1",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HYPERLINK("[\\192.168.10.16\St1Share(NAS)\SKL\DB\GenTables\L6-共同作業\CdBcm.xlsx]DBD!A1",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HYPERLINK("[\\192.168.10.16\St1Share(NAS)\SKL\DB\GenTables\L6-共同作業\CdBonus.xlsx]DBD!A1",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HYPERLINK("[\\192.168.10.16\St1Share(NAS)\SKL\DB\GenTables\L6-共同作業\CdBonusCo.xlsx]DBD!A1",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HYPERLINK("[\\192.168.10.16\St1Share(NAS)\SKL\DB\GenTables\L6-共同作業\CdBranch.xlsx]DBD!A1",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HYPERLINK("[\\192.168.10.16\St1Share(NAS)\SKL\DB\GenTables\L6-共同作業\CdBranchGroup.xlsx]DBD!A1",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HYPERLINK("[\\192.168.10.16\St1Share(NAS)\SKL\DB\GenTables\L6-共同作業\CdBudget.xlsx]DBD!A1",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HYPERLINK("[\\192.168.10.16\St1Share(NAS)\SKL\DB\GenTables\L6-共同作業\CdBuildingCost.xlsx]DBD!A1",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HYPERLINK("[\\192.168.10.16\St1Share(NAS)\SKL\DB\GenTables\L6-共同作業\CdCashFlow.xlsx]DBD!A1",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HYPERLINK("[\\192.168.10.16\St1Share(NAS)\SKL\DB\GenTables\L6-共同作業\CdCity.xlsx]DBD!A1",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HYPERLINK("[\\192.168.10.16\St1Share(NAS)\SKL\DB\GenTables\L6-共同作業\CdCl.xlsx]DBD!A1",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HYPERLINK("[\\192.168.10.16\St1Share(NAS)\SKL\DB\GenTables\L6-共同作業\CdCode.xlsx]DBD!A1",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HYPERLINK("[\\192.168.10.16\St1Share(NAS)\SKL\DB\GenTables\L6-共同作業\CdEmp.xlsx]DBD!A1",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HYPERLINK("[\\192.168.10.16\St1Share(NAS)\SKL\DB\GenTables\L6-共同作業\CdGseq.xlsx]DBD!A1",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HYPERLINK("[\\192.168.10.16\St1Share(NAS)\SKL\DB\GenTables\L6-共同作業\CdGuarantor.xlsx]DBD!A1",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HYPERLINK("[\\192.168.10.16\St1Share(NAS)\SKL\DB\GenTables\L6-共同作業\CdIndustry.xlsx]DBD!A1",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HYPERLINK("[\\192.168.10.16\St1Share(NAS)\SKL\DB\GenTables\L6-共同作業\CdInsurer.xlsx]DBD!A1",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HYPERLINK("[\\192.168.10.16\St1Share(NAS)\SKL\DB\GenTables\L6-共同作業\CdLandOffice.xlsx]DBD!A1",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HYPERLINK("[\\192.168.10.16\St1Share(NAS)\SKL\DB\GenTables\L6-共同作業\CdLandSection.xlsx]DBD!A1",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HYPERLINK("[\\192.168.10.16\St1Share(NAS)\SKL\DB\GenTables\L6-共同作業\CdLoanNotYet.xlsx]DBD!A1",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HYPERLINK("[\\192.168.10.16\St1Share(NAS)\SKL\DB\GenTables\L6-共同作業\CdOverdue.xlsx]DBD!A1",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HYPERLINK("[\\192.168.10.16\St1Share(NAS)\SKL\DB\GenTables\L6-共同作業\CdPerformance.xlsx]DBD!A1",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HYPERLINK("[\\192.168.10.16\St1Share(NAS)\SKL\DB\GenTables\L6-共同作業\CdPfParms.xlsx]DBD!A1",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HYPERLINK("[\\192.168.10.16\St1Share(NAS)\SKL\DB\GenTables\L6-共同作業\CdReport.xlsx]DBD!A1",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HYPERLINK("[\\192.168.10.16\St1Share(NAS)\SKL\DB\GenTables\L6-共同作業\CdStock.xlsx]DBD!A1",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HYPERLINK("[\\192.168.10.16\St1Share(NAS)\SKL\DB\GenTables\L6-共同作業\CdSupv.xlsx]DBD!A1",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HYPERLINK("[\\192.168.10.16\St1Share(NAS)\SKL\DB\GenTables\L6-共同作業\CdSyndFee.xlsx]DBD!A1",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HYPERLINK("[\\192.168.10.16\St1Share(NAS)\SKL\DB\GenTables\L6-共同作業\CdVarValue.xlsx]DBD!A1",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HYPERLINK("[\\192.168.10.16\St1Share(NAS)\SKL\DB\GenTables\L6-共同作業\CdWorkMonth.xlsx]DBD!A1",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HYPERLINK("[\\192.168.10.16\St1Share(NAS)\SKL\DB\GenTables\L6-共同作業\JobDetail.xlsx]DBD!A1",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HYPERLINK("[\\192.168.10.16\St1Share(NAS)\SKL\DB\GenTables\L6-共同作業\JobMain.xlsx]DBD!A1",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HYPERLINK("[\\192.168.10.16\St1Share(NAS)\SKL\DB\GenTables\L6-共同作業\StgCdEmp.xlsx]DBD!A1",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HYPERLINK("[\\192.168.10.16\St1Share(NAS)\SKL\DB\GenTables\L6-共同作業\SystemParas.xlsx]DBD!A1", "連結")</f>
        <v>連結</v>
      </c>
      <c r="E180" s="1" t="s">
        <v>546</v>
      </c>
    </row>
    <row r="181">
      <c r="A181" s="1" t="s">
        <v>547</v>
      </c>
      <c r="B181" s="1" t="s">
        <v>548</v>
      </c>
      <c r="C181" s="1" t="s">
        <v>549</v>
      </c>
      <c r="D181" s="2" t="str">
        <f>HYPERLINK("[\\192.168.10.16\St1Share(NAS)\SKL\DB\GenTables\L7-介接外部系統\CreditRating.xlsx]DBD!A1", "連結")</f>
        <v>連結</v>
      </c>
      <c r="E181" s="1" t="s">
        <v>550</v>
      </c>
    </row>
    <row r="182">
      <c r="A182" s="1" t="s">
        <v>547</v>
      </c>
      <c r="B182" s="1" t="s">
        <v>551</v>
      </c>
      <c r="C182" s="1" t="s">
        <v>552</v>
      </c>
      <c r="D182" s="2" t="str">
        <f>HYPERLINK("[\\192.168.10.16\St1Share(NAS)\SKL\DB\GenTables\L7-介接外部系統\CustomerAmlRating.xlsx]DBD!A1", "連結")</f>
        <v>連結</v>
      </c>
      <c r="E182" s="1" t="s">
        <v>553</v>
      </c>
    </row>
    <row r="183">
      <c r="A183" s="1" t="s">
        <v>547</v>
      </c>
      <c r="B183" s="1" t="s">
        <v>554</v>
      </c>
      <c r="C183" s="1" t="s">
        <v>555</v>
      </c>
      <c r="D183" s="2" t="str">
        <f>HYPERLINK("[\\192.168.10.16\St1Share(NAS)\SKL\DB\GenTables\L7-介接外部系統\DataInputRecord.xlsx]DBD!A1", "連結")</f>
        <v>連結</v>
      </c>
      <c r="E183" s="1" t="s">
        <v>556</v>
      </c>
    </row>
    <row r="184">
      <c r="A184" s="1" t="s">
        <v>547</v>
      </c>
      <c r="B184" s="1" t="s">
        <v>557</v>
      </c>
      <c r="C184" s="1" t="s">
        <v>558</v>
      </c>
      <c r="D184" s="2" t="str">
        <f>HYPERLINK("[\\192.168.10.16\St1Share(NAS)\SKL\DB\GenTables\L7-介接外部系統\Ias39IntMethod.xlsx]DBD!A1", "連結")</f>
        <v>連結</v>
      </c>
      <c r="E184" s="1" t="s">
        <v>559</v>
      </c>
    </row>
    <row r="185">
      <c r="A185" s="1" t="s">
        <v>547</v>
      </c>
      <c r="B185" s="1" t="s">
        <v>560</v>
      </c>
      <c r="C185" s="1" t="s">
        <v>561</v>
      </c>
      <c r="D185" s="2" t="str">
        <f>HYPERLINK("[\\192.168.10.16\St1Share(NAS)\SKL\DB\GenTables\L7-介接外部系統\Ias39LGD.xlsx]DBD!A1", "連結")</f>
        <v>連結</v>
      </c>
      <c r="E185" s="1" t="s">
        <v>562</v>
      </c>
    </row>
    <row r="186">
      <c r="A186" s="1" t="s">
        <v>547</v>
      </c>
      <c r="B186" s="1" t="s">
        <v>563</v>
      </c>
      <c r="C186" s="1" t="s">
        <v>564</v>
      </c>
      <c r="D186" s="2" t="str">
        <f>HYPERLINK("[\\192.168.10.16\St1Share(NAS)\SKL\DB\GenTables\L7-介接外部系統\Ias39Loan34Data.xlsx]DBD!A1", "連結")</f>
        <v>連結</v>
      </c>
      <c r="E186" s="1" t="s">
        <v>565</v>
      </c>
    </row>
    <row r="187">
      <c r="A187" s="1" t="s">
        <v>547</v>
      </c>
      <c r="B187" s="1" t="s">
        <v>566</v>
      </c>
      <c r="C187" s="1" t="s">
        <v>567</v>
      </c>
      <c r="D187" s="2" t="str">
        <f>HYPERLINK("[\\192.168.10.16\St1Share(NAS)\SKL\DB\GenTables\L7-介接外部系統\Ias39LoanCommit.xlsx]DBD!A1", "連結")</f>
        <v>連結</v>
      </c>
      <c r="E187" s="1" t="s">
        <v>568</v>
      </c>
    </row>
    <row r="188">
      <c r="A188" s="1" t="s">
        <v>547</v>
      </c>
      <c r="B188" s="1" t="s">
        <v>569</v>
      </c>
      <c r="C188" s="1" t="s">
        <v>570</v>
      </c>
      <c r="D188" s="2" t="str">
        <f>HYPERLINK("[\\192.168.10.16\St1Share(NAS)\SKL\DB\GenTables\L7-介接外部系統\Ias39Loss.xlsx]DBD!A1", "連結")</f>
        <v>連結</v>
      </c>
      <c r="E188" s="1" t="s">
        <v>571</v>
      </c>
    </row>
    <row r="189">
      <c r="A189" s="1" t="s">
        <v>547</v>
      </c>
      <c r="B189" s="1" t="s">
        <v>572</v>
      </c>
      <c r="C189" s="1" t="s">
        <v>573</v>
      </c>
      <c r="D189" s="2" t="str">
        <f>HYPERLINK("[\\192.168.10.16\St1Share(NAS)\SKL\DB\GenTables\L7-介接外部系統\Ifrs9FacData.xlsx]DBD!A1", "連結")</f>
        <v>連結</v>
      </c>
      <c r="E189" s="1" t="s">
        <v>574</v>
      </c>
    </row>
    <row r="190">
      <c r="A190" s="1" t="s">
        <v>547</v>
      </c>
      <c r="B190" s="1" t="s">
        <v>575</v>
      </c>
      <c r="C190" s="1" t="s">
        <v>576</v>
      </c>
      <c r="D190" s="2" t="str">
        <f>HYPERLINK("[\\192.168.10.16\St1Share(NAS)\SKL\DB\GenTables\L7-介接外部系統\Ifrs9LoanData.xlsx]DBD!A1", "連結")</f>
        <v>連結</v>
      </c>
      <c r="E190" s="1" t="s">
        <v>577</v>
      </c>
    </row>
    <row r="191">
      <c r="A191" s="1" t="s">
        <v>547</v>
      </c>
      <c r="B191" s="1" t="s">
        <v>578</v>
      </c>
      <c r="C191" s="1" t="s">
        <v>579</v>
      </c>
      <c r="D191" s="2" t="str">
        <f>HYPERLINK("[\\192.168.10.16\St1Share(NAS)\SKL\DB\GenTables\L7-介接外部系統\LoanIfrs9Ap.xlsx]DBD!A1", "連結")</f>
        <v>連結</v>
      </c>
      <c r="E191" s="1" t="s">
        <v>580</v>
      </c>
    </row>
    <row r="192">
      <c r="A192" s="1" t="s">
        <v>547</v>
      </c>
      <c r="B192" s="1" t="s">
        <v>581</v>
      </c>
      <c r="C192" s="1" t="s">
        <v>582</v>
      </c>
      <c r="D192" s="2" t="str">
        <f>HYPERLINK("[\\192.168.10.16\St1Share(NAS)\SKL\DB\GenTables\L7-介接外部系統\LoanIfrs9Bp.xlsx]DBD!A1", "連結")</f>
        <v>連結</v>
      </c>
      <c r="E192" s="1" t="s">
        <v>583</v>
      </c>
    </row>
    <row r="193">
      <c r="A193" s="1" t="s">
        <v>547</v>
      </c>
      <c r="B193" s="1" t="s">
        <v>584</v>
      </c>
      <c r="C193" s="1" t="s">
        <v>585</v>
      </c>
      <c r="D193" s="2" t="str">
        <f>HYPERLINK("[\\192.168.10.16\St1Share(NAS)\SKL\DB\GenTables\L7-介接外部系統\LoanIfrs9Cp.xlsx]DBD!A1", "連結")</f>
        <v>連結</v>
      </c>
      <c r="E193" s="1" t="s">
        <v>586</v>
      </c>
    </row>
    <row r="194">
      <c r="A194" s="1" t="s">
        <v>547</v>
      </c>
      <c r="B194" s="1" t="s">
        <v>587</v>
      </c>
      <c r="C194" s="1" t="s">
        <v>588</v>
      </c>
      <c r="D194" s="2" t="str">
        <f>HYPERLINK("[\\192.168.10.16\St1Share(NAS)\SKL\DB\GenTables\L7-介接外部系統\LoanIfrs9Dp.xlsx]DBD!A1", "連結")</f>
        <v>連結</v>
      </c>
      <c r="E194" s="1" t="s">
        <v>589</v>
      </c>
    </row>
    <row r="195">
      <c r="A195" s="1" t="s">
        <v>547</v>
      </c>
      <c r="B195" s="1" t="s">
        <v>590</v>
      </c>
      <c r="C195" s="1" t="s">
        <v>591</v>
      </c>
      <c r="D195" s="2" t="str">
        <f>HYPERLINK("[\\192.168.10.16\St1Share(NAS)\SKL\DB\GenTables\L7-介接外部系統\LoanIfrs9Fp.xlsx]DBD!A1", "連結")</f>
        <v>連結</v>
      </c>
      <c r="E195" s="1" t="s">
        <v>592</v>
      </c>
    </row>
    <row r="196">
      <c r="A196" s="1" t="s">
        <v>547</v>
      </c>
      <c r="B196" s="1" t="s">
        <v>593</v>
      </c>
      <c r="C196" s="1" t="s">
        <v>594</v>
      </c>
      <c r="D196" s="2" t="str">
        <f>HYPERLINK("[\\192.168.10.16\St1Share(NAS)\SKL\DB\GenTables\L7-介接外部系統\LoanIfrs9Gp.xlsx]DBD!A1", "連結")</f>
        <v>連結</v>
      </c>
      <c r="E196" s="1" t="s">
        <v>595</v>
      </c>
    </row>
    <row r="197">
      <c r="A197" s="1" t="s">
        <v>547</v>
      </c>
      <c r="B197" s="1" t="s">
        <v>596</v>
      </c>
      <c r="C197" s="1" t="s">
        <v>597</v>
      </c>
      <c r="D197" s="2" t="str">
        <f>HYPERLINK("[\\192.168.10.16\St1Share(NAS)\SKL\DB\GenTables\L7-介接外部系統\LoanIfrs9Hp.xlsx]DBD!A1", "連結")</f>
        <v>連結</v>
      </c>
      <c r="E197" s="1" t="s">
        <v>598</v>
      </c>
    </row>
    <row r="198">
      <c r="A198" s="1" t="s">
        <v>547</v>
      </c>
      <c r="B198" s="1" t="s">
        <v>599</v>
      </c>
      <c r="C198" s="1" t="s">
        <v>600</v>
      </c>
      <c r="D198" s="2" t="str">
        <f>HYPERLINK("[\\192.168.10.16\St1Share(NAS)\SKL\DB\GenTables\L7-介接外部系統\LoanIfrs9Ip.xlsx]DBD!A1", "連結")</f>
        <v>連結</v>
      </c>
      <c r="E198" s="1" t="s">
        <v>601</v>
      </c>
    </row>
    <row r="199">
      <c r="A199" s="1" t="s">
        <v>547</v>
      </c>
      <c r="B199" s="1" t="s">
        <v>602</v>
      </c>
      <c r="C199" s="1" t="s">
        <v>603</v>
      </c>
      <c r="D199" s="2" t="str">
        <f>HYPERLINK("[\\192.168.10.16\St1Share(NAS)\SKL\DB\GenTables\L7-介接外部系統\LoanIfrs9Jp.xlsx]DBD!A1", "連結")</f>
        <v>連結</v>
      </c>
      <c r="E199" s="1" t="s">
        <v>604</v>
      </c>
    </row>
    <row r="200">
      <c r="A200" s="1" t="s">
        <v>605</v>
      </c>
      <c r="B200" s="1" t="s">
        <v>606</v>
      </c>
      <c r="C200" s="1" t="s">
        <v>607</v>
      </c>
      <c r="D200" s="2" t="str">
        <f>HYPERLINK("[\\192.168.10.16\St1Share(NAS)\SKL\DB\GenTables\L8-遵循法令作業\AmlCustList.xlsx]DBD!A1", "連結")</f>
        <v>連結</v>
      </c>
      <c r="E200" s="1" t="s">
        <v>608</v>
      </c>
    </row>
    <row r="201">
      <c r="A201" s="1" t="s">
        <v>605</v>
      </c>
      <c r="B201" s="1" t="s">
        <v>609</v>
      </c>
      <c r="C201" s="1" t="s">
        <v>610</v>
      </c>
      <c r="D201" s="2" t="str">
        <f>HYPERLINK("[\\192.168.10.16\St1Share(NAS)\SKL\DB\GenTables\L8-遵循法令作業\JcicB080.xlsx]DBD!A1", "連結")</f>
        <v>連結</v>
      </c>
      <c r="E201" s="1" t="s">
        <v>611</v>
      </c>
    </row>
    <row r="202">
      <c r="A202" s="1" t="s">
        <v>605</v>
      </c>
      <c r="B202" s="1" t="s">
        <v>612</v>
      </c>
      <c r="C202" s="1" t="s">
        <v>613</v>
      </c>
      <c r="D202" s="2" t="str">
        <f>HYPERLINK("[\\192.168.10.16\St1Share(NAS)\SKL\DB\GenTables\L8-遵循法令作業\JcicB085.xlsx]DBD!A1", "連結")</f>
        <v>連結</v>
      </c>
      <c r="E202" s="1" t="s">
        <v>614</v>
      </c>
    </row>
    <row r="203">
      <c r="A203" s="1" t="s">
        <v>605</v>
      </c>
      <c r="B203" s="1" t="s">
        <v>615</v>
      </c>
      <c r="C203" s="1" t="s">
        <v>616</v>
      </c>
      <c r="D203" s="2" t="str">
        <f>HYPERLINK("[\\192.168.10.16\St1Share(NAS)\SKL\DB\GenTables\L8-遵循法令作業\JcicB090.xlsx]DBD!A1", "連結")</f>
        <v>連結</v>
      </c>
      <c r="E203" s="1" t="s">
        <v>617</v>
      </c>
    </row>
    <row r="204">
      <c r="A204" s="1" t="s">
        <v>605</v>
      </c>
      <c r="B204" s="1" t="s">
        <v>618</v>
      </c>
      <c r="C204" s="1" t="s">
        <v>619</v>
      </c>
      <c r="D204" s="2" t="str">
        <f>HYPERLINK("[\\192.168.10.16\St1Share(NAS)\SKL\DB\GenTables\L8-遵循法令作業\JcicB091.xlsx]DBD!A1", "連結")</f>
        <v>連結</v>
      </c>
      <c r="E204" s="1" t="s">
        <v>620</v>
      </c>
    </row>
    <row r="205">
      <c r="A205" s="1" t="s">
        <v>605</v>
      </c>
      <c r="B205" s="1" t="s">
        <v>621</v>
      </c>
      <c r="C205" s="1" t="s">
        <v>622</v>
      </c>
      <c r="D205" s="2" t="str">
        <f>HYPERLINK("[\\192.168.10.16\St1Share(NAS)\SKL\DB\GenTables\L8-遵循法令作業\JcicB092.xlsx]DBD!A1", "連結")</f>
        <v>連結</v>
      </c>
      <c r="E205" s="1" t="s">
        <v>623</v>
      </c>
    </row>
    <row r="206">
      <c r="A206" s="1" t="s">
        <v>605</v>
      </c>
      <c r="B206" s="1" t="s">
        <v>624</v>
      </c>
      <c r="C206" s="1" t="s">
        <v>625</v>
      </c>
      <c r="D206" s="2" t="str">
        <f>HYPERLINK("[\\192.168.10.16\St1Share(NAS)\SKL\DB\GenTables\L8-遵循法令作業\JcicB093.xlsx]DBD!A1", "連結")</f>
        <v>連結</v>
      </c>
      <c r="E206" s="1" t="s">
        <v>626</v>
      </c>
    </row>
    <row r="207">
      <c r="A207" s="1" t="s">
        <v>605</v>
      </c>
      <c r="B207" s="1" t="s">
        <v>627</v>
      </c>
      <c r="C207" s="1" t="s">
        <v>628</v>
      </c>
      <c r="D207" s="2" t="str">
        <f>HYPERLINK("[\\192.168.10.16\St1Share(NAS)\SKL\DB\GenTables\L8-遵循法令作業\JcicB094.xlsx]DBD!A1", "連結")</f>
        <v>連結</v>
      </c>
      <c r="E207" s="1" t="s">
        <v>629</v>
      </c>
    </row>
    <row r="208">
      <c r="A208" s="1" t="s">
        <v>605</v>
      </c>
      <c r="B208" s="1" t="s">
        <v>630</v>
      </c>
      <c r="C208" s="1" t="s">
        <v>631</v>
      </c>
      <c r="D208" s="2" t="str">
        <f>HYPERLINK("[\\192.168.10.16\St1Share(NAS)\SKL\DB\GenTables\L8-遵循法令作業\JcicB095.xlsx]DBD!A1", "連結")</f>
        <v>連結</v>
      </c>
      <c r="E208" s="1" t="s">
        <v>632</v>
      </c>
    </row>
    <row r="209">
      <c r="A209" s="1" t="s">
        <v>605</v>
      </c>
      <c r="B209" s="1" t="s">
        <v>633</v>
      </c>
      <c r="C209" s="1" t="s">
        <v>634</v>
      </c>
      <c r="D209" s="2" t="str">
        <f>HYPERLINK("[\\192.168.10.16\St1Share(NAS)\SKL\DB\GenTables\L8-遵循法令作業\JcicB096.xlsx]DBD!A1", "連結")</f>
        <v>連結</v>
      </c>
      <c r="E209" s="1" t="s">
        <v>635</v>
      </c>
    </row>
    <row r="210">
      <c r="A210" s="1" t="s">
        <v>605</v>
      </c>
      <c r="B210" s="1" t="s">
        <v>636</v>
      </c>
      <c r="C210" s="1" t="s">
        <v>637</v>
      </c>
      <c r="D210" s="2" t="str">
        <f>HYPERLINK("[\\192.168.10.16\St1Share(NAS)\SKL\DB\GenTables\L8-遵循法令作業\JcicB201.xlsx]DBD!A1", "連結")</f>
        <v>連結</v>
      </c>
      <c r="E210" s="1" t="s">
        <v>638</v>
      </c>
    </row>
    <row r="211">
      <c r="A211" s="1" t="s">
        <v>605</v>
      </c>
      <c r="B211" s="1" t="s">
        <v>639</v>
      </c>
      <c r="C211" s="1" t="s">
        <v>640</v>
      </c>
      <c r="D211" s="2" t="str">
        <f>HYPERLINK("[\\192.168.10.16\St1Share(NAS)\SKL\DB\GenTables\L8-遵循法令作業\JcicB204.xlsx]DBD!A1", "連結")</f>
        <v>連結</v>
      </c>
      <c r="E211" s="1" t="s">
        <v>641</v>
      </c>
    </row>
    <row r="212">
      <c r="A212" s="1" t="s">
        <v>605</v>
      </c>
      <c r="B212" s="1" t="s">
        <v>642</v>
      </c>
      <c r="C212" s="1" t="s">
        <v>643</v>
      </c>
      <c r="D212" s="2" t="str">
        <f>HYPERLINK("[\\192.168.10.16\St1Share(NAS)\SKL\DB\GenTables\L8-遵循法令作業\JcicB207.xlsx]DBD!A1", "連結")</f>
        <v>連結</v>
      </c>
      <c r="E212" s="1" t="s">
        <v>644</v>
      </c>
    </row>
    <row r="213">
      <c r="A213" s="1" t="s">
        <v>605</v>
      </c>
      <c r="B213" s="1" t="s">
        <v>645</v>
      </c>
      <c r="C213" s="1" t="s">
        <v>646</v>
      </c>
      <c r="D213" s="2" t="str">
        <f>HYPERLINK("[\\192.168.10.16\St1Share(NAS)\SKL\DB\GenTables\L8-遵循法令作業\JcicB211.xlsx]DBD!A1", "連結")</f>
        <v>連結</v>
      </c>
      <c r="E213" s="1" t="s">
        <v>647</v>
      </c>
    </row>
    <row r="214">
      <c r="A214" s="1" t="s">
        <v>605</v>
      </c>
      <c r="B214" s="1" t="s">
        <v>648</v>
      </c>
      <c r="C214" s="1" t="s">
        <v>649</v>
      </c>
      <c r="D214" s="2" t="str">
        <f>HYPERLINK("[\\192.168.10.16\St1Share(NAS)\SKL\DB\GenTables\L8-遵循法令作業\JcicB680.xlsx]DBD!A1", "連結")</f>
        <v>連結</v>
      </c>
      <c r="E214" s="1" t="s">
        <v>650</v>
      </c>
    </row>
    <row r="215">
      <c r="A215" s="1" t="s">
        <v>605</v>
      </c>
      <c r="B215" s="1" t="s">
        <v>651</v>
      </c>
      <c r="C215" s="1" t="s">
        <v>652</v>
      </c>
      <c r="D215" s="2" t="str">
        <f>HYPERLINK("[\\192.168.10.16\St1Share(NAS)\SKL\DB\GenTables\L8-遵循法令作業\JcicMonthlyLoanData.xlsx]DBD!A1", "連結")</f>
        <v>連結</v>
      </c>
      <c r="E215" s="1" t="s">
        <v>653</v>
      </c>
    </row>
    <row r="216">
      <c r="A216" s="1" t="s">
        <v>605</v>
      </c>
      <c r="B216" s="1" t="s">
        <v>654</v>
      </c>
      <c r="C216" s="1" t="s">
        <v>655</v>
      </c>
      <c r="D216" s="2" t="str">
        <f>HYPERLINK("[\\192.168.10.16\St1Share(NAS)\SKL\DB\GenTables\L8-遵循法令作業\JcicRel.xlsx]DBD!A1", "連結")</f>
        <v>連結</v>
      </c>
      <c r="E216" s="1" t="s">
        <v>656</v>
      </c>
    </row>
    <row r="217">
      <c r="A217" s="1" t="s">
        <v>605</v>
      </c>
      <c r="B217" s="1" t="s">
        <v>657</v>
      </c>
      <c r="C217" s="1" t="s">
        <v>658</v>
      </c>
      <c r="D217" s="2" t="str">
        <f>HYPERLINK("[\\192.168.10.16\St1Share(NAS)\SKL\DB\GenTables\L8-遵循法令作業\JcicZ040.xlsx]DBD!A1", "連結")</f>
        <v>連結</v>
      </c>
      <c r="E217" s="1" t="s">
        <v>659</v>
      </c>
    </row>
    <row r="218">
      <c r="A218" s="1" t="s">
        <v>605</v>
      </c>
      <c r="B218" s="1" t="s">
        <v>660</v>
      </c>
      <c r="C218" s="1" t="s">
        <v>658</v>
      </c>
      <c r="D218" s="2" t="str">
        <f>HYPERLINK("[\\192.168.10.16\St1Share(NAS)\SKL\DB\GenTables\L8-遵循法令作業\JcicZ040Log.xlsx]DBD!A1", "連結")</f>
        <v>連結</v>
      </c>
      <c r="E218" s="1" t="s">
        <v>661</v>
      </c>
    </row>
    <row r="219">
      <c r="A219" s="1" t="s">
        <v>605</v>
      </c>
      <c r="B219" s="1" t="s">
        <v>662</v>
      </c>
      <c r="C219" s="1" t="s">
        <v>663</v>
      </c>
      <c r="D219" s="2" t="str">
        <f>HYPERLINK("[\\192.168.10.16\St1Share(NAS)\SKL\DB\GenTables\L8-遵循法令作業\JcicZ041.xlsx]DBD!A1", "連結")</f>
        <v>連結</v>
      </c>
      <c r="E219" s="1" t="s">
        <v>664</v>
      </c>
    </row>
    <row r="220">
      <c r="A220" s="1" t="s">
        <v>605</v>
      </c>
      <c r="B220" s="1" t="s">
        <v>665</v>
      </c>
      <c r="C220" s="1" t="s">
        <v>663</v>
      </c>
      <c r="D220" s="2" t="str">
        <f>HYPERLINK("[\\192.168.10.16\St1Share(NAS)\SKL\DB\GenTables\L8-遵循法令作業\JcicZ041Log.xlsx]DBD!A1", "連結")</f>
        <v>連結</v>
      </c>
      <c r="E220" s="1" t="s">
        <v>666</v>
      </c>
    </row>
    <row r="221">
      <c r="A221" s="1" t="s">
        <v>605</v>
      </c>
      <c r="B221" s="1" t="s">
        <v>667</v>
      </c>
      <c r="C221" s="1" t="s">
        <v>668</v>
      </c>
      <c r="D221" s="2" t="str">
        <f>HYPERLINK("[\\192.168.10.16\St1Share(NAS)\SKL\DB\GenTables\L8-遵循法令作業\JcicZ042.xlsx]DBD!A1", "連結")</f>
        <v>連結</v>
      </c>
      <c r="E221" s="1" t="s">
        <v>669</v>
      </c>
    </row>
    <row r="222">
      <c r="A222" s="1" t="s">
        <v>605</v>
      </c>
      <c r="B222" s="1" t="s">
        <v>670</v>
      </c>
      <c r="C222" s="1" t="s">
        <v>668</v>
      </c>
      <c r="D222" s="2" t="str">
        <f>HYPERLINK("[\\192.168.10.16\St1Share(NAS)\SKL\DB\GenTables\L8-遵循法令作業\JcicZ042Log.xlsx]DBD!A1", "連結")</f>
        <v>連結</v>
      </c>
      <c r="E222" s="1" t="s">
        <v>671</v>
      </c>
    </row>
    <row r="223">
      <c r="A223" s="1" t="s">
        <v>605</v>
      </c>
      <c r="B223" s="1" t="s">
        <v>672</v>
      </c>
      <c r="C223" s="1" t="s">
        <v>673</v>
      </c>
      <c r="D223" s="2" t="str">
        <f>HYPERLINK("[\\192.168.10.16\St1Share(NAS)\SKL\DB\GenTables\L8-遵循法令作業\JcicZ043.xlsx]DBD!A1", "連結")</f>
        <v>連結</v>
      </c>
      <c r="E223" s="1" t="s">
        <v>674</v>
      </c>
    </row>
    <row r="224">
      <c r="A224" s="1" t="s">
        <v>605</v>
      </c>
      <c r="B224" s="1" t="s">
        <v>675</v>
      </c>
      <c r="C224" s="1" t="s">
        <v>673</v>
      </c>
      <c r="D224" s="2" t="str">
        <f>HYPERLINK("[\\192.168.10.16\St1Share(NAS)\SKL\DB\GenTables\L8-遵循法令作業\JcicZ043Log.xlsx]DBD!A1", "連結")</f>
        <v>連結</v>
      </c>
      <c r="E224" s="1" t="s">
        <v>676</v>
      </c>
    </row>
    <row r="225">
      <c r="A225" s="1" t="s">
        <v>605</v>
      </c>
      <c r="B225" s="1" t="s">
        <v>677</v>
      </c>
      <c r="C225" s="1" t="s">
        <v>678</v>
      </c>
      <c r="D225" s="2" t="str">
        <f>HYPERLINK("[\\192.168.10.16\St1Share(NAS)\SKL\DB\GenTables\L8-遵循法令作業\JcicZ044.xlsx]DBD!A1", "連結")</f>
        <v>連結</v>
      </c>
      <c r="E225" s="1" t="s">
        <v>679</v>
      </c>
    </row>
    <row r="226">
      <c r="A226" s="1" t="s">
        <v>605</v>
      </c>
      <c r="B226" s="1" t="s">
        <v>680</v>
      </c>
      <c r="C226" s="1" t="s">
        <v>678</v>
      </c>
      <c r="D226" s="2" t="str">
        <f>HYPERLINK("[\\192.168.10.16\St1Share(NAS)\SKL\DB\GenTables\L8-遵循法令作業\JcicZ044Log.xlsx]DBD!A1", "連結")</f>
        <v>連結</v>
      </c>
      <c r="E226" s="1" t="s">
        <v>681</v>
      </c>
    </row>
    <row r="227">
      <c r="A227" s="1" t="s">
        <v>605</v>
      </c>
      <c r="B227" s="1" t="s">
        <v>682</v>
      </c>
      <c r="C227" s="1" t="s">
        <v>683</v>
      </c>
      <c r="D227" s="2" t="str">
        <f>HYPERLINK("[\\192.168.10.16\St1Share(NAS)\SKL\DB\GenTables\L8-遵循法令作業\JcicZ045.xlsx]DBD!A1", "連結")</f>
        <v>連結</v>
      </c>
      <c r="E227" s="1" t="s">
        <v>684</v>
      </c>
    </row>
    <row r="228">
      <c r="A228" s="1" t="s">
        <v>605</v>
      </c>
      <c r="B228" s="1" t="s">
        <v>685</v>
      </c>
      <c r="C228" s="1" t="s">
        <v>683</v>
      </c>
      <c r="D228" s="2" t="str">
        <f>HYPERLINK("[\\192.168.10.16\St1Share(NAS)\SKL\DB\GenTables\L8-遵循法令作業\JcicZ045Log.xlsx]DBD!A1", "連結")</f>
        <v>連結</v>
      </c>
      <c r="E228" s="1" t="s">
        <v>686</v>
      </c>
    </row>
    <row r="229">
      <c r="A229" s="1" t="s">
        <v>605</v>
      </c>
      <c r="B229" s="1" t="s">
        <v>687</v>
      </c>
      <c r="C229" s="1" t="s">
        <v>688</v>
      </c>
      <c r="D229" s="2" t="str">
        <f>HYPERLINK("[\\192.168.10.16\St1Share(NAS)\SKL\DB\GenTables\L8-遵循法令作業\JcicZ046.xlsx]DBD!A1", "連結")</f>
        <v>連結</v>
      </c>
      <c r="E229" s="1" t="s">
        <v>689</v>
      </c>
    </row>
    <row r="230">
      <c r="A230" s="1" t="s">
        <v>605</v>
      </c>
      <c r="B230" s="1" t="s">
        <v>690</v>
      </c>
      <c r="C230" s="1" t="s">
        <v>688</v>
      </c>
      <c r="D230" s="2" t="str">
        <f>HYPERLINK("[\\192.168.10.16\St1Share(NAS)\SKL\DB\GenTables\L8-遵循法令作業\JcicZ046Log.xlsx]DBD!A1", "連結")</f>
        <v>連結</v>
      </c>
      <c r="E230" s="1" t="s">
        <v>691</v>
      </c>
    </row>
    <row r="231">
      <c r="A231" s="1" t="s">
        <v>605</v>
      </c>
      <c r="B231" s="1" t="s">
        <v>692</v>
      </c>
      <c r="C231" s="1" t="s">
        <v>693</v>
      </c>
      <c r="D231" s="2" t="str">
        <f>HYPERLINK("[\\192.168.10.16\St1Share(NAS)\SKL\DB\GenTables\L8-遵循法令作業\JcicZ047.xlsx]DBD!A1", "連結")</f>
        <v>連結</v>
      </c>
      <c r="E231" s="1" t="s">
        <v>694</v>
      </c>
    </row>
    <row r="232">
      <c r="A232" s="1" t="s">
        <v>605</v>
      </c>
      <c r="B232" s="1" t="s">
        <v>695</v>
      </c>
      <c r="C232" s="1" t="s">
        <v>693</v>
      </c>
      <c r="D232" s="2" t="str">
        <f>HYPERLINK("[\\192.168.10.16\St1Share(NAS)\SKL\DB\GenTables\L8-遵循法令作業\JcicZ047Log.xlsx]DBD!A1", "連結")</f>
        <v>連結</v>
      </c>
      <c r="E232" s="1" t="s">
        <v>696</v>
      </c>
    </row>
    <row r="233">
      <c r="A233" s="1" t="s">
        <v>605</v>
      </c>
      <c r="B233" s="1" t="s">
        <v>697</v>
      </c>
      <c r="C233" s="1" t="s">
        <v>698</v>
      </c>
      <c r="D233" s="2" t="str">
        <f>HYPERLINK("[\\192.168.10.16\St1Share(NAS)\SKL\DB\GenTables\L8-遵循法令作業\JcicZ048.xlsx]DBD!A1", "連結")</f>
        <v>連結</v>
      </c>
      <c r="E233" s="1" t="s">
        <v>699</v>
      </c>
    </row>
    <row r="234">
      <c r="A234" s="1" t="s">
        <v>605</v>
      </c>
      <c r="B234" s="1" t="s">
        <v>700</v>
      </c>
      <c r="C234" s="1" t="s">
        <v>698</v>
      </c>
      <c r="D234" s="2" t="str">
        <f>HYPERLINK("[\\192.168.10.16\St1Share(NAS)\SKL\DB\GenTables\L8-遵循法令作業\JcicZ048Log.xlsx]DBD!A1", "連結")</f>
        <v>連結</v>
      </c>
      <c r="E234" s="1" t="s">
        <v>701</v>
      </c>
    </row>
    <row r="235">
      <c r="A235" s="1" t="s">
        <v>605</v>
      </c>
      <c r="B235" s="1" t="s">
        <v>702</v>
      </c>
      <c r="C235" s="1" t="s">
        <v>703</v>
      </c>
      <c r="D235" s="2" t="str">
        <f>HYPERLINK("[\\192.168.10.16\St1Share(NAS)\SKL\DB\GenTables\L8-遵循法令作業\JcicZ049.xlsx]DBD!A1", "連結")</f>
        <v>連結</v>
      </c>
      <c r="E235" s="1" t="s">
        <v>704</v>
      </c>
    </row>
    <row r="236">
      <c r="A236" s="1" t="s">
        <v>605</v>
      </c>
      <c r="B236" s="1" t="s">
        <v>705</v>
      </c>
      <c r="C236" s="1" t="s">
        <v>703</v>
      </c>
      <c r="D236" s="2" t="str">
        <f>HYPERLINK("[\\192.168.10.16\St1Share(NAS)\SKL\DB\GenTables\L8-遵循法令作業\JcicZ049Log.xlsx]DBD!A1", "連結")</f>
        <v>連結</v>
      </c>
      <c r="E236" s="1" t="s">
        <v>706</v>
      </c>
    </row>
    <row r="237">
      <c r="A237" s="1" t="s">
        <v>605</v>
      </c>
      <c r="B237" s="1" t="s">
        <v>707</v>
      </c>
      <c r="C237" s="1" t="s">
        <v>708</v>
      </c>
      <c r="D237" s="2" t="str">
        <f>HYPERLINK("[\\192.168.10.16\St1Share(NAS)\SKL\DB\GenTables\L8-遵循法令作業\JcicZ050.xlsx]DBD!A1", "連結")</f>
        <v>連結</v>
      </c>
      <c r="E237" s="1" t="s">
        <v>709</v>
      </c>
    </row>
    <row r="238">
      <c r="A238" s="1" t="s">
        <v>605</v>
      </c>
      <c r="B238" s="1" t="s">
        <v>710</v>
      </c>
      <c r="C238" s="1" t="s">
        <v>708</v>
      </c>
      <c r="D238" s="2" t="str">
        <f>HYPERLINK("[\\192.168.10.16\St1Share(NAS)\SKL\DB\GenTables\L8-遵循法令作業\JcicZ050Log.xlsx]DBD!A1", "連結")</f>
        <v>連結</v>
      </c>
      <c r="E238" s="1" t="s">
        <v>711</v>
      </c>
    </row>
    <row r="239">
      <c r="A239" s="1" t="s">
        <v>605</v>
      </c>
      <c r="B239" s="1" t="s">
        <v>712</v>
      </c>
      <c r="C239" s="1" t="s">
        <v>713</v>
      </c>
      <c r="D239" s="2" t="str">
        <f>HYPERLINK("[\\192.168.10.16\St1Share(NAS)\SKL\DB\GenTables\L8-遵循法令作業\JcicZ051.xlsx]DBD!A1", "連結")</f>
        <v>連結</v>
      </c>
      <c r="E239" s="1" t="s">
        <v>714</v>
      </c>
    </row>
    <row r="240">
      <c r="A240" s="1" t="s">
        <v>605</v>
      </c>
      <c r="B240" s="1" t="s">
        <v>715</v>
      </c>
      <c r="C240" s="1" t="s">
        <v>713</v>
      </c>
      <c r="D240" s="2" t="str">
        <f>HYPERLINK("[\\192.168.10.16\St1Share(NAS)\SKL\DB\GenTables\L8-遵循法令作業\JcicZ051Log.xlsx]DBD!A1", "連結")</f>
        <v>連結</v>
      </c>
      <c r="E240" s="1" t="s">
        <v>716</v>
      </c>
    </row>
    <row r="241">
      <c r="A241" s="1" t="s">
        <v>605</v>
      </c>
      <c r="B241" s="1" t="s">
        <v>717</v>
      </c>
      <c r="C241" s="1" t="s">
        <v>718</v>
      </c>
      <c r="D241" s="2" t="str">
        <f>HYPERLINK("[\\192.168.10.16\St1Share(NAS)\SKL\DB\GenTables\L8-遵循法令作業\JcicZ052.xlsx]DBD!A1", "連結")</f>
        <v>連結</v>
      </c>
      <c r="E241" s="1" t="s">
        <v>719</v>
      </c>
    </row>
    <row r="242">
      <c r="A242" s="1" t="s">
        <v>605</v>
      </c>
      <c r="B242" s="1" t="s">
        <v>720</v>
      </c>
      <c r="C242" s="1" t="s">
        <v>718</v>
      </c>
      <c r="D242" s="2" t="str">
        <f>HYPERLINK("[\\192.168.10.16\St1Share(NAS)\SKL\DB\GenTables\L8-遵循法令作業\JcicZ052Log.xlsx]DBD!A1", "連結")</f>
        <v>連結</v>
      </c>
      <c r="E242" s="1" t="s">
        <v>721</v>
      </c>
    </row>
    <row r="243">
      <c r="A243" s="1" t="s">
        <v>605</v>
      </c>
      <c r="B243" s="1" t="s">
        <v>722</v>
      </c>
      <c r="C243" s="1" t="s">
        <v>723</v>
      </c>
      <c r="D243" s="2" t="str">
        <f>HYPERLINK("[\\192.168.10.16\St1Share(NAS)\SKL\DB\GenTables\L8-遵循法令作業\JcicZ053.xlsx]DBD!A1", "連結")</f>
        <v>連結</v>
      </c>
      <c r="E243" s="1" t="s">
        <v>724</v>
      </c>
    </row>
    <row r="244">
      <c r="A244" s="1" t="s">
        <v>605</v>
      </c>
      <c r="B244" s="1" t="s">
        <v>725</v>
      </c>
      <c r="C244" s="1" t="s">
        <v>723</v>
      </c>
      <c r="D244" s="2" t="str">
        <f>HYPERLINK("[\\192.168.10.16\St1Share(NAS)\SKL\DB\GenTables\L8-遵循法令作業\JcicZ053Log.xlsx]DBD!A1", "連結")</f>
        <v>連結</v>
      </c>
      <c r="E244" s="1" t="s">
        <v>726</v>
      </c>
    </row>
    <row r="245">
      <c r="A245" s="1" t="s">
        <v>605</v>
      </c>
      <c r="B245" s="1" t="s">
        <v>727</v>
      </c>
      <c r="C245" s="1" t="s">
        <v>728</v>
      </c>
      <c r="D245" s="2" t="str">
        <f>HYPERLINK("[\\192.168.10.16\St1Share(NAS)\SKL\DB\GenTables\L8-遵循法令作業\JcicZ054.xlsx]DBD!A1", "連結")</f>
        <v>連結</v>
      </c>
      <c r="E245" s="1" t="s">
        <v>729</v>
      </c>
    </row>
    <row r="246">
      <c r="A246" s="1" t="s">
        <v>605</v>
      </c>
      <c r="B246" s="1" t="s">
        <v>730</v>
      </c>
      <c r="C246" s="1" t="s">
        <v>728</v>
      </c>
      <c r="D246" s="2" t="str">
        <f>HYPERLINK("[\\192.168.10.16\St1Share(NAS)\SKL\DB\GenTables\L8-遵循法令作業\JcicZ054Log.xlsx]DBD!A1", "連結")</f>
        <v>連結</v>
      </c>
      <c r="E246" s="1" t="s">
        <v>731</v>
      </c>
    </row>
    <row r="247">
      <c r="A247" s="1" t="s">
        <v>605</v>
      </c>
      <c r="B247" s="1" t="s">
        <v>732</v>
      </c>
      <c r="C247" s="1" t="s">
        <v>733</v>
      </c>
      <c r="D247" s="2" t="str">
        <f>HYPERLINK("[\\192.168.10.16\St1Share(NAS)\SKL\DB\GenTables\L8-遵循法令作業\JcicZ055.xlsx]DBD!A1", "連結")</f>
        <v>連結</v>
      </c>
      <c r="E247" s="1" t="s">
        <v>734</v>
      </c>
    </row>
    <row r="248">
      <c r="A248" s="1" t="s">
        <v>605</v>
      </c>
      <c r="B248" s="1" t="s">
        <v>735</v>
      </c>
      <c r="C248" s="1" t="s">
        <v>733</v>
      </c>
      <c r="D248" s="2" t="str">
        <f>HYPERLINK("[\\192.168.10.16\St1Share(NAS)\SKL\DB\GenTables\L8-遵循法令作業\JcicZ055Log.xlsx]DBD!A1", "連結")</f>
        <v>連結</v>
      </c>
      <c r="E248" s="1" t="s">
        <v>736</v>
      </c>
    </row>
    <row r="249">
      <c r="A249" s="1" t="s">
        <v>605</v>
      </c>
      <c r="B249" s="1" t="s">
        <v>737</v>
      </c>
      <c r="C249" s="1" t="s">
        <v>738</v>
      </c>
      <c r="D249" s="2" t="str">
        <f>HYPERLINK("[\\192.168.10.16\St1Share(NAS)\SKL\DB\GenTables\L8-遵循法令作業\JcicZ056.xlsx]DBD!A1", "連結")</f>
        <v>連結</v>
      </c>
      <c r="E249" s="1" t="s">
        <v>739</v>
      </c>
    </row>
    <row r="250">
      <c r="A250" s="1" t="s">
        <v>605</v>
      </c>
      <c r="B250" s="1" t="s">
        <v>740</v>
      </c>
      <c r="C250" s="1" t="s">
        <v>738</v>
      </c>
      <c r="D250" s="2" t="str">
        <f>HYPERLINK("[\\192.168.10.16\St1Share(NAS)\SKL\DB\GenTables\L8-遵循法令作業\JcicZ056Log.xlsx]DBD!A1", "連結")</f>
        <v>連結</v>
      </c>
      <c r="E250" s="1" t="s">
        <v>741</v>
      </c>
    </row>
    <row r="251">
      <c r="A251" s="1" t="s">
        <v>605</v>
      </c>
      <c r="B251" s="1" t="s">
        <v>742</v>
      </c>
      <c r="C251" s="1" t="s">
        <v>708</v>
      </c>
      <c r="D251" s="2" t="str">
        <f>HYPERLINK("[\\192.168.10.16\St1Share(NAS)\SKL\DB\GenTables\L8-遵循法令作業\JcicZ060.xlsx]DBD!A1", "連結")</f>
        <v>連結</v>
      </c>
      <c r="E251" s="1" t="s">
        <v>743</v>
      </c>
    </row>
    <row r="252">
      <c r="A252" s="1" t="s">
        <v>605</v>
      </c>
      <c r="B252" s="1" t="s">
        <v>744</v>
      </c>
      <c r="C252" s="1" t="s">
        <v>708</v>
      </c>
      <c r="D252" s="2" t="str">
        <f>HYPERLINK("[\\192.168.10.16\St1Share(NAS)\SKL\DB\GenTables\L8-遵循法令作業\JcicZ060Log.xlsx]DBD!A1", "連結")</f>
        <v>連結</v>
      </c>
      <c r="E252" s="1" t="s">
        <v>745</v>
      </c>
    </row>
    <row r="253">
      <c r="A253" s="1" t="s">
        <v>605</v>
      </c>
      <c r="B253" s="1" t="s">
        <v>746</v>
      </c>
      <c r="C253" s="1" t="s">
        <v>747</v>
      </c>
      <c r="D253" s="2" t="str">
        <f>HYPERLINK("[\\192.168.10.16\St1Share(NAS)\SKL\DB\GenTables\L8-遵循法令作業\JcicZ061.xlsx]DBD!A1", "連結")</f>
        <v>連結</v>
      </c>
      <c r="E253" s="1" t="s">
        <v>748</v>
      </c>
    </row>
    <row r="254">
      <c r="A254" s="1" t="s">
        <v>605</v>
      </c>
      <c r="B254" s="1" t="s">
        <v>749</v>
      </c>
      <c r="C254" s="1" t="s">
        <v>747</v>
      </c>
      <c r="D254" s="2" t="str">
        <f>HYPERLINK("[\\192.168.10.16\St1Share(NAS)\SKL\DB\GenTables\L8-遵循法令作業\JcicZ061Log.xlsx]DBD!A1", "連結")</f>
        <v>連結</v>
      </c>
      <c r="E254" s="1" t="s">
        <v>750</v>
      </c>
    </row>
    <row r="255">
      <c r="A255" s="1" t="s">
        <v>605</v>
      </c>
      <c r="B255" s="1" t="s">
        <v>751</v>
      </c>
      <c r="C255" s="1" t="s">
        <v>752</v>
      </c>
      <c r="D255" s="2" t="str">
        <f>HYPERLINK("[\\192.168.10.16\St1Share(NAS)\SKL\DB\GenTables\L8-遵循法令作業\JcicZ062.xlsx]DBD!A1", "連結")</f>
        <v>連結</v>
      </c>
      <c r="E255" s="1" t="s">
        <v>753</v>
      </c>
    </row>
    <row r="256">
      <c r="A256" s="1" t="s">
        <v>605</v>
      </c>
      <c r="B256" s="1" t="s">
        <v>754</v>
      </c>
      <c r="C256" s="1" t="s">
        <v>752</v>
      </c>
      <c r="D256" s="2" t="str">
        <f>HYPERLINK("[\\192.168.10.16\St1Share(NAS)\SKL\DB\GenTables\L8-遵循法令作業\JcicZ062Log.xlsx]DBD!A1", "連結")</f>
        <v>連結</v>
      </c>
      <c r="E256" s="1" t="s">
        <v>755</v>
      </c>
    </row>
    <row r="257">
      <c r="A257" s="1" t="s">
        <v>605</v>
      </c>
      <c r="B257" s="1" t="s">
        <v>756</v>
      </c>
      <c r="C257" s="1" t="s">
        <v>757</v>
      </c>
      <c r="D257" s="2" t="str">
        <f>HYPERLINK("[\\192.168.10.16\St1Share(NAS)\SKL\DB\GenTables\L8-遵循法令作業\JcicZ063.xlsx]DBD!A1", "連結")</f>
        <v>連結</v>
      </c>
      <c r="E257" s="1" t="s">
        <v>758</v>
      </c>
    </row>
    <row r="258">
      <c r="A258" s="1" t="s">
        <v>605</v>
      </c>
      <c r="B258" s="1" t="s">
        <v>759</v>
      </c>
      <c r="C258" s="1" t="s">
        <v>757</v>
      </c>
      <c r="D258" s="2" t="str">
        <f>HYPERLINK("[\\192.168.10.16\St1Share(NAS)\SKL\DB\GenTables\L8-遵循法令作業\JcicZ063Log.xlsx]DBD!A1", "連結")</f>
        <v>連結</v>
      </c>
      <c r="E258" s="1" t="s">
        <v>760</v>
      </c>
    </row>
    <row r="259">
      <c r="A259" s="1" t="s">
        <v>605</v>
      </c>
      <c r="B259" s="1" t="s">
        <v>761</v>
      </c>
      <c r="C259" s="1" t="s">
        <v>762</v>
      </c>
      <c r="D259" s="2" t="str">
        <f>HYPERLINK("[\\192.168.10.16\St1Share(NAS)\SKL\DB\GenTables\L8-遵循法令作業\JcicZ440.xlsx]DBD!A1", "連結")</f>
        <v>連結</v>
      </c>
      <c r="E259" s="1" t="s">
        <v>763</v>
      </c>
    </row>
    <row r="260">
      <c r="A260" s="1" t="s">
        <v>605</v>
      </c>
      <c r="B260" s="1" t="s">
        <v>764</v>
      </c>
      <c r="C260" s="1" t="s">
        <v>762</v>
      </c>
      <c r="D260" s="2" t="str">
        <f>HYPERLINK("[\\192.168.10.16\St1Share(NAS)\SKL\DB\GenTables\L8-遵循法令作業\JcicZ440Log.xlsx]DBD!A1", "連結")</f>
        <v>連結</v>
      </c>
      <c r="E260" s="1" t="s">
        <v>765</v>
      </c>
    </row>
    <row r="261">
      <c r="A261" s="1" t="s">
        <v>605</v>
      </c>
      <c r="B261" s="1" t="s">
        <v>766</v>
      </c>
      <c r="C261" s="1" t="s">
        <v>767</v>
      </c>
      <c r="D261" s="2" t="str">
        <f>HYPERLINK("[\\192.168.10.16\St1Share(NAS)\SKL\DB\GenTables\L8-遵循法令作業\JcicZ442.xlsx]DBD!A1", "連結")</f>
        <v>連結</v>
      </c>
      <c r="E261" s="1" t="s">
        <v>768</v>
      </c>
    </row>
    <row r="262">
      <c r="A262" s="1" t="s">
        <v>605</v>
      </c>
      <c r="B262" s="1" t="s">
        <v>769</v>
      </c>
      <c r="C262" s="1" t="s">
        <v>767</v>
      </c>
      <c r="D262" s="2" t="str">
        <f>HYPERLINK("[\\192.168.10.16\St1Share(NAS)\SKL\DB\GenTables\L8-遵循法令作業\JcicZ442Log.xlsx]DBD!A1", "連結")</f>
        <v>連結</v>
      </c>
      <c r="E262" s="1" t="s">
        <v>770</v>
      </c>
    </row>
    <row r="263">
      <c r="A263" s="1" t="s">
        <v>605</v>
      </c>
      <c r="B263" s="1" t="s">
        <v>771</v>
      </c>
      <c r="C263" s="1" t="s">
        <v>772</v>
      </c>
      <c r="D263" s="2" t="str">
        <f>HYPERLINK("[\\192.168.10.16\St1Share(NAS)\SKL\DB\GenTables\L8-遵循法令作業\JcicZ443.xlsx]DBD!A1", "連結")</f>
        <v>連結</v>
      </c>
      <c r="E263" s="1" t="s">
        <v>773</v>
      </c>
    </row>
    <row r="264">
      <c r="A264" s="1" t="s">
        <v>605</v>
      </c>
      <c r="B264" s="1" t="s">
        <v>774</v>
      </c>
      <c r="C264" s="1" t="s">
        <v>772</v>
      </c>
      <c r="D264" s="2" t="str">
        <f>HYPERLINK("[\\192.168.10.16\St1Share(NAS)\SKL\DB\GenTables\L8-遵循法令作業\JcicZ443Log.xlsx]DBD!A1", "連結")</f>
        <v>連結</v>
      </c>
      <c r="E264" s="1" t="s">
        <v>775</v>
      </c>
    </row>
    <row r="265">
      <c r="A265" s="1" t="s">
        <v>605</v>
      </c>
      <c r="B265" s="1" t="s">
        <v>776</v>
      </c>
      <c r="C265" s="1" t="s">
        <v>777</v>
      </c>
      <c r="D265" s="2" t="str">
        <f>HYPERLINK("[\\192.168.10.16\St1Share(NAS)\SKL\DB\GenTables\L8-遵循法令作業\JcicZ444.xlsx]DBD!A1", "連結")</f>
        <v>連結</v>
      </c>
      <c r="E265" s="1" t="s">
        <v>778</v>
      </c>
    </row>
    <row r="266">
      <c r="A266" s="1" t="s">
        <v>605</v>
      </c>
      <c r="B266" s="1" t="s">
        <v>779</v>
      </c>
      <c r="C266" s="1" t="s">
        <v>777</v>
      </c>
      <c r="D266" s="2" t="str">
        <f>HYPERLINK("[\\192.168.10.16\St1Share(NAS)\SKL\DB\GenTables\L8-遵循法令作業\JcicZ444Log.xlsx]DBD!A1", "連結")</f>
        <v>連結</v>
      </c>
      <c r="E266" s="1" t="s">
        <v>780</v>
      </c>
    </row>
    <row r="267">
      <c r="A267" s="1" t="s">
        <v>605</v>
      </c>
      <c r="B267" s="1" t="s">
        <v>781</v>
      </c>
      <c r="C267" s="1" t="s">
        <v>782</v>
      </c>
      <c r="D267" s="2" t="str">
        <f>HYPERLINK("[\\192.168.10.16\St1Share(NAS)\SKL\DB\GenTables\L8-遵循法令作業\JcicZ446.xlsx]DBD!A1", "連結")</f>
        <v>連結</v>
      </c>
      <c r="E267" s="1" t="s">
        <v>783</v>
      </c>
    </row>
    <row r="268">
      <c r="A268" s="1" t="s">
        <v>605</v>
      </c>
      <c r="B268" s="1" t="s">
        <v>784</v>
      </c>
      <c r="C268" s="1" t="s">
        <v>782</v>
      </c>
      <c r="D268" s="2" t="str">
        <f>HYPERLINK("[\\192.168.10.16\St1Share(NAS)\SKL\DB\GenTables\L8-遵循法令作業\JcicZ446Log.xlsx]DBD!A1", "連結")</f>
        <v>連結</v>
      </c>
      <c r="E268" s="1" t="s">
        <v>785</v>
      </c>
    </row>
    <row r="269">
      <c r="A269" s="1" t="s">
        <v>605</v>
      </c>
      <c r="B269" s="1" t="s">
        <v>786</v>
      </c>
      <c r="C269" s="1" t="s">
        <v>787</v>
      </c>
      <c r="D269" s="2" t="str">
        <f>HYPERLINK("[\\192.168.10.16\St1Share(NAS)\SKL\DB\GenTables\L8-遵循法令作業\JcicZ447.xlsx]DBD!A1", "連結")</f>
        <v>連結</v>
      </c>
      <c r="E269" s="1" t="s">
        <v>788</v>
      </c>
    </row>
    <row r="270">
      <c r="A270" s="1" t="s">
        <v>605</v>
      </c>
      <c r="B270" s="1" t="s">
        <v>789</v>
      </c>
      <c r="C270" s="1" t="s">
        <v>787</v>
      </c>
      <c r="D270" s="2" t="str">
        <f>HYPERLINK("[\\192.168.10.16\St1Share(NAS)\SKL\DB\GenTables\L8-遵循法令作業\JcicZ447Log.xlsx]DBD!A1", "連結")</f>
        <v>連結</v>
      </c>
      <c r="E270" s="1" t="s">
        <v>790</v>
      </c>
    </row>
    <row r="271">
      <c r="A271" s="1" t="s">
        <v>605</v>
      </c>
      <c r="B271" s="1" t="s">
        <v>791</v>
      </c>
      <c r="C271" s="1" t="s">
        <v>792</v>
      </c>
      <c r="D271" s="2" t="str">
        <f>HYPERLINK("[\\192.168.10.16\St1Share(NAS)\SKL\DB\GenTables\L8-遵循法令作業\JcicZ448.xlsx]DBD!A1", "連結")</f>
        <v>連結</v>
      </c>
      <c r="E271" s="1" t="s">
        <v>793</v>
      </c>
    </row>
    <row r="272">
      <c r="A272" s="1" t="s">
        <v>605</v>
      </c>
      <c r="B272" s="1" t="s">
        <v>794</v>
      </c>
      <c r="C272" s="1" t="s">
        <v>792</v>
      </c>
      <c r="D272" s="2" t="str">
        <f>HYPERLINK("[\\192.168.10.16\St1Share(NAS)\SKL\DB\GenTables\L8-遵循法令作業\JcicZ448Log.xlsx]DBD!A1", "連結")</f>
        <v>連結</v>
      </c>
      <c r="E272" s="1" t="s">
        <v>795</v>
      </c>
    </row>
    <row r="273">
      <c r="A273" s="1" t="s">
        <v>605</v>
      </c>
      <c r="B273" s="1" t="s">
        <v>796</v>
      </c>
      <c r="C273" s="1" t="s">
        <v>797</v>
      </c>
      <c r="D273" s="2" t="str">
        <f>HYPERLINK("[\\192.168.10.16\St1Share(NAS)\SKL\DB\GenTables\L8-遵循法令作業\JcicZ450.xlsx]DBD!A1", "連結")</f>
        <v>連結</v>
      </c>
      <c r="E273" s="1" t="s">
        <v>798</v>
      </c>
    </row>
    <row r="274">
      <c r="A274" s="1" t="s">
        <v>605</v>
      </c>
      <c r="B274" s="1" t="s">
        <v>799</v>
      </c>
      <c r="C274" s="1" t="s">
        <v>797</v>
      </c>
      <c r="D274" s="2" t="str">
        <f>HYPERLINK("[\\192.168.10.16\St1Share(NAS)\SKL\DB\GenTables\L8-遵循法令作業\JcicZ450Log.xlsx]DBD!A1", "連結")</f>
        <v>連結</v>
      </c>
      <c r="E274" s="1" t="s">
        <v>800</v>
      </c>
    </row>
    <row r="275">
      <c r="A275" s="1" t="s">
        <v>605</v>
      </c>
      <c r="B275" s="1" t="s">
        <v>801</v>
      </c>
      <c r="C275" s="1" t="s">
        <v>802</v>
      </c>
      <c r="D275" s="2" t="str">
        <f>HYPERLINK("[\\192.168.10.16\St1Share(NAS)\SKL\DB\GenTables\L8-遵循法令作業\JcicZ451.xlsx]DBD!A1", "連結")</f>
        <v>連結</v>
      </c>
      <c r="E275" s="1" t="s">
        <v>803</v>
      </c>
    </row>
    <row r="276">
      <c r="A276" s="1" t="s">
        <v>605</v>
      </c>
      <c r="B276" s="1" t="s">
        <v>804</v>
      </c>
      <c r="C276" s="1" t="s">
        <v>802</v>
      </c>
      <c r="D276" s="2" t="str">
        <f>HYPERLINK("[\\192.168.10.16\St1Share(NAS)\SKL\DB\GenTables\L8-遵循法令作業\JcicZ451Log.xlsx]DBD!A1", "連結")</f>
        <v>連結</v>
      </c>
      <c r="E276" s="1" t="s">
        <v>805</v>
      </c>
    </row>
    <row r="277">
      <c r="A277" s="1" t="s">
        <v>605</v>
      </c>
      <c r="B277" s="1" t="s">
        <v>806</v>
      </c>
      <c r="C277" s="1" t="s">
        <v>807</v>
      </c>
      <c r="D277" s="2" t="str">
        <f>HYPERLINK("[\\192.168.10.16\St1Share(NAS)\SKL\DB\GenTables\L8-遵循法令作業\JcicZ454.xlsx]DBD!A1", "連結")</f>
        <v>連結</v>
      </c>
      <c r="E277" s="1" t="s">
        <v>808</v>
      </c>
    </row>
    <row r="278">
      <c r="A278" s="1" t="s">
        <v>605</v>
      </c>
      <c r="B278" s="1" t="s">
        <v>809</v>
      </c>
      <c r="C278" s="1" t="s">
        <v>807</v>
      </c>
      <c r="D278" s="2" t="str">
        <f>HYPERLINK("[\\192.168.10.16\St1Share(NAS)\SKL\DB\GenTables\L8-遵循法令作業\JcicZ454Log.xlsx]DBD!A1", "連結")</f>
        <v>連結</v>
      </c>
      <c r="E278" s="1" t="s">
        <v>810</v>
      </c>
    </row>
    <row r="279">
      <c r="A279" s="1" t="s">
        <v>605</v>
      </c>
      <c r="B279" s="1" t="s">
        <v>811</v>
      </c>
      <c r="C279" s="1" t="s">
        <v>812</v>
      </c>
      <c r="D279" s="2" t="str">
        <f>HYPERLINK("[\\192.168.10.16\St1Share(NAS)\SKL\DB\GenTables\L8-遵循法令作業\JcicZ570.xlsx]DBD!A1", "連結")</f>
        <v>連結</v>
      </c>
      <c r="E279" s="1" t="s">
        <v>813</v>
      </c>
    </row>
    <row r="280">
      <c r="A280" s="1" t="s">
        <v>605</v>
      </c>
      <c r="B280" s="1" t="s">
        <v>814</v>
      </c>
      <c r="C280" s="1" t="s">
        <v>812</v>
      </c>
      <c r="D280" s="2" t="str">
        <f>HYPERLINK("[\\192.168.10.16\St1Share(NAS)\SKL\DB\GenTables\L8-遵循法令作業\JcicZ570Log.xlsx]DBD!A1", "連結")</f>
        <v>連結</v>
      </c>
      <c r="E280" s="1" t="s">
        <v>815</v>
      </c>
    </row>
    <row r="281">
      <c r="A281" s="1" t="s">
        <v>605</v>
      </c>
      <c r="B281" s="1" t="s">
        <v>816</v>
      </c>
      <c r="C281" s="1" t="s">
        <v>817</v>
      </c>
      <c r="D281" s="2" t="str">
        <f>HYPERLINK("[\\192.168.10.16\St1Share(NAS)\SKL\DB\GenTables\L8-遵循法令作業\JcicZ571.xlsx]DBD!A1", "連結")</f>
        <v>連結</v>
      </c>
      <c r="E281" s="1" t="s">
        <v>818</v>
      </c>
    </row>
    <row r="282">
      <c r="A282" s="1" t="s">
        <v>605</v>
      </c>
      <c r="B282" s="1" t="s">
        <v>819</v>
      </c>
      <c r="C282" s="1" t="s">
        <v>817</v>
      </c>
      <c r="D282" s="2" t="str">
        <f>HYPERLINK("[\\192.168.10.16\St1Share(NAS)\SKL\DB\GenTables\L8-遵循法令作業\JcicZ571Log.xlsx]DBD!A1", "連結")</f>
        <v>連結</v>
      </c>
      <c r="E282" s="1" t="s">
        <v>820</v>
      </c>
    </row>
    <row r="283">
      <c r="A283" s="1" t="s">
        <v>605</v>
      </c>
      <c r="B283" s="1" t="s">
        <v>821</v>
      </c>
      <c r="C283" s="1" t="s">
        <v>822</v>
      </c>
      <c r="D283" s="2" t="str">
        <f>HYPERLINK("[\\192.168.10.16\St1Share(NAS)\SKL\DB\GenTables\L8-遵循法令作業\JcicZ572.xlsx]DBD!A1", "連結")</f>
        <v>連結</v>
      </c>
      <c r="E283" s="1" t="s">
        <v>823</v>
      </c>
    </row>
    <row r="284">
      <c r="A284" s="1" t="s">
        <v>605</v>
      </c>
      <c r="B284" s="1" t="s">
        <v>824</v>
      </c>
      <c r="C284" s="1" t="s">
        <v>822</v>
      </c>
      <c r="D284" s="2" t="str">
        <f>HYPERLINK("[\\192.168.10.16\St1Share(NAS)\SKL\DB\GenTables\L8-遵循法令作業\JcicZ572Log.xlsx]DBD!A1", "連結")</f>
        <v>連結</v>
      </c>
      <c r="E284" s="1" t="s">
        <v>825</v>
      </c>
    </row>
    <row r="285">
      <c r="A285" s="1" t="s">
        <v>605</v>
      </c>
      <c r="B285" s="1" t="s">
        <v>826</v>
      </c>
      <c r="C285" s="1" t="s">
        <v>827</v>
      </c>
      <c r="D285" s="2" t="str">
        <f>HYPERLINK("[\\192.168.10.16\St1Share(NAS)\SKL\DB\GenTables\L8-遵循法令作業\JcicZ573.xlsx]DBD!A1", "連結")</f>
        <v>連結</v>
      </c>
      <c r="E285" s="1" t="s">
        <v>828</v>
      </c>
    </row>
    <row r="286">
      <c r="A286" s="1" t="s">
        <v>605</v>
      </c>
      <c r="B286" s="1" t="s">
        <v>829</v>
      </c>
      <c r="C286" s="1" t="s">
        <v>827</v>
      </c>
      <c r="D286" s="2" t="str">
        <f>HYPERLINK("[\\192.168.10.16\St1Share(NAS)\SKL\DB\GenTables\L8-遵循法令作業\JcicZ573Log.xlsx]DBD!A1", "連結")</f>
        <v>連結</v>
      </c>
      <c r="E286" s="1" t="s">
        <v>830</v>
      </c>
    </row>
    <row r="287">
      <c r="A287" s="1" t="s">
        <v>605</v>
      </c>
      <c r="B287" s="1" t="s">
        <v>831</v>
      </c>
      <c r="C287" s="1" t="s">
        <v>832</v>
      </c>
      <c r="D287" s="2" t="str">
        <f>HYPERLINK("[\\192.168.10.16\St1Share(NAS)\SKL\DB\GenTables\L8-遵循法令作業\JcicZ574.xlsx]DBD!A1", "連結")</f>
        <v>連結</v>
      </c>
      <c r="E287" s="1" t="s">
        <v>833</v>
      </c>
    </row>
    <row r="288">
      <c r="A288" s="1" t="s">
        <v>605</v>
      </c>
      <c r="B288" s="1" t="s">
        <v>834</v>
      </c>
      <c r="C288" s="1" t="s">
        <v>832</v>
      </c>
      <c r="D288" s="2" t="str">
        <f>HYPERLINK("[\\192.168.10.16\St1Share(NAS)\SKL\DB\GenTables\L8-遵循法令作業\JcicZ574Log.xlsx]DBD!A1", "連結")</f>
        <v>連結</v>
      </c>
      <c r="E288" s="1" t="s">
        <v>835</v>
      </c>
    </row>
    <row r="289">
      <c r="A289" s="1" t="s">
        <v>605</v>
      </c>
      <c r="B289" s="1" t="s">
        <v>836</v>
      </c>
      <c r="C289" s="1" t="s">
        <v>837</v>
      </c>
      <c r="D289" s="2" t="str">
        <f>HYPERLINK("[\\192.168.10.16\St1Share(NAS)\SKL\DB\GenTables\L8-遵循法令作業\JcicZ575.xlsx]DBD!A1", "連結")</f>
        <v>連結</v>
      </c>
      <c r="E289" s="1" t="s">
        <v>838</v>
      </c>
    </row>
    <row r="290">
      <c r="A290" s="1" t="s">
        <v>605</v>
      </c>
      <c r="B290" s="1" t="s">
        <v>839</v>
      </c>
      <c r="C290" s="1" t="s">
        <v>837</v>
      </c>
      <c r="D290" s="2" t="str">
        <f>HYPERLINK("[\\192.168.10.16\St1Share(NAS)\SKL\DB\GenTables\L8-遵循法令作業\JcicZ575Log.xlsx]DBD!A1", "連結")</f>
        <v>連結</v>
      </c>
      <c r="E290" s="1" t="s">
        <v>840</v>
      </c>
    </row>
    <row r="291">
      <c r="A291" s="1" t="s">
        <v>605</v>
      </c>
      <c r="B291" s="1" t="s">
        <v>841</v>
      </c>
      <c r="C291" s="1" t="s">
        <v>842</v>
      </c>
      <c r="D291" s="2" t="str">
        <f>HYPERLINK("[\\192.168.10.16\St1Share(NAS)\SKL\DB\GenTables\L8-遵循法令作業\MlaundryChkDtl.xlsx]DBD!A1", "連結")</f>
        <v>連結</v>
      </c>
      <c r="E291" s="1" t="s">
        <v>843</v>
      </c>
    </row>
    <row r="292">
      <c r="A292" s="1" t="s">
        <v>605</v>
      </c>
      <c r="B292" s="1" t="s">
        <v>844</v>
      </c>
      <c r="C292" s="1" t="s">
        <v>845</v>
      </c>
      <c r="D292" s="2" t="str">
        <f>HYPERLINK("[\\192.168.10.16\St1Share(NAS)\SKL\DB\GenTables\L8-遵循法令作業\MlaundryDetail.xlsx]DBD!A1", "連結")</f>
        <v>連結</v>
      </c>
      <c r="E292" s="1" t="s">
        <v>846</v>
      </c>
    </row>
    <row r="293">
      <c r="A293" s="1" t="s">
        <v>605</v>
      </c>
      <c r="B293" s="1" t="s">
        <v>847</v>
      </c>
      <c r="C293" s="1" t="s">
        <v>848</v>
      </c>
      <c r="D293" s="2" t="str">
        <f>HYPERLINK("[\\192.168.10.16\St1Share(NAS)\SKL\DB\GenTables\L8-遵循法令作業\MlaundryParas.xlsx]DBD!A1", "連結")</f>
        <v>連結</v>
      </c>
      <c r="E293" s="1" t="s">
        <v>849</v>
      </c>
    </row>
    <row r="294">
      <c r="A294" s="1" t="s">
        <v>605</v>
      </c>
      <c r="B294" s="1" t="s">
        <v>850</v>
      </c>
      <c r="C294" s="1" t="s">
        <v>851</v>
      </c>
      <c r="D294" s="2" t="str">
        <f>HYPERLINK("[\\192.168.10.16\St1Share(NAS)\SKL\DB\GenTables\L8-遵循法令作業\MlaundryRecord.xlsx]DBD!A1", "連結")</f>
        <v>連結</v>
      </c>
      <c r="E294" s="1" t="s">
        <v>852</v>
      </c>
    </row>
    <row r="295">
      <c r="A295" s="1" t="s">
        <v>605</v>
      </c>
      <c r="B295" s="1" t="s">
        <v>853</v>
      </c>
      <c r="C295" s="1" t="s">
        <v>854</v>
      </c>
      <c r="D295" s="2" t="str">
        <f>HYPERLINK("[\\192.168.10.16\St1Share(NAS)\SKL\DB\GenTables\L8-遵循法令作業\MonthlyQ53.xlsx]DBD!A1", "連結")</f>
        <v>連結</v>
      </c>
      <c r="E295" s="1" t="s">
        <v>855</v>
      </c>
    </row>
    <row r="296">
      <c r="A296" s="1" t="s">
        <v>605</v>
      </c>
      <c r="B296" s="1" t="s">
        <v>856</v>
      </c>
      <c r="C296" s="1" t="s">
        <v>857</v>
      </c>
      <c r="D296" s="2" t="str">
        <f>HYPERLINK("[\\192.168.10.16\St1Share(NAS)\SKL\DB\GenTables\L8-遵循法令作業\TbJcicMu01.xlsx]DBD!A1", "連結")</f>
        <v>連結</v>
      </c>
      <c r="E296" s="1" t="s">
        <v>858</v>
      </c>
    </row>
    <row r="297">
      <c r="A297" s="1" t="s">
        <v>605</v>
      </c>
      <c r="B297" s="1" t="s">
        <v>859</v>
      </c>
      <c r="C297" s="1" t="s">
        <v>860</v>
      </c>
      <c r="D297" s="2" t="str">
        <f>HYPERLINK("[\\192.168.10.16\St1Share(NAS)\SKL\DB\GenTables\L8-遵循法令作業\TbJcicW020.xlsx]DBD!A1", "連結")</f>
        <v>連結</v>
      </c>
      <c r="E297" s="1" t="s">
        <v>861</v>
      </c>
    </row>
    <row r="298">
      <c r="A298" s="1" t="s">
        <v>605</v>
      </c>
      <c r="B298" s="1" t="s">
        <v>862</v>
      </c>
      <c r="C298" s="1" t="s">
        <v>863</v>
      </c>
      <c r="D298" s="2" t="str">
        <f>HYPERLINK("[\\192.168.10.16\St1Share(NAS)\SKL\DB\GenTables\L8-遵循法令作業\TbJcicZZ50.xlsx]DBD!A1", "連結")</f>
        <v>連結</v>
      </c>
      <c r="E298" s="1" t="s">
        <v>864</v>
      </c>
    </row>
    <row r="299">
      <c r="A299" s="1" t="s">
        <v>865</v>
      </c>
      <c r="B299" s="1" t="s">
        <v>866</v>
      </c>
      <c r="C299" s="1" t="s">
        <v>867</v>
      </c>
      <c r="D299" s="2" t="str">
        <f>HYPERLINK("[\\192.168.10.16\St1Share(NAS)\SKL\DB\GenTables\L9-報表作業\DailyLoanBal.xlsx]DBD!A1", "連結")</f>
        <v>連結</v>
      </c>
      <c r="E299" s="1" t="s">
        <v>868</v>
      </c>
    </row>
    <row r="300">
      <c r="A300" s="1" t="s">
        <v>865</v>
      </c>
      <c r="B300" s="1" t="s">
        <v>869</v>
      </c>
      <c r="C300" s="1" t="s">
        <v>870</v>
      </c>
      <c r="D300" s="2" t="str">
        <f>HYPERLINK("[\\192.168.10.16\St1Share(NAS)\SKL\DB\GenTables\L9-報表作業\GuildBuilders.xlsx]DBD!A1", "連結")</f>
        <v>連結</v>
      </c>
      <c r="E300" s="1" t="s">
        <v>871</v>
      </c>
    </row>
    <row r="301">
      <c r="A301" s="1" t="s">
        <v>865</v>
      </c>
      <c r="B301" s="1" t="s">
        <v>872</v>
      </c>
      <c r="C301" s="1" t="s">
        <v>873</v>
      </c>
      <c r="D301" s="2" t="str">
        <f>HYPERLINK("[\\192.168.10.16\St1Share(NAS)\SKL\DB\GenTables\L9-報表作業\MonthlyFacBal.xlsx]DBD!A1", "連結")</f>
        <v>連結</v>
      </c>
      <c r="E301" s="1" t="s">
        <v>874</v>
      </c>
    </row>
    <row r="302">
      <c r="A302" s="1" t="s">
        <v>865</v>
      </c>
      <c r="B302" s="1" t="s">
        <v>875</v>
      </c>
      <c r="C302" s="1" t="s">
        <v>876</v>
      </c>
      <c r="D302" s="2" t="str">
        <f>HYPERLINK("[\\192.168.10.16\St1Share(NAS)\SKL\DB\GenTables\L9-報表作業\MonthlyLM003.xlsx]DBD!A1", "連結")</f>
        <v>連結</v>
      </c>
      <c r="E302" s="1" t="s">
        <v>877</v>
      </c>
    </row>
    <row r="303">
      <c r="A303" s="1" t="s">
        <v>865</v>
      </c>
      <c r="B303" s="1" t="s">
        <v>878</v>
      </c>
      <c r="C303" s="1" t="s">
        <v>879</v>
      </c>
      <c r="D303" s="2" t="str">
        <f>HYPERLINK("[\\192.168.10.16\St1Share(NAS)\SKL\DB\GenTables\L9-報表作業\MonthlyLM028.xlsx]DBD!A1", "連結")</f>
        <v>連結</v>
      </c>
      <c r="E303" s="1" t="s">
        <v>880</v>
      </c>
    </row>
    <row r="304">
      <c r="A304" s="1" t="s">
        <v>865</v>
      </c>
      <c r="B304" s="1" t="s">
        <v>881</v>
      </c>
      <c r="C304" s="1" t="s">
        <v>882</v>
      </c>
      <c r="D304" s="2" t="str">
        <f>HYPERLINK("[\\192.168.10.16\St1Share(NAS)\SKL\DB\GenTables\L9-報表作業\MonthlyLM032.xlsx]DBD!A1", "連結")</f>
        <v>連結</v>
      </c>
      <c r="E304" s="1" t="s">
        <v>883</v>
      </c>
    </row>
    <row r="305">
      <c r="A305" s="1" t="s">
        <v>865</v>
      </c>
      <c r="B305" s="1" t="s">
        <v>884</v>
      </c>
      <c r="C305" s="1" t="s">
        <v>885</v>
      </c>
      <c r="D305" s="2" t="str">
        <f>HYPERLINK("[\\192.168.10.16\St1Share(NAS)\SKL\DB\GenTables\L9-報表作業\MonthlyLM036Portfolio.xlsx]DBD!A1", "連結")</f>
        <v>連結</v>
      </c>
      <c r="E305" s="1" t="s">
        <v>886</v>
      </c>
    </row>
    <row r="306">
      <c r="A306" s="1" t="s">
        <v>865</v>
      </c>
      <c r="B306" s="1" t="s">
        <v>887</v>
      </c>
      <c r="C306" s="1" t="s">
        <v>888</v>
      </c>
      <c r="D306" s="2" t="str">
        <f>HYPERLINK("[\\192.168.10.16\St1Share(NAS)\SKL\DB\GenTables\L9-報表作業\MonthlyLM052AssetClass.xlsx]DBD!A1", "連結")</f>
        <v>連結</v>
      </c>
      <c r="E306" s="1" t="s">
        <v>889</v>
      </c>
    </row>
    <row r="307">
      <c r="A307" s="1" t="s">
        <v>865</v>
      </c>
      <c r="B307" s="1" t="s">
        <v>890</v>
      </c>
      <c r="C307" s="1" t="s">
        <v>891</v>
      </c>
      <c r="D307" s="2" t="str">
        <f>HYPERLINK("[\\192.168.10.16\St1Share(NAS)\SKL\DB\GenTables\L9-報表作業\MonthlyLM052LoanAsset.xlsx]DBD!A1", "連結")</f>
        <v>連結</v>
      </c>
      <c r="E307" s="1" t="s">
        <v>892</v>
      </c>
    </row>
    <row r="308">
      <c r="A308" s="1" t="s">
        <v>865</v>
      </c>
      <c r="B308" s="1" t="s">
        <v>893</v>
      </c>
      <c r="C308" s="1" t="s">
        <v>894</v>
      </c>
      <c r="D308" s="2" t="str">
        <f>HYPERLINK("[\\192.168.10.16\St1Share(NAS)\SKL\DB\GenTables\L9-報表作業\MonthlyLM052Loss.xlsx]DBD!A1", "連結")</f>
        <v>連結</v>
      </c>
      <c r="E308" s="1" t="s">
        <v>895</v>
      </c>
    </row>
    <row r="309">
      <c r="A309" s="1" t="s">
        <v>865</v>
      </c>
      <c r="B309" s="1" t="s">
        <v>896</v>
      </c>
      <c r="C309" s="1" t="s">
        <v>897</v>
      </c>
      <c r="D309" s="2" t="str">
        <f>HYPERLINK("[\\192.168.10.16\St1Share(NAS)\SKL\DB\GenTables\L9-報表作業\MonthlyLM052Ovdu.xlsx]DBD!A1", "連結")</f>
        <v>連結</v>
      </c>
      <c r="E309" s="1" t="s">
        <v>898</v>
      </c>
    </row>
    <row r="310">
      <c r="A310" s="1" t="s">
        <v>865</v>
      </c>
      <c r="B310" s="1" t="s">
        <v>899</v>
      </c>
      <c r="C310" s="1" t="s">
        <v>900</v>
      </c>
      <c r="D310" s="2" t="str">
        <f>HYPERLINK("[\\192.168.10.16\St1Share(NAS)\SKL\DB\GenTables\L9-報表作業\MonthlyLoanBal.xlsx]DBD!A1", "連結")</f>
        <v>連結</v>
      </c>
      <c r="E310" s="1" t="s">
        <v>901</v>
      </c>
    </row>
    <row r="311">
      <c r="A311" s="1" t="s">
        <v>865</v>
      </c>
      <c r="B311" s="1" t="s">
        <v>902</v>
      </c>
      <c r="C311" s="1" t="s">
        <v>903</v>
      </c>
      <c r="D311" s="2" t="str">
        <f>HYPERLINK("[\\192.168.10.16\St1Share(NAS)\SKL\DB\GenTables\L9-報表作業\RptJcic.xlsx]DBD!A1", "連結")</f>
        <v>連結</v>
      </c>
      <c r="E311" s="1" t="s">
        <v>904</v>
      </c>
    </row>
    <row r="312">
      <c r="A312" s="1" t="s">
        <v>865</v>
      </c>
      <c r="B312" s="1" t="s">
        <v>905</v>
      </c>
      <c r="C312" s="1" t="s">
        <v>906</v>
      </c>
      <c r="D312" s="2" t="str">
        <f>HYPERLINK("[\\192.168.10.16\St1Share(NAS)\SKL\DB\GenTables\L9-報表作業\RptRelationCompany.xlsx]DBD!A1", "連結")</f>
        <v>連結</v>
      </c>
      <c r="E312" s="1" t="s">
        <v>907</v>
      </c>
    </row>
    <row r="313">
      <c r="A313" s="1" t="s">
        <v>865</v>
      </c>
      <c r="B313" s="1" t="s">
        <v>908</v>
      </c>
      <c r="C313" s="1" t="s">
        <v>909</v>
      </c>
      <c r="D313" s="2" t="str">
        <f>HYPERLINK("[\\192.168.10.16\St1Share(NAS)\SKL\DB\GenTables\L9-報表作業\RptRelationFamily.xlsx]DBD!A1", "連結")</f>
        <v>連結</v>
      </c>
      <c r="E313" s="1" t="s">
        <v>910</v>
      </c>
    </row>
    <row r="314">
      <c r="A314" s="1" t="s">
        <v>865</v>
      </c>
      <c r="B314" s="1" t="s">
        <v>911</v>
      </c>
      <c r="C314" s="1" t="s">
        <v>912</v>
      </c>
      <c r="D314" s="2" t="str">
        <f>HYPERLINK("[\\192.168.10.16\St1Share(NAS)\SKL\DB\GenTables\L9-報表作業\RptRelationSelf.xlsx]DBD!A1", "連結")</f>
        <v>連結</v>
      </c>
      <c r="E314" s="1" t="s">
        <v>913</v>
      </c>
    </row>
    <row r="315">
      <c r="A315" s="1" t="s">
        <v>865</v>
      </c>
      <c r="B315" s="1" t="s">
        <v>914</v>
      </c>
      <c r="C315" s="1" t="s">
        <v>915</v>
      </c>
      <c r="D315" s="2" t="str">
        <f>HYPERLINK("[\\192.168.10.16\St1Share(NAS)\SKL\DB\GenTables\L9-報表作業\RptSubCom.xlsx]DBD!A1", "連結")</f>
        <v>連結</v>
      </c>
      <c r="E315" s="1" t="s">
        <v>916</v>
      </c>
    </row>
    <row r="316">
      <c r="A316" s="1" t="s">
        <v>865</v>
      </c>
      <c r="B316" s="1" t="s">
        <v>917</v>
      </c>
      <c r="C316" s="1" t="s">
        <v>918</v>
      </c>
      <c r="D316" s="2" t="str">
        <f>HYPERLINK("[\\192.168.10.16\St1Share(NAS)\SKL\DB\GenTables\L9-報表作業\SlipEbsRecord.xlsx]DBD!A1", "連結")</f>
        <v>連結</v>
      </c>
      <c r="E316" s="1" t="s">
        <v>919</v>
      </c>
    </row>
    <row r="317">
      <c r="A317" s="1" t="s">
        <v>865</v>
      </c>
      <c r="B317" s="1" t="s">
        <v>920</v>
      </c>
      <c r="C317" s="1" t="s">
        <v>921</v>
      </c>
      <c r="D317" s="2" t="str">
        <f>HYPERLINK("[\\192.168.10.16\St1Share(NAS)\SKL\DB\GenTables\L9-報表作業\SlipMedia.xlsx]DBD!A1", "連結")</f>
        <v>連結</v>
      </c>
      <c r="E317" s="1" t="s">
        <v>922</v>
      </c>
    </row>
    <row r="318">
      <c r="A318" s="1" t="s">
        <v>865</v>
      </c>
      <c r="B318" s="1" t="s">
        <v>923</v>
      </c>
      <c r="C318" s="1" t="s">
        <v>924</v>
      </c>
      <c r="D318" s="2" t="str">
        <f>HYPERLINK("[\\192.168.10.16\St1Share(NAS)\SKL\DB\GenTables\L9-報表作業\SlipMedia2022.xlsx]DBD!A1", "連結")</f>
        <v>連結</v>
      </c>
      <c r="E318" s="1" t="s">
        <v>925</v>
      </c>
    </row>
    <row r="319">
      <c r="A319" s="1" t="s">
        <v>865</v>
      </c>
      <c r="B319" s="1" t="s">
        <v>926</v>
      </c>
      <c r="C319" s="1" t="s">
        <v>927</v>
      </c>
      <c r="D319" s="2" t="str">
        <f>HYPERLINK("[\\192.168.10.16\St1Share(NAS)\SKL\DB\GenTables\L9-報表作業\UspErrorLog.xlsx]DBD!A1", "連結")</f>
        <v>連結</v>
      </c>
      <c r="E319" s="1" t="s">
        <v>928</v>
      </c>
    </row>
    <row r="320">
      <c r="A320" s="1" t="s">
        <v>865</v>
      </c>
      <c r="B320" s="1" t="s">
        <v>929</v>
      </c>
      <c r="C320" s="1" t="s">
        <v>930</v>
      </c>
      <c r="D320" s="2" t="str">
        <f>HYPERLINK("[\\192.168.10.16\St1Share(NAS)\SKL\DB\GenTables\L9-報表作業\YearlyHouseLoanInt.xlsx]DBD!A1", "連結")</f>
        <v>連結</v>
      </c>
      <c r="E320" s="1" t="s">
        <v>931</v>
      </c>
    </row>
    <row r="321">
      <c r="A321" s="1" t="s">
        <v>865</v>
      </c>
      <c r="B321" s="1" t="s">
        <v>932</v>
      </c>
      <c r="C321" s="1" t="s">
        <v>933</v>
      </c>
      <c r="D321" s="2" t="str">
        <f>HYPERLINK("[\\192.168.10.16\St1Share(NAS)\SKL\DB\GenTables\L9-報表作業\YearlyHouseLoanIntCheck.xlsx]DBD!A1", "連結")</f>
        <v>連結</v>
      </c>
      <c r="E321" s="1" t="s">
        <v>934</v>
      </c>
    </row>
    <row r="322">
      <c r="A322" s="1" t="s">
        <v>935</v>
      </c>
      <c r="B322" s="1" t="s">
        <v>936</v>
      </c>
      <c r="C322" s="1" t="s">
        <v>937</v>
      </c>
      <c r="D322" s="2" t="str">
        <f>HYPERLINK("[\\192.168.10.16\St1Share(NAS)\SKL\DB\GenTables\XX-系統\TxAgent.xlsx]DBD!A1", "連結")</f>
        <v>連結</v>
      </c>
      <c r="E322" s="1" t="s">
        <v>938</v>
      </c>
    </row>
    <row r="323">
      <c r="A323" s="1" t="s">
        <v>935</v>
      </c>
      <c r="B323" s="1" t="s">
        <v>939</v>
      </c>
      <c r="C323" s="1" t="s">
        <v>940</v>
      </c>
      <c r="D323" s="2" t="str">
        <f>HYPERLINK("[\\192.168.10.16\St1Share(NAS)\SKL\DB\GenTables\XX-系統\TxAmlCredit.xlsx]DBD!A1", "連結")</f>
        <v>連結</v>
      </c>
      <c r="E323" s="1" t="s">
        <v>941</v>
      </c>
    </row>
    <row r="324">
      <c r="A324" s="1" t="s">
        <v>935</v>
      </c>
      <c r="B324" s="1" t="s">
        <v>942</v>
      </c>
      <c r="C324" s="1" t="s">
        <v>943</v>
      </c>
      <c r="D324" s="2" t="str">
        <f>HYPERLINK("[\\192.168.10.16\St1Share(NAS)\SKL\DB\GenTables\XX-系統\TxAmlLog.xlsx]DBD!A1", "連結")</f>
        <v>連結</v>
      </c>
      <c r="E324" s="1" t="s">
        <v>944</v>
      </c>
    </row>
    <row r="325">
      <c r="A325" s="1" t="s">
        <v>935</v>
      </c>
      <c r="B325" s="1" t="s">
        <v>945</v>
      </c>
      <c r="C325" s="1" t="s">
        <v>946</v>
      </c>
      <c r="D325" s="2" t="str">
        <f>HYPERLINK("[\\192.168.10.16\St1Share(NAS)\SKL\DB\GenTables\XX-系統\TxAmlNotice.xlsx]DBD!A1", "連結")</f>
        <v>連結</v>
      </c>
      <c r="E325" s="1" t="s">
        <v>947</v>
      </c>
    </row>
    <row r="326">
      <c r="A326" s="1" t="s">
        <v>935</v>
      </c>
      <c r="B326" s="1" t="s">
        <v>948</v>
      </c>
      <c r="C326" s="1" t="s">
        <v>949</v>
      </c>
      <c r="D326" s="2" t="str">
        <f>HYPERLINK("[\\192.168.10.16\St1Share(NAS)\SKL\DB\GenTables\XX-系統\TxAmlRating.xlsx]DBD!A1", "連結")</f>
        <v>連結</v>
      </c>
      <c r="E326" s="1" t="s">
        <v>950</v>
      </c>
    </row>
    <row r="327">
      <c r="A327" s="1" t="s">
        <v>935</v>
      </c>
      <c r="B327" s="1" t="s">
        <v>951</v>
      </c>
      <c r="C327" s="1" t="s">
        <v>952</v>
      </c>
      <c r="D327" s="2" t="str">
        <f>HYPERLINK("[\\192.168.10.16\St1Share(NAS)\SKL\DB\GenTables\XX-系統\TxApLog.xlsx]DBD!A1", "連結")</f>
        <v>連結</v>
      </c>
      <c r="E327" s="1" t="s">
        <v>953</v>
      </c>
    </row>
    <row r="328">
      <c r="A328" s="1" t="s">
        <v>935</v>
      </c>
      <c r="B328" s="1" t="s">
        <v>954</v>
      </c>
      <c r="C328" s="1" t="s">
        <v>955</v>
      </c>
      <c r="D328" s="2" t="str">
        <f>HYPERLINK("[\\192.168.10.16\St1Share(NAS)\SKL\DB\GenTables\XX-系統\TxApLogList.xlsx]DBD!A1", "連結")</f>
        <v>連結</v>
      </c>
      <c r="E328" s="1" t="s">
        <v>956</v>
      </c>
    </row>
    <row r="329">
      <c r="A329" s="1" t="s">
        <v>935</v>
      </c>
      <c r="B329" s="1" t="s">
        <v>957</v>
      </c>
      <c r="C329" s="1" t="s">
        <v>958</v>
      </c>
      <c r="D329" s="2" t="str">
        <f>HYPERLINK("[\\192.168.10.16\St1Share(NAS)\SKL\DB\GenTables\XX-系統\TxArchiveTable.xlsx]DBD!A1", "連結")</f>
        <v>連結</v>
      </c>
      <c r="E329" s="1" t="s">
        <v>959</v>
      </c>
    </row>
    <row r="330">
      <c r="A330" s="1" t="s">
        <v>935</v>
      </c>
      <c r="B330" s="1" t="s">
        <v>960</v>
      </c>
      <c r="C330" s="1" t="s">
        <v>961</v>
      </c>
      <c r="D330" s="2" t="str">
        <f>HYPERLINK("[\\192.168.10.16\St1Share(NAS)\SKL\DB\GenTables\XX-系統\TxArchiveTableLog.xlsx]DBD!A1", "連結")</f>
        <v>連結</v>
      </c>
      <c r="E330" s="1" t="s">
        <v>962</v>
      </c>
    </row>
    <row r="331">
      <c r="A331" s="1" t="s">
        <v>935</v>
      </c>
      <c r="B331" s="1" t="s">
        <v>963</v>
      </c>
      <c r="C331" s="1" t="s">
        <v>964</v>
      </c>
      <c r="D331" s="2" t="str">
        <f>HYPERLINK("[\\192.168.10.16\St1Share(NAS)\SKL\DB\GenTables\XX-系統\TxAttachment.xlsx]DBD!A1", "連結")</f>
        <v>連結</v>
      </c>
      <c r="E331" s="1" t="s">
        <v>965</v>
      </c>
    </row>
    <row r="332">
      <c r="A332" s="1" t="s">
        <v>935</v>
      </c>
      <c r="B332" s="1" t="s">
        <v>966</v>
      </c>
      <c r="C332" s="1" t="s">
        <v>967</v>
      </c>
      <c r="D332" s="2" t="str">
        <f>HYPERLINK("[\\192.168.10.16\St1Share(NAS)\SKL\DB\GenTables\XX-系統\TxAttachType.xlsx]DBD!A1", "連結")</f>
        <v>連結</v>
      </c>
      <c r="E332" s="1" t="s">
        <v>968</v>
      </c>
    </row>
    <row r="333">
      <c r="A333" s="1" t="s">
        <v>935</v>
      </c>
      <c r="B333" s="1" t="s">
        <v>969</v>
      </c>
      <c r="C333" s="1" t="s">
        <v>970</v>
      </c>
      <c r="D333" s="2" t="str">
        <f>HYPERLINK("[\\192.168.10.16\St1Share(NAS)\SKL\DB\GenTables\XX-系統\TxAuthGroup.xlsx]DBD!A1", "連結")</f>
        <v>連結</v>
      </c>
      <c r="E333" s="1" t="s">
        <v>971</v>
      </c>
    </row>
    <row r="334">
      <c r="A334" s="1" t="s">
        <v>935</v>
      </c>
      <c r="B334" s="1" t="s">
        <v>972</v>
      </c>
      <c r="C334" s="1" t="s">
        <v>973</v>
      </c>
      <c r="D334" s="2" t="str">
        <f>HYPERLINK("[\\192.168.10.16\St1Share(NAS)\SKL\DB\GenTables\XX-系統\TxAuthority.xlsx]DBD!A1", "連結")</f>
        <v>連結</v>
      </c>
      <c r="E334" s="1" t="s">
        <v>974</v>
      </c>
    </row>
    <row r="335">
      <c r="A335" s="1" t="s">
        <v>935</v>
      </c>
      <c r="B335" s="1" t="s">
        <v>975</v>
      </c>
      <c r="C335" s="1" t="s">
        <v>976</v>
      </c>
      <c r="D335" s="2" t="str">
        <f>HYPERLINK("[\\192.168.10.16\St1Share(NAS)\SKL\DB\GenTables\XX-系統\TxAuthorize.xlsx]DBD!A1", "連結")</f>
        <v>連結</v>
      </c>
      <c r="E335" s="1" t="s">
        <v>977</v>
      </c>
    </row>
    <row r="336">
      <c r="A336" s="1" t="s">
        <v>935</v>
      </c>
      <c r="B336" s="1" t="s">
        <v>978</v>
      </c>
      <c r="C336" s="1" t="s">
        <v>979</v>
      </c>
      <c r="D336" s="2" t="str">
        <f>HYPERLINK("[\\192.168.10.16\St1Share(NAS)\SKL\DB\GenTables\XX-系統\TxBizDate.xlsx]DBD!A1", "連結")</f>
        <v>連結</v>
      </c>
      <c r="E336" s="1" t="s">
        <v>980</v>
      </c>
    </row>
    <row r="337">
      <c r="A337" s="1" t="s">
        <v>935</v>
      </c>
      <c r="B337" s="1" t="s">
        <v>981</v>
      </c>
      <c r="C337" s="1" t="s">
        <v>982</v>
      </c>
      <c r="D337" s="2" t="str">
        <f>HYPERLINK("[\\192.168.10.16\St1Share(NAS)\SKL\DB\GenTables\XX-系統\TxControl.xlsx]DBD!A1", "連結")</f>
        <v>連結</v>
      </c>
      <c r="E337" s="1" t="s">
        <v>983</v>
      </c>
    </row>
    <row r="338">
      <c r="A338" s="1" t="s">
        <v>935</v>
      </c>
      <c r="B338" s="1" t="s">
        <v>984</v>
      </c>
      <c r="C338" s="1" t="s">
        <v>985</v>
      </c>
      <c r="D338" s="2" t="str">
        <f>HYPERLINK("[\\192.168.10.16\St1Share(NAS)\SKL\DB\GenTables\XX-系統\TxCruiser.xlsx]DBD!A1", "連結")</f>
        <v>連結</v>
      </c>
      <c r="E338" s="1" t="s">
        <v>986</v>
      </c>
    </row>
    <row r="339">
      <c r="A339" s="1" t="s">
        <v>935</v>
      </c>
      <c r="B339" s="1" t="s">
        <v>987</v>
      </c>
      <c r="C339" s="1" t="s">
        <v>988</v>
      </c>
      <c r="D339" s="2" t="str">
        <f>HYPERLINK("[\\192.168.10.16\St1Share(NAS)\SKL\DB\GenTables\XX-系統\TxCurr.xlsx]DBD!A1", "連結")</f>
        <v>連結</v>
      </c>
      <c r="E339" s="1" t="s">
        <v>989</v>
      </c>
    </row>
    <row r="340">
      <c r="A340" s="1" t="s">
        <v>935</v>
      </c>
      <c r="B340" s="1" t="s">
        <v>990</v>
      </c>
      <c r="C340" s="1" t="s">
        <v>991</v>
      </c>
      <c r="D340" s="2" t="str">
        <f>HYPERLINK("[\\192.168.10.16\St1Share(NAS)\SKL\DB\GenTables\XX-系統\TxDataLog.xlsx]DBD!A1", "連結")</f>
        <v>連結</v>
      </c>
      <c r="E340" s="1" t="s">
        <v>992</v>
      </c>
    </row>
    <row r="341">
      <c r="A341" s="1" t="s">
        <v>935</v>
      </c>
      <c r="B341" s="1" t="s">
        <v>993</v>
      </c>
      <c r="C341" s="1" t="s">
        <v>994</v>
      </c>
      <c r="D341" s="2" t="str">
        <f>HYPERLINK("[\\192.168.10.16\St1Share(NAS)\SKL\DB\GenTables\XX-系統\TxErrCode.xlsx]DBD!A1", "連結")</f>
        <v>連結</v>
      </c>
      <c r="E341" s="1" t="s">
        <v>995</v>
      </c>
    </row>
    <row r="342">
      <c r="A342" s="1" t="s">
        <v>935</v>
      </c>
      <c r="B342" s="1" t="s">
        <v>996</v>
      </c>
      <c r="C342" s="1" t="s">
        <v>997</v>
      </c>
      <c r="D342" s="2" t="str">
        <f>HYPERLINK("[\\192.168.10.16\St1Share(NAS)\SKL\DB\GenTables\XX-系統\TxFile.xlsx]DBD!A1", "連結")</f>
        <v>連結</v>
      </c>
      <c r="E342" s="1" t="s">
        <v>998</v>
      </c>
    </row>
    <row r="343">
      <c r="A343" s="1" t="s">
        <v>935</v>
      </c>
      <c r="B343" s="1" t="s">
        <v>999</v>
      </c>
      <c r="C343" s="1" t="s">
        <v>1000</v>
      </c>
      <c r="D343" s="2" t="str">
        <f>HYPERLINK("[\\192.168.10.16\St1Share(NAS)\SKL\DB\GenTables\XX-系統\TxFlow.xlsx]DBD!A1", "連結")</f>
        <v>連結</v>
      </c>
      <c r="E343" s="1" t="s">
        <v>1001</v>
      </c>
    </row>
    <row r="344">
      <c r="A344" s="1" t="s">
        <v>935</v>
      </c>
      <c r="B344" s="1" t="s">
        <v>1002</v>
      </c>
      <c r="C344" s="1" t="s">
        <v>1003</v>
      </c>
      <c r="D344" s="2" t="str">
        <f>HYPERLINK("[\\192.168.10.16\St1Share(NAS)\SKL\DB\GenTables\XX-系統\TxHoliday.xlsx]DBD!A1", "連結")</f>
        <v>連結</v>
      </c>
      <c r="E344" s="1" t="s">
        <v>1004</v>
      </c>
    </row>
    <row r="345">
      <c r="A345" s="1" t="s">
        <v>935</v>
      </c>
      <c r="B345" s="1" t="s">
        <v>1005</v>
      </c>
      <c r="C345" s="1" t="s">
        <v>1006</v>
      </c>
      <c r="D345" s="2" t="str">
        <f>HYPERLINK("[\\192.168.10.16\St1Share(NAS)\SKL\DB\GenTables\XX-系統\TxInquiry.xlsx]DBD!A1", "連結")</f>
        <v>連結</v>
      </c>
      <c r="E345" s="1" t="s">
        <v>1007</v>
      </c>
    </row>
    <row r="346">
      <c r="A346" s="1" t="s">
        <v>935</v>
      </c>
      <c r="B346" s="1" t="s">
        <v>1008</v>
      </c>
      <c r="C346" s="1" t="s">
        <v>1009</v>
      </c>
      <c r="D346" s="2" t="str">
        <f>HYPERLINK("[\\192.168.10.16\St1Share(NAS)\SKL\DB\GenTables\XX-系統\TxLock.xlsx]DBD!A1", "連結")</f>
        <v>連結</v>
      </c>
      <c r="E346" s="1" t="s">
        <v>1010</v>
      </c>
    </row>
    <row r="347">
      <c r="A347" s="1" t="s">
        <v>935</v>
      </c>
      <c r="B347" s="1" t="s">
        <v>1011</v>
      </c>
      <c r="C347" s="1" t="s">
        <v>1012</v>
      </c>
      <c r="D347" s="2" t="str">
        <f>HYPERLINK("[\\192.168.10.16\St1Share(NAS)\SKL\DB\GenTables\XX-系統\TxPrinter.xlsx]DBD!A1", "連結")</f>
        <v>連結</v>
      </c>
      <c r="E347" s="1" t="s">
        <v>1013</v>
      </c>
    </row>
    <row r="348">
      <c r="A348" s="1" t="s">
        <v>935</v>
      </c>
      <c r="B348" s="1" t="s">
        <v>1014</v>
      </c>
      <c r="C348" s="1" t="s">
        <v>1000</v>
      </c>
      <c r="D348" s="2" t="str">
        <f>HYPERLINK("[\\192.168.10.16\St1Share(NAS)\SKL\DB\GenTables\XX-系統\TxProcess.xlsx]DBD!A1", "連結")</f>
        <v>連結</v>
      </c>
      <c r="E348" s="1" t="s">
        <v>1015</v>
      </c>
    </row>
    <row r="349">
      <c r="A349" s="1" t="s">
        <v>935</v>
      </c>
      <c r="B349" s="1" t="s">
        <v>1016</v>
      </c>
      <c r="C349" s="1" t="s">
        <v>1017</v>
      </c>
      <c r="D349" s="2" t="str">
        <f>HYPERLINK("[\\192.168.10.16\St1Share(NAS)\SKL\DB\GenTables\XX-系統\TxRecord.xlsx]DBD!A1", "連結")</f>
        <v>連結</v>
      </c>
      <c r="E349" s="1" t="s">
        <v>1018</v>
      </c>
    </row>
    <row r="350">
      <c r="A350" s="1" t="s">
        <v>935</v>
      </c>
      <c r="B350" s="1" t="s">
        <v>1019</v>
      </c>
      <c r="C350" s="1" t="s">
        <v>1020</v>
      </c>
      <c r="D350" s="2" t="str">
        <f>HYPERLINK("[\\192.168.10.16\St1Share(NAS)\SKL\DB\GenTables\XX-系統\TxTeller.xlsx]DBD!A1", "連結")</f>
        <v>連結</v>
      </c>
      <c r="E350" s="1" t="s">
        <v>1021</v>
      </c>
    </row>
    <row r="351">
      <c r="A351" s="1" t="s">
        <v>935</v>
      </c>
      <c r="B351" s="1" t="s">
        <v>1022</v>
      </c>
      <c r="C351" s="1" t="s">
        <v>1023</v>
      </c>
      <c r="D351" s="2" t="str">
        <f>HYPERLINK("[\\192.168.10.16\St1Share(NAS)\SKL\DB\GenTables\XX-系統\TxTellerAuth.xlsx]DBD!A1", "連結")</f>
        <v>連結</v>
      </c>
      <c r="E351" s="1" t="s">
        <v>1024</v>
      </c>
    </row>
    <row r="352">
      <c r="A352" s="1" t="s">
        <v>935</v>
      </c>
      <c r="B352" s="1" t="s">
        <v>1025</v>
      </c>
      <c r="C352" s="1" t="s">
        <v>1026</v>
      </c>
      <c r="D352" s="2" t="str">
        <f>HYPERLINK("[\\192.168.10.16\St1Share(NAS)\SKL\DB\GenTables\XX-系統\TxTemp.xlsx]DBD!A1", "連結")</f>
        <v>連結</v>
      </c>
      <c r="E352" s="1" t="s">
        <v>1027</v>
      </c>
    </row>
    <row r="353">
      <c r="A353" s="1" t="s">
        <v>935</v>
      </c>
      <c r="B353" s="1" t="s">
        <v>1028</v>
      </c>
      <c r="C353" s="1" t="s">
        <v>1029</v>
      </c>
      <c r="D353" s="2" t="str">
        <f>HYPERLINK("[\\192.168.10.16\St1Share(NAS)\SKL\DB\GenTables\XX-系統\TxToDoDetail.xlsx]DBD!A1", "連結")</f>
        <v>連結</v>
      </c>
      <c r="E353" s="1" t="s">
        <v>1030</v>
      </c>
    </row>
    <row r="354">
      <c r="A354" s="1" t="s">
        <v>935</v>
      </c>
      <c r="B354" s="1" t="s">
        <v>1031</v>
      </c>
      <c r="C354" s="1" t="s">
        <v>1032</v>
      </c>
      <c r="D354" s="2" t="str">
        <f>HYPERLINK("[\\192.168.10.16\St1Share(NAS)\SKL\DB\GenTables\XX-系統\TxToDoDetailReserve.xlsx]DBD!A1", "連結")</f>
        <v>連結</v>
      </c>
      <c r="E354" s="1" t="s">
        <v>1033</v>
      </c>
    </row>
    <row r="355">
      <c r="A355" s="1" t="s">
        <v>935</v>
      </c>
      <c r="B355" s="1" t="s">
        <v>1034</v>
      </c>
      <c r="C355" s="1" t="s">
        <v>1035</v>
      </c>
      <c r="D355" s="2" t="str">
        <f>HYPERLINK("[\\192.168.10.16\St1Share(NAS)\SKL\DB\GenTables\XX-系統\TxToDoMain.xlsx]DBD!A1", "連結")</f>
        <v>連結</v>
      </c>
      <c r="E355" s="1" t="s">
        <v>1036</v>
      </c>
    </row>
    <row r="356">
      <c r="A356" s="1" t="s">
        <v>935</v>
      </c>
      <c r="B356" s="1" t="s">
        <v>1037</v>
      </c>
      <c r="C356" s="1" t="s">
        <v>1038</v>
      </c>
      <c r="D356" s="2" t="str">
        <f>HYPERLINK("[\\192.168.10.16\St1Share(NAS)\SKL\DB\GenTables\XX-系統\TxTranCode.xlsx]DBD!A1", "連結")</f>
        <v>連結</v>
      </c>
      <c r="E356" s="1" t="s">
        <v>1039</v>
      </c>
    </row>
    <row r="357">
      <c r="A357" s="1" t="s">
        <v>935</v>
      </c>
      <c r="B357" s="1" t="s">
        <v>1040</v>
      </c>
      <c r="C357" s="1" t="s">
        <v>1041</v>
      </c>
      <c r="D357" s="2" t="str">
        <f>HYPERLINK("[\\192.168.10.16\St1Share(NAS)\SKL\DB\GenTables\XX-系統\TxUnLock.xlsx]DBD!A1", "連結")</f>
        <v>連結</v>
      </c>
      <c r="E357" s="1" t="s">
        <v>1042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2022-04-27T03:20:53Z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