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updateLinks="always" defaultThemeVersion="124226"/>
  <xr:revisionPtr revIDLastSave="0" documentId="13_ncr:1_{C0A6FEF0-EC9B-479C-A20D-3E7C940A621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3" sheetId="1" r:id="rId1"/>
    <sheet name="LoanBorMain" sheetId="2" r:id="rId2"/>
    <sheet name="LoanBook" sheetId="9" r:id="rId3"/>
    <sheet name="LoanBorTx" sheetId="10" r:id="rId4"/>
    <sheet name="LoanCheque" sheetId="11" r:id="rId5"/>
    <sheet name="LoanIntDetail" sheetId="12" r:id="rId6"/>
    <sheet name="LoanNotYet" sheetId="13" r:id="rId7"/>
    <sheet name="LoanOverdue" sheetId="14" r:id="rId8"/>
    <sheet name="LoanRateChange" sheetId="15" r:id="rId9"/>
    <sheet name="LoanSynd" sheetId="1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81029"/>
</workbook>
</file>

<file path=xl/calcChain.xml><?xml version="1.0" encoding="utf-8"?>
<calcChain xmlns="http://schemas.openxmlformats.org/spreadsheetml/2006/main">
  <c r="A50" i="10" l="1"/>
  <c r="B50" i="10"/>
  <c r="C50" i="10"/>
  <c r="D50" i="10"/>
  <c r="E50" i="10"/>
  <c r="F50" i="10"/>
  <c r="G50" i="10"/>
  <c r="A43" i="10"/>
  <c r="B43" i="10"/>
  <c r="C43" i="10"/>
  <c r="D43" i="10"/>
  <c r="E43" i="10"/>
  <c r="F43" i="10"/>
  <c r="G43" i="10"/>
  <c r="A44" i="10"/>
  <c r="B44" i="10"/>
  <c r="C44" i="10"/>
  <c r="D44" i="10"/>
  <c r="E44" i="10"/>
  <c r="F44" i="10"/>
  <c r="G44" i="10"/>
  <c r="A45" i="10"/>
  <c r="B45" i="10"/>
  <c r="C45" i="10"/>
  <c r="D45" i="10"/>
  <c r="E45" i="10"/>
  <c r="F45" i="10"/>
  <c r="G45" i="10"/>
  <c r="A46" i="10"/>
  <c r="B46" i="10"/>
  <c r="C46" i="10"/>
  <c r="D46" i="10"/>
  <c r="E46" i="10"/>
  <c r="F46" i="10"/>
  <c r="G46" i="10"/>
  <c r="A47" i="10"/>
  <c r="B47" i="10"/>
  <c r="C47" i="10"/>
  <c r="D47" i="10"/>
  <c r="E47" i="10"/>
  <c r="F47" i="10"/>
  <c r="G47" i="10"/>
  <c r="A48" i="10"/>
  <c r="B48" i="10"/>
  <c r="C48" i="10"/>
  <c r="D48" i="10"/>
  <c r="E48" i="10"/>
  <c r="F48" i="10"/>
  <c r="G48" i="10"/>
  <c r="A49" i="10"/>
  <c r="B49" i="10"/>
  <c r="C49" i="10"/>
  <c r="D49" i="10"/>
  <c r="E49" i="10"/>
  <c r="F49" i="10"/>
  <c r="G49" i="10"/>
  <c r="G37" i="14"/>
  <c r="F37" i="14"/>
  <c r="E37" i="14"/>
  <c r="D37" i="14"/>
  <c r="C37" i="14"/>
  <c r="B37" i="14"/>
  <c r="A37" i="14"/>
  <c r="G36" i="14"/>
  <c r="F36" i="14"/>
  <c r="E36" i="14"/>
  <c r="D36" i="14"/>
  <c r="C36" i="14"/>
  <c r="B36" i="14"/>
  <c r="A36" i="14"/>
  <c r="G35" i="14"/>
  <c r="F35" i="14"/>
  <c r="E35" i="14"/>
  <c r="D35" i="14"/>
  <c r="C35" i="14"/>
  <c r="B35" i="14"/>
  <c r="A35" i="14"/>
  <c r="G34" i="14"/>
  <c r="F34" i="14"/>
  <c r="E34" i="14"/>
  <c r="D34" i="14"/>
  <c r="C34" i="14"/>
  <c r="B34" i="14"/>
  <c r="A34" i="14"/>
  <c r="G33" i="14"/>
  <c r="F33" i="14"/>
  <c r="E33" i="14"/>
  <c r="D33" i="14"/>
  <c r="C33" i="14"/>
  <c r="B33" i="14"/>
  <c r="A33" i="14"/>
  <c r="G32" i="14"/>
  <c r="F32" i="14"/>
  <c r="E32" i="14"/>
  <c r="D32" i="14"/>
  <c r="C32" i="14"/>
  <c r="B32" i="14"/>
  <c r="A32" i="14"/>
  <c r="G31" i="14"/>
  <c r="F31" i="14"/>
  <c r="E31" i="14"/>
  <c r="D31" i="14"/>
  <c r="C31" i="14"/>
  <c r="B31" i="14"/>
  <c r="A31" i="14"/>
  <c r="G30" i="14"/>
  <c r="F30" i="14"/>
  <c r="E30" i="14"/>
  <c r="D30" i="14"/>
  <c r="C30" i="14"/>
  <c r="B30" i="14"/>
  <c r="A30" i="14"/>
  <c r="G29" i="14"/>
  <c r="F29" i="14"/>
  <c r="E29" i="14"/>
  <c r="D29" i="14"/>
  <c r="C29" i="14"/>
  <c r="B29" i="14"/>
  <c r="A29" i="14"/>
  <c r="G28" i="14"/>
  <c r="F28" i="14"/>
  <c r="E28" i="14"/>
  <c r="D28" i="14"/>
  <c r="C28" i="14"/>
  <c r="B28" i="14"/>
  <c r="A28" i="14"/>
  <c r="G27" i="14"/>
  <c r="F27" i="14"/>
  <c r="E27" i="14"/>
  <c r="D27" i="14"/>
  <c r="C27" i="14"/>
  <c r="B27" i="14"/>
  <c r="A27" i="14"/>
  <c r="G26" i="14"/>
  <c r="F26" i="14"/>
  <c r="E26" i="14"/>
  <c r="D26" i="14"/>
  <c r="C26" i="14"/>
  <c r="B26" i="14"/>
  <c r="A26" i="14"/>
  <c r="G25" i="14"/>
  <c r="F25" i="14"/>
  <c r="E25" i="14"/>
  <c r="D25" i="14"/>
  <c r="C25" i="14"/>
  <c r="B25" i="14"/>
  <c r="A25" i="14"/>
  <c r="G24" i="14"/>
  <c r="F24" i="14"/>
  <c r="E24" i="14"/>
  <c r="D24" i="14"/>
  <c r="C24" i="14"/>
  <c r="B24" i="14"/>
  <c r="A24" i="14"/>
  <c r="G23" i="14"/>
  <c r="F23" i="14"/>
  <c r="E23" i="14"/>
  <c r="D23" i="14"/>
  <c r="C23" i="14"/>
  <c r="B23" i="14"/>
  <c r="A23" i="14"/>
  <c r="G22" i="14"/>
  <c r="F22" i="14"/>
  <c r="E22" i="14"/>
  <c r="D22" i="14"/>
  <c r="C22" i="14"/>
  <c r="B22" i="14"/>
  <c r="A22" i="14"/>
  <c r="G21" i="14"/>
  <c r="F21" i="14"/>
  <c r="E21" i="14"/>
  <c r="D21" i="14"/>
  <c r="C21" i="14"/>
  <c r="B21" i="14"/>
  <c r="A21" i="14"/>
  <c r="G20" i="14"/>
  <c r="F20" i="14"/>
  <c r="E20" i="14"/>
  <c r="D20" i="14"/>
  <c r="C20" i="14"/>
  <c r="B20" i="14"/>
  <c r="A20" i="14"/>
  <c r="G19" i="14"/>
  <c r="F19" i="14"/>
  <c r="E19" i="14"/>
  <c r="D19" i="14"/>
  <c r="C19" i="14"/>
  <c r="B19" i="14"/>
  <c r="A19" i="14"/>
  <c r="G18" i="14"/>
  <c r="F18" i="14"/>
  <c r="E18" i="14"/>
  <c r="D18" i="14"/>
  <c r="C18" i="14"/>
  <c r="B18" i="14"/>
  <c r="A18" i="14"/>
  <c r="G17" i="14"/>
  <c r="F17" i="14"/>
  <c r="E17" i="14"/>
  <c r="D17" i="14"/>
  <c r="C17" i="14"/>
  <c r="B17" i="14"/>
  <c r="A17" i="14"/>
  <c r="G16" i="14"/>
  <c r="F16" i="14"/>
  <c r="E16" i="14"/>
  <c r="D16" i="14"/>
  <c r="C16" i="14"/>
  <c r="B16" i="14"/>
  <c r="A16" i="14"/>
  <c r="G15" i="14"/>
  <c r="F15" i="14"/>
  <c r="E15" i="14"/>
  <c r="D15" i="14"/>
  <c r="C15" i="14"/>
  <c r="B15" i="14"/>
  <c r="A15" i="14"/>
  <c r="G14" i="14"/>
  <c r="F14" i="14"/>
  <c r="E14" i="14"/>
  <c r="D14" i="14"/>
  <c r="C14" i="14"/>
  <c r="B14" i="14"/>
  <c r="A14" i="14"/>
  <c r="G13" i="14"/>
  <c r="F13" i="14"/>
  <c r="E13" i="14"/>
  <c r="D13" i="14"/>
  <c r="C13" i="14"/>
  <c r="B13" i="14"/>
  <c r="A13" i="14"/>
  <c r="G12" i="14"/>
  <c r="F12" i="14"/>
  <c r="E12" i="14"/>
  <c r="D12" i="14"/>
  <c r="C12" i="14"/>
  <c r="B12" i="14"/>
  <c r="A12" i="14"/>
  <c r="G11" i="14"/>
  <c r="F11" i="14"/>
  <c r="E11" i="14"/>
  <c r="D11" i="14"/>
  <c r="C11" i="14"/>
  <c r="B11" i="14"/>
  <c r="A11" i="14"/>
  <c r="G10" i="14"/>
  <c r="F10" i="14"/>
  <c r="E10" i="14"/>
  <c r="D10" i="14"/>
  <c r="C10" i="14"/>
  <c r="B10" i="14"/>
  <c r="A10" i="14"/>
  <c r="G9" i="14"/>
  <c r="F9" i="14"/>
  <c r="E9" i="14"/>
  <c r="D9" i="14"/>
  <c r="C9" i="14"/>
  <c r="B9" i="14"/>
  <c r="A9" i="14"/>
  <c r="G8" i="14"/>
  <c r="F8" i="14"/>
  <c r="E8" i="14"/>
  <c r="D8" i="14"/>
  <c r="C8" i="14"/>
  <c r="B8" i="14"/>
  <c r="A8" i="14"/>
  <c r="G7" i="14"/>
  <c r="F7" i="14"/>
  <c r="E7" i="14"/>
  <c r="D7" i="14"/>
  <c r="C7" i="14"/>
  <c r="B7" i="14"/>
  <c r="A7" i="14"/>
  <c r="G6" i="14"/>
  <c r="F6" i="14"/>
  <c r="E6" i="14"/>
  <c r="D6" i="14"/>
  <c r="C6" i="14"/>
  <c r="B6" i="14"/>
  <c r="A6" i="14"/>
  <c r="G5" i="14"/>
  <c r="F5" i="14"/>
  <c r="E5" i="14"/>
  <c r="D5" i="14"/>
  <c r="C5" i="14"/>
  <c r="B5" i="14"/>
  <c r="A5" i="14"/>
  <c r="D1" i="14"/>
  <c r="C1" i="14"/>
  <c r="F8" i="13"/>
  <c r="F9" i="13"/>
  <c r="F10" i="13"/>
  <c r="F7" i="13"/>
  <c r="F6" i="13"/>
  <c r="F5" i="13"/>
  <c r="E14" i="13"/>
  <c r="D14" i="13"/>
  <c r="C14" i="13"/>
  <c r="B14" i="13"/>
  <c r="A14" i="13"/>
  <c r="D13" i="13"/>
  <c r="C13" i="13"/>
  <c r="B13" i="13"/>
  <c r="A13" i="13"/>
  <c r="E12" i="13"/>
  <c r="D12" i="13"/>
  <c r="C12" i="13"/>
  <c r="B12" i="13"/>
  <c r="A12" i="13"/>
  <c r="D11" i="13"/>
  <c r="C11" i="13"/>
  <c r="B11" i="13"/>
  <c r="A11" i="13"/>
  <c r="E10" i="13"/>
  <c r="D10" i="13"/>
  <c r="C10" i="13"/>
  <c r="B10" i="13"/>
  <c r="A10" i="13"/>
  <c r="E9" i="13"/>
  <c r="D9" i="13"/>
  <c r="C9" i="13"/>
  <c r="B9" i="13"/>
  <c r="A9" i="13"/>
  <c r="E8" i="13"/>
  <c r="D8" i="13"/>
  <c r="C8" i="13"/>
  <c r="B8" i="13"/>
  <c r="A8" i="13"/>
  <c r="G7" i="13"/>
  <c r="E7" i="13"/>
  <c r="D7" i="13"/>
  <c r="C7" i="13"/>
  <c r="B7" i="13"/>
  <c r="A7" i="13"/>
  <c r="E6" i="13"/>
  <c r="D6" i="13"/>
  <c r="C6" i="13"/>
  <c r="B6" i="13"/>
  <c r="A6" i="13"/>
  <c r="E5" i="13"/>
  <c r="D5" i="13"/>
  <c r="C5" i="13"/>
  <c r="B5" i="13"/>
  <c r="A5" i="13"/>
  <c r="D1" i="13"/>
  <c r="C1" i="13"/>
  <c r="F32" i="11"/>
  <c r="E32" i="11"/>
  <c r="B36" i="2"/>
  <c r="G42" i="10"/>
  <c r="F42" i="10"/>
  <c r="E42" i="10"/>
  <c r="D42" i="10"/>
  <c r="C42" i="10"/>
  <c r="B42" i="10"/>
  <c r="A42" i="10"/>
  <c r="G41" i="10"/>
  <c r="F41" i="10"/>
  <c r="E41" i="10"/>
  <c r="D41" i="10"/>
  <c r="C41" i="10"/>
  <c r="B41" i="10"/>
  <c r="A41" i="10"/>
  <c r="G40" i="10"/>
  <c r="F40" i="10"/>
  <c r="E40" i="10"/>
  <c r="D40" i="10"/>
  <c r="C40" i="10"/>
  <c r="B40" i="10"/>
  <c r="A40" i="10"/>
  <c r="G39" i="10"/>
  <c r="F39" i="10"/>
  <c r="E39" i="10"/>
  <c r="D39" i="10"/>
  <c r="C39" i="10"/>
  <c r="B39" i="10"/>
  <c r="A39" i="10"/>
  <c r="G38" i="10"/>
  <c r="F38" i="10"/>
  <c r="E38" i="10"/>
  <c r="D38" i="10"/>
  <c r="C38" i="10"/>
  <c r="B38" i="10"/>
  <c r="A38" i="10"/>
  <c r="G37" i="10"/>
  <c r="F37" i="10"/>
  <c r="E37" i="10"/>
  <c r="D37" i="10"/>
  <c r="C37" i="10"/>
  <c r="B37" i="10"/>
  <c r="A37" i="10"/>
  <c r="G36" i="10"/>
  <c r="F36" i="10"/>
  <c r="E36" i="10"/>
  <c r="D36" i="10"/>
  <c r="C36" i="10"/>
  <c r="B36" i="10"/>
  <c r="A36" i="10"/>
  <c r="G35" i="10"/>
  <c r="F35" i="10"/>
  <c r="E35" i="10"/>
  <c r="D35" i="10"/>
  <c r="C35" i="10"/>
  <c r="B35" i="10"/>
  <c r="A35" i="10"/>
  <c r="G34" i="10"/>
  <c r="F34" i="10"/>
  <c r="E34" i="10"/>
  <c r="D34" i="10"/>
  <c r="C34" i="10"/>
  <c r="B34" i="10"/>
  <c r="A34" i="10"/>
  <c r="G33" i="10"/>
  <c r="F33" i="10"/>
  <c r="E33" i="10"/>
  <c r="D33" i="10"/>
  <c r="C33" i="10"/>
  <c r="B33" i="10"/>
  <c r="A33" i="10"/>
  <c r="G32" i="10"/>
  <c r="F32" i="10"/>
  <c r="E32" i="10"/>
  <c r="D32" i="10"/>
  <c r="C32" i="10"/>
  <c r="B32" i="10"/>
  <c r="A32" i="10"/>
  <c r="G31" i="10"/>
  <c r="F31" i="10"/>
  <c r="E31" i="10"/>
  <c r="D31" i="10"/>
  <c r="C31" i="10"/>
  <c r="B31" i="10"/>
  <c r="A31" i="10"/>
  <c r="G30" i="10"/>
  <c r="F30" i="10"/>
  <c r="E30" i="10"/>
  <c r="D30" i="10"/>
  <c r="C30" i="10"/>
  <c r="B30" i="10"/>
  <c r="A30" i="10"/>
  <c r="G29" i="10"/>
  <c r="F29" i="10"/>
  <c r="E29" i="10"/>
  <c r="D29" i="10"/>
  <c r="C29" i="10"/>
  <c r="B29" i="10"/>
  <c r="A29" i="10"/>
  <c r="G28" i="10"/>
  <c r="F28" i="10"/>
  <c r="E28" i="10"/>
  <c r="D28" i="10"/>
  <c r="C28" i="10"/>
  <c r="B28" i="10"/>
  <c r="A28" i="10"/>
  <c r="G27" i="10"/>
  <c r="F27" i="10"/>
  <c r="E27" i="10"/>
  <c r="D27" i="10"/>
  <c r="C27" i="10"/>
  <c r="B27" i="10"/>
  <c r="A27" i="10"/>
  <c r="G26" i="10"/>
  <c r="F26" i="10"/>
  <c r="E26" i="10"/>
  <c r="D26" i="10"/>
  <c r="C26" i="10"/>
  <c r="B26" i="10"/>
  <c r="A26" i="10"/>
  <c r="G25" i="10"/>
  <c r="F25" i="10"/>
  <c r="E25" i="10"/>
  <c r="D25" i="10"/>
  <c r="C25" i="10"/>
  <c r="B25" i="10"/>
  <c r="A25" i="10"/>
  <c r="G24" i="10"/>
  <c r="F24" i="10"/>
  <c r="E24" i="10"/>
  <c r="D24" i="10"/>
  <c r="C24" i="10"/>
  <c r="B24" i="10"/>
  <c r="A24" i="10"/>
  <c r="G23" i="10"/>
  <c r="F23" i="10"/>
  <c r="E23" i="10"/>
  <c r="D23" i="10"/>
  <c r="C23" i="10"/>
  <c r="B23" i="10"/>
  <c r="A23" i="10"/>
  <c r="G22" i="10"/>
  <c r="F22" i="10"/>
  <c r="E22" i="10"/>
  <c r="D22" i="10"/>
  <c r="C22" i="10"/>
  <c r="B22" i="10"/>
  <c r="A22" i="10"/>
  <c r="G21" i="10"/>
  <c r="F21" i="10"/>
  <c r="E21" i="10"/>
  <c r="D21" i="10"/>
  <c r="C21" i="10"/>
  <c r="B21" i="10"/>
  <c r="A21" i="10"/>
  <c r="G20" i="10"/>
  <c r="F20" i="10"/>
  <c r="E20" i="10"/>
  <c r="D20" i="10"/>
  <c r="C20" i="10"/>
  <c r="B20" i="10"/>
  <c r="A20" i="10"/>
  <c r="G19" i="10"/>
  <c r="F19" i="10"/>
  <c r="E19" i="10"/>
  <c r="D19" i="10"/>
  <c r="C19" i="10"/>
  <c r="B19" i="10"/>
  <c r="A19" i="10"/>
  <c r="G18" i="10"/>
  <c r="F18" i="10"/>
  <c r="E18" i="10"/>
  <c r="D18" i="10"/>
  <c r="C18" i="10"/>
  <c r="B18" i="10"/>
  <c r="A18" i="10"/>
  <c r="G17" i="10"/>
  <c r="F17" i="10"/>
  <c r="E17" i="10"/>
  <c r="D17" i="10"/>
  <c r="C17" i="10"/>
  <c r="B17" i="10"/>
  <c r="A17" i="10"/>
  <c r="G16" i="10"/>
  <c r="F16" i="10"/>
  <c r="E16" i="10"/>
  <c r="D16" i="10"/>
  <c r="C16" i="10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A14" i="10"/>
  <c r="G13" i="10"/>
  <c r="F13" i="10"/>
  <c r="E13" i="10"/>
  <c r="D13" i="10"/>
  <c r="C13" i="10"/>
  <c r="B13" i="10"/>
  <c r="A13" i="10"/>
  <c r="G12" i="10"/>
  <c r="F12" i="10"/>
  <c r="E12" i="10"/>
  <c r="D12" i="10"/>
  <c r="C12" i="10"/>
  <c r="B12" i="10"/>
  <c r="A12" i="10"/>
  <c r="G11" i="10"/>
  <c r="F11" i="10"/>
  <c r="E11" i="10"/>
  <c r="D11" i="10"/>
  <c r="C11" i="10"/>
  <c r="B11" i="10"/>
  <c r="A11" i="10"/>
  <c r="G10" i="10"/>
  <c r="F10" i="10"/>
  <c r="E10" i="10"/>
  <c r="D10" i="10"/>
  <c r="C10" i="10"/>
  <c r="B10" i="10"/>
  <c r="A10" i="10"/>
  <c r="G9" i="10"/>
  <c r="F9" i="10"/>
  <c r="E9" i="10"/>
  <c r="D9" i="10"/>
  <c r="C9" i="10"/>
  <c r="B9" i="10"/>
  <c r="A9" i="10"/>
  <c r="G8" i="10"/>
  <c r="F8" i="10"/>
  <c r="E8" i="10"/>
  <c r="D8" i="10"/>
  <c r="C8" i="10"/>
  <c r="B8" i="10"/>
  <c r="A8" i="10"/>
  <c r="G7" i="10"/>
  <c r="F7" i="10"/>
  <c r="E7" i="10"/>
  <c r="D7" i="10"/>
  <c r="C7" i="10"/>
  <c r="B7" i="10"/>
  <c r="A7" i="10"/>
  <c r="G6" i="10"/>
  <c r="F6" i="10"/>
  <c r="E6" i="10"/>
  <c r="D6" i="10"/>
  <c r="C6" i="10"/>
  <c r="B6" i="10"/>
  <c r="A6" i="10"/>
  <c r="G5" i="10"/>
  <c r="F5" i="10"/>
  <c r="E5" i="10"/>
  <c r="D5" i="10"/>
  <c r="C5" i="10"/>
  <c r="B5" i="10"/>
  <c r="A5" i="10"/>
  <c r="D1" i="10"/>
  <c r="C1" i="10"/>
  <c r="A36" i="11" l="1"/>
  <c r="B36" i="11"/>
  <c r="C36" i="11"/>
  <c r="D36" i="11"/>
  <c r="E36" i="11"/>
  <c r="E35" i="11"/>
  <c r="D35" i="11"/>
  <c r="C35" i="11"/>
  <c r="B35" i="11"/>
  <c r="A35" i="11"/>
  <c r="D34" i="11"/>
  <c r="C34" i="11"/>
  <c r="B34" i="11"/>
  <c r="A34" i="11"/>
  <c r="E33" i="11"/>
  <c r="D33" i="11"/>
  <c r="C33" i="11"/>
  <c r="B33" i="11"/>
  <c r="A33" i="11"/>
  <c r="D32" i="11"/>
  <c r="C32" i="11"/>
  <c r="B32" i="11"/>
  <c r="A32" i="11"/>
  <c r="F31" i="11"/>
  <c r="E31" i="11"/>
  <c r="D31" i="11"/>
  <c r="C31" i="11"/>
  <c r="B31" i="11"/>
  <c r="A31" i="11"/>
  <c r="E30" i="11"/>
  <c r="D30" i="11"/>
  <c r="C30" i="11"/>
  <c r="B30" i="11"/>
  <c r="A30" i="11"/>
  <c r="G29" i="11"/>
  <c r="E29" i="11"/>
  <c r="D29" i="11"/>
  <c r="C29" i="11"/>
  <c r="B29" i="11"/>
  <c r="A29" i="11"/>
  <c r="E28" i="11"/>
  <c r="D28" i="11"/>
  <c r="C28" i="11"/>
  <c r="B28" i="11"/>
  <c r="A28" i="11"/>
  <c r="E27" i="11"/>
  <c r="D27" i="11"/>
  <c r="C27" i="11"/>
  <c r="B27" i="11"/>
  <c r="A27" i="11"/>
  <c r="G26" i="11"/>
  <c r="E26" i="11"/>
  <c r="D26" i="11"/>
  <c r="C26" i="11"/>
  <c r="B26" i="11"/>
  <c r="A26" i="11"/>
  <c r="G25" i="11"/>
  <c r="E25" i="11"/>
  <c r="D25" i="11"/>
  <c r="C25" i="11"/>
  <c r="B25" i="11"/>
  <c r="A25" i="11"/>
  <c r="G24" i="11"/>
  <c r="E24" i="11"/>
  <c r="D24" i="11"/>
  <c r="C24" i="11"/>
  <c r="B24" i="11"/>
  <c r="A24" i="11"/>
  <c r="G23" i="11"/>
  <c r="E23" i="11"/>
  <c r="D23" i="11"/>
  <c r="C23" i="11"/>
  <c r="B23" i="11"/>
  <c r="A23" i="11"/>
  <c r="G22" i="11"/>
  <c r="E22" i="11"/>
  <c r="D22" i="11"/>
  <c r="C22" i="11"/>
  <c r="B22" i="11"/>
  <c r="A22" i="11"/>
  <c r="G21" i="11"/>
  <c r="E21" i="11"/>
  <c r="D21" i="11"/>
  <c r="C21" i="11"/>
  <c r="B21" i="11"/>
  <c r="A21" i="11"/>
  <c r="E20" i="11"/>
  <c r="D20" i="11"/>
  <c r="C20" i="11"/>
  <c r="B20" i="11"/>
  <c r="A20" i="11"/>
  <c r="G19" i="11"/>
  <c r="E19" i="11"/>
  <c r="D19" i="11"/>
  <c r="C19" i="11"/>
  <c r="B19" i="11"/>
  <c r="A19" i="11"/>
  <c r="E18" i="11"/>
  <c r="D18" i="11"/>
  <c r="C18" i="11"/>
  <c r="B18" i="11"/>
  <c r="A18" i="11"/>
  <c r="E17" i="11"/>
  <c r="D17" i="11"/>
  <c r="C17" i="11"/>
  <c r="B17" i="11"/>
  <c r="A17" i="11"/>
  <c r="F16" i="11"/>
  <c r="E16" i="11"/>
  <c r="D16" i="11"/>
  <c r="C16" i="11"/>
  <c r="B16" i="11"/>
  <c r="A16" i="11"/>
  <c r="E15" i="11"/>
  <c r="D15" i="11"/>
  <c r="C15" i="11"/>
  <c r="B15" i="11"/>
  <c r="A15" i="11"/>
  <c r="E14" i="11"/>
  <c r="D14" i="11"/>
  <c r="C14" i="11"/>
  <c r="B14" i="11"/>
  <c r="A14" i="11"/>
  <c r="E13" i="11"/>
  <c r="D13" i="11"/>
  <c r="C13" i="11"/>
  <c r="B13" i="11"/>
  <c r="A13" i="11"/>
  <c r="E12" i="11"/>
  <c r="D12" i="11"/>
  <c r="C12" i="11"/>
  <c r="B12" i="11"/>
  <c r="A12" i="11"/>
  <c r="E11" i="11"/>
  <c r="D11" i="11"/>
  <c r="C11" i="11"/>
  <c r="B11" i="11"/>
  <c r="A11" i="11"/>
  <c r="E10" i="11"/>
  <c r="D10" i="11"/>
  <c r="C10" i="11"/>
  <c r="B10" i="11"/>
  <c r="A10" i="11"/>
  <c r="G9" i="11"/>
  <c r="E9" i="11"/>
  <c r="D9" i="11"/>
  <c r="C9" i="11"/>
  <c r="B9" i="11"/>
  <c r="A9" i="11"/>
  <c r="G8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D1" i="11"/>
  <c r="C1" i="11"/>
  <c r="A25" i="16" l="1"/>
  <c r="B25" i="16"/>
  <c r="C25" i="16"/>
  <c r="D25" i="16"/>
  <c r="E25" i="16"/>
  <c r="F25" i="16"/>
  <c r="G25" i="16"/>
  <c r="A26" i="16"/>
  <c r="B26" i="16"/>
  <c r="C26" i="16"/>
  <c r="D26" i="16"/>
  <c r="E26" i="16"/>
  <c r="F26" i="16"/>
  <c r="G26" i="16"/>
  <c r="A27" i="16"/>
  <c r="B27" i="16"/>
  <c r="C27" i="16"/>
  <c r="D27" i="16"/>
  <c r="E27" i="16"/>
  <c r="F27" i="16"/>
  <c r="G27" i="16"/>
  <c r="A28" i="16"/>
  <c r="B28" i="16"/>
  <c r="C28" i="16"/>
  <c r="D28" i="16"/>
  <c r="E28" i="16"/>
  <c r="F28" i="16"/>
  <c r="G28" i="16"/>
  <c r="A29" i="16"/>
  <c r="B29" i="16"/>
  <c r="C29" i="16"/>
  <c r="D29" i="16"/>
  <c r="E29" i="16"/>
  <c r="F29" i="16"/>
  <c r="G29" i="16"/>
  <c r="G24" i="16"/>
  <c r="F24" i="16"/>
  <c r="E24" i="16"/>
  <c r="D24" i="16"/>
  <c r="C24" i="16"/>
  <c r="B24" i="16"/>
  <c r="A24" i="16"/>
  <c r="G23" i="16"/>
  <c r="F23" i="16"/>
  <c r="E23" i="16"/>
  <c r="D23" i="16"/>
  <c r="C23" i="16"/>
  <c r="B23" i="16"/>
  <c r="A23" i="16"/>
  <c r="G22" i="16"/>
  <c r="F22" i="16"/>
  <c r="E22" i="16"/>
  <c r="D22" i="16"/>
  <c r="C22" i="16"/>
  <c r="B22" i="16"/>
  <c r="A22" i="16"/>
  <c r="G21" i="16"/>
  <c r="F21" i="16"/>
  <c r="E21" i="16"/>
  <c r="D21" i="16"/>
  <c r="C21" i="16"/>
  <c r="B21" i="16"/>
  <c r="A21" i="16"/>
  <c r="G20" i="16"/>
  <c r="F20" i="16"/>
  <c r="E20" i="16"/>
  <c r="D20" i="16"/>
  <c r="C20" i="16"/>
  <c r="B20" i="16"/>
  <c r="A20" i="16"/>
  <c r="G19" i="16"/>
  <c r="F19" i="16"/>
  <c r="E19" i="16"/>
  <c r="D19" i="16"/>
  <c r="C19" i="16"/>
  <c r="B19" i="16"/>
  <c r="A19" i="16"/>
  <c r="G18" i="16"/>
  <c r="F18" i="16"/>
  <c r="E18" i="16"/>
  <c r="D18" i="16"/>
  <c r="C18" i="16"/>
  <c r="B18" i="16"/>
  <c r="A18" i="16"/>
  <c r="G17" i="16"/>
  <c r="F17" i="16"/>
  <c r="E17" i="16"/>
  <c r="D17" i="16"/>
  <c r="C17" i="16"/>
  <c r="B17" i="16"/>
  <c r="A17" i="16"/>
  <c r="G16" i="16"/>
  <c r="F16" i="16"/>
  <c r="E16" i="16"/>
  <c r="D16" i="16"/>
  <c r="C16" i="16"/>
  <c r="B16" i="16"/>
  <c r="A16" i="16"/>
  <c r="G15" i="16"/>
  <c r="F15" i="16"/>
  <c r="E15" i="16"/>
  <c r="D15" i="16"/>
  <c r="C15" i="16"/>
  <c r="B15" i="16"/>
  <c r="A15" i="16"/>
  <c r="G14" i="16"/>
  <c r="F14" i="16"/>
  <c r="E14" i="16"/>
  <c r="D14" i="16"/>
  <c r="C14" i="16"/>
  <c r="B14" i="16"/>
  <c r="A14" i="16"/>
  <c r="G13" i="16"/>
  <c r="F13" i="16"/>
  <c r="E13" i="16"/>
  <c r="D13" i="16"/>
  <c r="C13" i="16"/>
  <c r="B13" i="16"/>
  <c r="A13" i="16"/>
  <c r="G12" i="16"/>
  <c r="F12" i="16"/>
  <c r="E12" i="16"/>
  <c r="D12" i="16"/>
  <c r="C12" i="16"/>
  <c r="B12" i="16"/>
  <c r="A12" i="16"/>
  <c r="G11" i="16"/>
  <c r="F11" i="16"/>
  <c r="E11" i="16"/>
  <c r="D11" i="16"/>
  <c r="C11" i="16"/>
  <c r="B11" i="16"/>
  <c r="A11" i="16"/>
  <c r="G10" i="16"/>
  <c r="F10" i="16"/>
  <c r="E10" i="16"/>
  <c r="D10" i="16"/>
  <c r="C10" i="16"/>
  <c r="B10" i="16"/>
  <c r="A10" i="16"/>
  <c r="G9" i="16"/>
  <c r="F9" i="16"/>
  <c r="E9" i="16"/>
  <c r="D9" i="16"/>
  <c r="C9" i="16"/>
  <c r="B9" i="16"/>
  <c r="A9" i="16"/>
  <c r="G8" i="16"/>
  <c r="F8" i="16"/>
  <c r="E8" i="16"/>
  <c r="D8" i="16"/>
  <c r="C8" i="16"/>
  <c r="B8" i="16"/>
  <c r="A8" i="16"/>
  <c r="G7" i="16"/>
  <c r="F7" i="16"/>
  <c r="E7" i="16"/>
  <c r="D7" i="16"/>
  <c r="C7" i="16"/>
  <c r="B7" i="16"/>
  <c r="A7" i="16"/>
  <c r="G6" i="16"/>
  <c r="F6" i="16"/>
  <c r="E6" i="16"/>
  <c r="D6" i="16"/>
  <c r="C6" i="16"/>
  <c r="B6" i="16"/>
  <c r="A6" i="16"/>
  <c r="G5" i="16"/>
  <c r="F5" i="16"/>
  <c r="E5" i="16"/>
  <c r="D5" i="16"/>
  <c r="C5" i="16"/>
  <c r="B5" i="16"/>
  <c r="A5" i="16"/>
  <c r="D1" i="16"/>
  <c r="C11" i="1" s="1"/>
  <c r="C1" i="16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19" i="15"/>
  <c r="B19" i="15"/>
  <c r="C19" i="15"/>
  <c r="D19" i="15"/>
  <c r="E19" i="15"/>
  <c r="F19" i="15"/>
  <c r="A20" i="15"/>
  <c r="B20" i="15"/>
  <c r="C20" i="15"/>
  <c r="D20" i="15"/>
  <c r="E20" i="15"/>
  <c r="F20" i="15"/>
  <c r="A21" i="15"/>
  <c r="B21" i="15"/>
  <c r="C21" i="15"/>
  <c r="D21" i="15"/>
  <c r="E21" i="15"/>
  <c r="F21" i="15"/>
  <c r="A22" i="15"/>
  <c r="B22" i="15"/>
  <c r="C22" i="15"/>
  <c r="D22" i="15"/>
  <c r="E22" i="15"/>
  <c r="F22" i="15"/>
  <c r="A23" i="15"/>
  <c r="B23" i="15"/>
  <c r="C23" i="15"/>
  <c r="D23" i="15"/>
  <c r="E23" i="15"/>
  <c r="F23" i="15"/>
  <c r="A24" i="15"/>
  <c r="B24" i="15"/>
  <c r="C24" i="15"/>
  <c r="D24" i="15"/>
  <c r="E24" i="15"/>
  <c r="F24" i="15"/>
  <c r="B5" i="15"/>
  <c r="C5" i="15"/>
  <c r="D5" i="15"/>
  <c r="E5" i="15"/>
  <c r="F5" i="15"/>
  <c r="G5" i="15"/>
  <c r="C10" i="2"/>
  <c r="D10" i="2"/>
  <c r="E10" i="2"/>
  <c r="G10" i="2"/>
  <c r="B75" i="2"/>
  <c r="A74" i="2"/>
  <c r="B74" i="2"/>
  <c r="C74" i="2"/>
  <c r="D74" i="2"/>
  <c r="A75" i="2"/>
  <c r="C75" i="2"/>
  <c r="D75" i="2"/>
  <c r="E75" i="2"/>
  <c r="E6" i="2"/>
  <c r="E7" i="2"/>
  <c r="E8" i="2"/>
  <c r="E9" i="2"/>
  <c r="E11" i="2"/>
  <c r="F11" i="2"/>
  <c r="E12" i="2"/>
  <c r="F12" i="2"/>
  <c r="E13" i="2"/>
  <c r="F13" i="2"/>
  <c r="E14" i="2"/>
  <c r="F14" i="2"/>
  <c r="E15" i="2"/>
  <c r="G15" i="2"/>
  <c r="E16" i="2"/>
  <c r="E17" i="2"/>
  <c r="G17" i="2"/>
  <c r="E18" i="2"/>
  <c r="E19" i="2"/>
  <c r="F19" i="2"/>
  <c r="E20" i="2"/>
  <c r="F20" i="2"/>
  <c r="E21" i="2"/>
  <c r="E22" i="2"/>
  <c r="E23" i="2"/>
  <c r="E24" i="2"/>
  <c r="E25" i="2"/>
  <c r="E26" i="2"/>
  <c r="G26" i="2"/>
  <c r="E27" i="2"/>
  <c r="G27" i="2"/>
  <c r="E28" i="2"/>
  <c r="E29" i="2"/>
  <c r="E30" i="2"/>
  <c r="E31" i="2"/>
  <c r="E32" i="2"/>
  <c r="E33" i="2"/>
  <c r="E34" i="2"/>
  <c r="E35" i="2"/>
  <c r="E36" i="2"/>
  <c r="F36" i="2"/>
  <c r="E37" i="2"/>
  <c r="E38" i="2"/>
  <c r="E39" i="2"/>
  <c r="E40" i="2"/>
  <c r="E41" i="2"/>
  <c r="E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E56" i="2"/>
  <c r="E57" i="2"/>
  <c r="E58" i="2"/>
  <c r="G58" i="2"/>
  <c r="E59" i="2"/>
  <c r="G59" i="2"/>
  <c r="E60" i="2"/>
  <c r="G60" i="2"/>
  <c r="E61" i="2"/>
  <c r="E62" i="2"/>
  <c r="E63" i="2"/>
  <c r="E64" i="2"/>
  <c r="G64" i="2"/>
  <c r="E65" i="2"/>
  <c r="E66" i="2"/>
  <c r="E67" i="2"/>
  <c r="E68" i="2"/>
  <c r="E69" i="2"/>
  <c r="E70" i="2"/>
  <c r="E71" i="2"/>
  <c r="E73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5" i="15"/>
  <c r="D1" i="15"/>
  <c r="C10" i="1" s="1"/>
  <c r="C1" i="15"/>
  <c r="B10" i="1" s="1"/>
  <c r="C9" i="1"/>
  <c r="B9" i="1"/>
  <c r="C8" i="1"/>
  <c r="E37" i="12"/>
  <c r="D37" i="12"/>
  <c r="C37" i="12"/>
  <c r="B37" i="12"/>
  <c r="A37" i="12"/>
  <c r="E36" i="12"/>
  <c r="D36" i="12"/>
  <c r="C36" i="12"/>
  <c r="B36" i="12"/>
  <c r="A36" i="12"/>
  <c r="E35" i="12"/>
  <c r="D35" i="12"/>
  <c r="C35" i="12"/>
  <c r="B35" i="12"/>
  <c r="A35" i="12"/>
  <c r="E34" i="12"/>
  <c r="D34" i="12"/>
  <c r="C34" i="12"/>
  <c r="B34" i="12"/>
  <c r="A34" i="12"/>
  <c r="F33" i="12"/>
  <c r="E33" i="12"/>
  <c r="D33" i="12"/>
  <c r="C33" i="12"/>
  <c r="B33" i="12"/>
  <c r="A33" i="12"/>
  <c r="F32" i="12"/>
  <c r="E32" i="12"/>
  <c r="D32" i="12"/>
  <c r="C32" i="12"/>
  <c r="B32" i="12"/>
  <c r="A32" i="12"/>
  <c r="E31" i="12"/>
  <c r="D31" i="12"/>
  <c r="C31" i="12"/>
  <c r="B31" i="12"/>
  <c r="A31" i="12"/>
  <c r="E30" i="12"/>
  <c r="D30" i="12"/>
  <c r="C30" i="12"/>
  <c r="B30" i="12"/>
  <c r="A30" i="12"/>
  <c r="G29" i="12"/>
  <c r="E29" i="12"/>
  <c r="D29" i="12"/>
  <c r="C29" i="12"/>
  <c r="B29" i="12"/>
  <c r="A29" i="12"/>
  <c r="F28" i="12"/>
  <c r="E28" i="12"/>
  <c r="D28" i="12"/>
  <c r="C28" i="12"/>
  <c r="B28" i="12"/>
  <c r="A28" i="12"/>
  <c r="F27" i="12"/>
  <c r="E27" i="12"/>
  <c r="D27" i="12"/>
  <c r="C27" i="12"/>
  <c r="B27" i="12"/>
  <c r="A27" i="12"/>
  <c r="F26" i="12"/>
  <c r="E26" i="12"/>
  <c r="D26" i="12"/>
  <c r="C26" i="12"/>
  <c r="B26" i="12"/>
  <c r="A26" i="12"/>
  <c r="F25" i="12"/>
  <c r="E25" i="12"/>
  <c r="D25" i="12"/>
  <c r="C25" i="12"/>
  <c r="B25" i="12"/>
  <c r="A25" i="12"/>
  <c r="F24" i="12"/>
  <c r="E24" i="12"/>
  <c r="D24" i="12"/>
  <c r="C24" i="12"/>
  <c r="B24" i="12"/>
  <c r="A24" i="12"/>
  <c r="F23" i="12"/>
  <c r="E23" i="12"/>
  <c r="D23" i="12"/>
  <c r="C23" i="12"/>
  <c r="B23" i="12"/>
  <c r="A23" i="12"/>
  <c r="E22" i="12"/>
  <c r="D22" i="12"/>
  <c r="C22" i="12"/>
  <c r="B22" i="12"/>
  <c r="A22" i="12"/>
  <c r="E21" i="12"/>
  <c r="D21" i="12"/>
  <c r="C21" i="12"/>
  <c r="B21" i="12"/>
  <c r="A21" i="12"/>
  <c r="E20" i="12"/>
  <c r="D20" i="12"/>
  <c r="C20" i="12"/>
  <c r="B20" i="12"/>
  <c r="A20" i="12"/>
  <c r="E19" i="12"/>
  <c r="D19" i="12"/>
  <c r="C19" i="12"/>
  <c r="B19" i="12"/>
  <c r="A19" i="12"/>
  <c r="E18" i="12"/>
  <c r="D18" i="12"/>
  <c r="C18" i="12"/>
  <c r="B18" i="12"/>
  <c r="A18" i="12"/>
  <c r="E17" i="12"/>
  <c r="D17" i="12"/>
  <c r="C17" i="12"/>
  <c r="B17" i="12"/>
  <c r="A17" i="12"/>
  <c r="E16" i="12"/>
  <c r="D16" i="12"/>
  <c r="C16" i="12"/>
  <c r="B16" i="12"/>
  <c r="A16" i="12"/>
  <c r="E15" i="12"/>
  <c r="D15" i="12"/>
  <c r="C15" i="12"/>
  <c r="B15" i="12"/>
  <c r="A15" i="12"/>
  <c r="E14" i="12"/>
  <c r="D14" i="12"/>
  <c r="C14" i="12"/>
  <c r="B14" i="12"/>
  <c r="A14" i="12"/>
  <c r="E13" i="12"/>
  <c r="D13" i="12"/>
  <c r="C13" i="12"/>
  <c r="B13" i="12"/>
  <c r="A13" i="12"/>
  <c r="E12" i="12"/>
  <c r="D12" i="12"/>
  <c r="C12" i="12"/>
  <c r="B12" i="12"/>
  <c r="A12" i="12"/>
  <c r="E11" i="12"/>
  <c r="D11" i="12"/>
  <c r="C11" i="12"/>
  <c r="B11" i="12"/>
  <c r="A11" i="12"/>
  <c r="E10" i="12"/>
  <c r="D10" i="12"/>
  <c r="C10" i="12"/>
  <c r="B10" i="12"/>
  <c r="A10" i="12"/>
  <c r="E9" i="12"/>
  <c r="D9" i="12"/>
  <c r="C9" i="12"/>
  <c r="B9" i="12"/>
  <c r="A9" i="12"/>
  <c r="E8" i="12"/>
  <c r="D8" i="12"/>
  <c r="C8" i="12"/>
  <c r="B8" i="12"/>
  <c r="A8" i="12"/>
  <c r="E7" i="12"/>
  <c r="D7" i="12"/>
  <c r="C7" i="12"/>
  <c r="B7" i="12"/>
  <c r="A7" i="12"/>
  <c r="E6" i="12"/>
  <c r="D6" i="12"/>
  <c r="C6" i="12"/>
  <c r="B6" i="12"/>
  <c r="A6" i="12"/>
  <c r="E5" i="12"/>
  <c r="D5" i="12"/>
  <c r="C5" i="12"/>
  <c r="B5" i="12"/>
  <c r="A5" i="12"/>
  <c r="D1" i="12"/>
  <c r="C7" i="1" s="1"/>
  <c r="C1" i="12"/>
  <c r="C6" i="1"/>
  <c r="C5" i="1"/>
  <c r="E16" i="9"/>
  <c r="D16" i="9"/>
  <c r="C16" i="9"/>
  <c r="B16" i="9"/>
  <c r="A16" i="9"/>
  <c r="E15" i="9"/>
  <c r="D15" i="9"/>
  <c r="C15" i="9"/>
  <c r="B15" i="9"/>
  <c r="A15" i="9"/>
  <c r="E14" i="9"/>
  <c r="D14" i="9"/>
  <c r="C14" i="9"/>
  <c r="B14" i="9"/>
  <c r="A14" i="9"/>
  <c r="E13" i="9"/>
  <c r="D13" i="9"/>
  <c r="C13" i="9"/>
  <c r="B13" i="9"/>
  <c r="A13" i="9"/>
  <c r="F12" i="9"/>
  <c r="E12" i="9"/>
  <c r="D12" i="9"/>
  <c r="C12" i="9"/>
  <c r="B12" i="9"/>
  <c r="A12" i="9"/>
  <c r="F11" i="9"/>
  <c r="E11" i="9"/>
  <c r="D11" i="9"/>
  <c r="C11" i="9"/>
  <c r="B11" i="9"/>
  <c r="A11" i="9"/>
  <c r="G10" i="9"/>
  <c r="E10" i="9"/>
  <c r="D10" i="9"/>
  <c r="C10" i="9"/>
  <c r="B10" i="9"/>
  <c r="A10" i="9"/>
  <c r="G9" i="9"/>
  <c r="E9" i="9"/>
  <c r="D9" i="9"/>
  <c r="C9" i="9"/>
  <c r="B9" i="9"/>
  <c r="A9" i="9"/>
  <c r="E8" i="9"/>
  <c r="D8" i="9"/>
  <c r="C8" i="9"/>
  <c r="B8" i="9"/>
  <c r="A8" i="9"/>
  <c r="E7" i="9"/>
  <c r="D7" i="9"/>
  <c r="C7" i="9"/>
  <c r="B7" i="9"/>
  <c r="A7" i="9"/>
  <c r="E6" i="9"/>
  <c r="D6" i="9"/>
  <c r="C6" i="9"/>
  <c r="B6" i="9"/>
  <c r="A6" i="9"/>
  <c r="E5" i="9"/>
  <c r="D5" i="9"/>
  <c r="C5" i="9"/>
  <c r="B5" i="9"/>
  <c r="A5" i="9"/>
  <c r="D1" i="9"/>
  <c r="C4" i="1" s="1"/>
  <c r="C1" i="9"/>
  <c r="B4" i="1" s="1"/>
  <c r="E5" i="2"/>
  <c r="D5" i="2"/>
  <c r="C5" i="2"/>
  <c r="B5" i="2"/>
  <c r="A5" i="2"/>
  <c r="D1" i="2"/>
  <c r="C3" i="1" s="1"/>
  <c r="C1" i="2"/>
  <c r="B3" i="1" s="1"/>
  <c r="B8" i="1"/>
  <c r="B7" i="1"/>
  <c r="B6" i="1"/>
  <c r="B5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<sst xmlns="http://schemas.openxmlformats.org/spreadsheetml/2006/main" count="856" uniqueCount="410">
  <si>
    <t>序號</t>
    <phoneticPr fontId="4" type="noConversion"/>
  </si>
  <si>
    <t>TABLE NAME</t>
    <phoneticPr fontId="4" type="noConversion"/>
  </si>
  <si>
    <t>中文名稱</t>
    <phoneticPr fontId="4" type="noConversion"/>
  </si>
  <si>
    <t>備註</t>
    <phoneticPr fontId="6" type="noConversion"/>
  </si>
  <si>
    <t>空白:待確認
1:新檔不需轉
2:新檔資料匯入
3:AS400資料匯入
4:Eloan資料匯入</t>
    <phoneticPr fontId="4" type="noConversion"/>
  </si>
  <si>
    <t>空白:未處理
1:TABLE已建立
2:程式撰寫中
3:程式完成待測試
4:測試中
5:測試完成</t>
    <phoneticPr fontId="4" type="noConversion"/>
  </si>
  <si>
    <t>狀態</t>
    <phoneticPr fontId="1" type="noConversion"/>
  </si>
  <si>
    <t>C</t>
  </si>
  <si>
    <t>LMSACN</t>
  </si>
  <si>
    <t>N</t>
  </si>
  <si>
    <t>Table</t>
    <phoneticPr fontId="4" type="noConversion"/>
  </si>
  <si>
    <t>SEQ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</si>
  <si>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</si>
  <si>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</si>
  <si>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</si>
  <si>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</si>
  <si>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</si>
  <si>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</si>
  <si>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TABLE名稱</t>
    <phoneticPr fontId="1" type="noConversion"/>
  </si>
  <si>
    <t>欄位名稱</t>
    <phoneticPr fontId="1" type="noConversion"/>
  </si>
  <si>
    <t>中文名稱</t>
    <phoneticPr fontId="1" type="noConversion"/>
  </si>
  <si>
    <t>型態</t>
    <phoneticPr fontId="1" type="noConversion"/>
  </si>
  <si>
    <t>長度</t>
    <phoneticPr fontId="1" type="noConversion"/>
  </si>
  <si>
    <t>小數</t>
    <phoneticPr fontId="1" type="noConversion"/>
  </si>
  <si>
    <t>特殊處理</t>
    <phoneticPr fontId="1" type="noConversion"/>
  </si>
  <si>
    <t>D</t>
  </si>
  <si>
    <t>種類</t>
    <phoneticPr fontId="4" type="noConversion"/>
  </si>
  <si>
    <t>LA$LMSP</t>
    <phoneticPr fontId="6" type="noConversion"/>
  </si>
  <si>
    <t>LA$LMSP</t>
  </si>
  <si>
    <t>借款人戶號</t>
  </si>
  <si>
    <t>LMSAPN</t>
  </si>
  <si>
    <t>額度編號</t>
  </si>
  <si>
    <t>LMSASQ</t>
  </si>
  <si>
    <t>撥款序號</t>
  </si>
  <si>
    <t>LMSSTS</t>
  </si>
  <si>
    <t>戶況</t>
  </si>
  <si>
    <t>AILIRT</t>
  </si>
  <si>
    <t>利率區分</t>
  </si>
  <si>
    <t>IRTRAT</t>
  </si>
  <si>
    <t>利率</t>
  </si>
  <si>
    <t>LMSFLA</t>
  </si>
  <si>
    <t>撥款金額</t>
  </si>
  <si>
    <t>LMSLBL</t>
  </si>
  <si>
    <t>放款餘額</t>
  </si>
  <si>
    <t>LMSLLD</t>
    <phoneticPr fontId="6" type="noConversion"/>
  </si>
  <si>
    <t>LMSDLD</t>
  </si>
  <si>
    <t>到期日</t>
  </si>
  <si>
    <t>LMSRTP</t>
  </si>
  <si>
    <t>攤還方式</t>
  </si>
  <si>
    <t>LMSISC</t>
  </si>
  <si>
    <t>繳息週期</t>
  </si>
  <si>
    <t>LMSPSC</t>
  </si>
  <si>
    <t>還本週期</t>
  </si>
  <si>
    <t>LMSTPR</t>
  </si>
  <si>
    <t>總期數</t>
  </si>
  <si>
    <t>LMSPPR</t>
  </si>
  <si>
    <t>LMSLPD</t>
  </si>
  <si>
    <t>LMSFLD</t>
  </si>
  <si>
    <t>最後還本日</t>
  </si>
  <si>
    <t>LMSNPD</t>
  </si>
  <si>
    <t>下次還本日</t>
  </si>
  <si>
    <t>LMSPPA</t>
  </si>
  <si>
    <t>每期攤還金額</t>
  </si>
  <si>
    <t>LMSGCC</t>
  </si>
  <si>
    <t>寬限累積期數</t>
  </si>
  <si>
    <t>LMSGPD</t>
  </si>
  <si>
    <t>寬限到期日</t>
  </si>
  <si>
    <t>LMSPDY</t>
  </si>
  <si>
    <t>應繳日</t>
  </si>
  <si>
    <t>LMSFSD</t>
  </si>
  <si>
    <t>首次調整日期</t>
  </si>
  <si>
    <t>回首頁</t>
    <phoneticPr fontId="1" type="noConversion"/>
  </si>
  <si>
    <t>回首頁</t>
    <phoneticPr fontId="1" type="noConversion"/>
  </si>
  <si>
    <t>回首頁</t>
    <phoneticPr fontId="1" type="noConversion"/>
  </si>
  <si>
    <t>LA$SDOP</t>
    <phoneticPr fontId="1" type="noConversion"/>
  </si>
  <si>
    <t>戶號</t>
  </si>
  <si>
    <t>額度號碼</t>
  </si>
  <si>
    <t>N</t>
    <phoneticPr fontId="1" type="noConversion"/>
  </si>
  <si>
    <t>LMSACN</t>
    <phoneticPr fontId="1" type="noConversion"/>
  </si>
  <si>
    <t>戶號</t>
    <phoneticPr fontId="1" type="noConversion"/>
  </si>
  <si>
    <t>LMSAPN</t>
    <phoneticPr fontId="1" type="noConversion"/>
  </si>
  <si>
    <t>額度號碼</t>
    <phoneticPr fontId="1" type="noConversion"/>
  </si>
  <si>
    <t>DOTSID</t>
    <phoneticPr fontId="1" type="noConversion"/>
  </si>
  <si>
    <t>未齊件代碼</t>
    <phoneticPr fontId="1" type="noConversion"/>
  </si>
  <si>
    <t>N</t>
    <phoneticPr fontId="1" type="noConversion"/>
  </si>
  <si>
    <t>TB$DOTP</t>
    <phoneticPr fontId="1" type="noConversion"/>
  </si>
  <si>
    <t xml:space="preserve">DOTDSC      </t>
    <phoneticPr fontId="1" type="noConversion"/>
  </si>
  <si>
    <t>未齊件說明</t>
    <phoneticPr fontId="1" type="noConversion"/>
  </si>
  <si>
    <t>C</t>
    <phoneticPr fontId="1" type="noConversion"/>
  </si>
  <si>
    <t>LMSFBD</t>
  </si>
  <si>
    <t>催收開始日</t>
  </si>
  <si>
    <t>轉催收本金</t>
  </si>
  <si>
    <t>轉催收利息</t>
  </si>
  <si>
    <t>轉催收違約金</t>
  </si>
  <si>
    <t>LMSLTD</t>
  </si>
  <si>
    <t>上次會計日</t>
  </si>
  <si>
    <t>轉銷呆帳金額</t>
  </si>
  <si>
    <t>LA$FTRP</t>
    <phoneticPr fontId="1" type="noConversion"/>
  </si>
  <si>
    <t>CHKACN</t>
  </si>
  <si>
    <t>支票帳號</t>
  </si>
  <si>
    <t>CHKASQ</t>
  </si>
  <si>
    <t>支票號碼</t>
  </si>
  <si>
    <t>CHKAMT</t>
  </si>
  <si>
    <t>支票金額</t>
  </si>
  <si>
    <t>CHKCDE</t>
  </si>
  <si>
    <t>票據狀況碼</t>
  </si>
  <si>
    <t>CHKLTD</t>
  </si>
  <si>
    <t>異動日</t>
  </si>
  <si>
    <t>TRXDAT</t>
  </si>
  <si>
    <t>會計日期</t>
  </si>
  <si>
    <t>TRXNMT</t>
  </si>
  <si>
    <t>交易序號</t>
  </si>
  <si>
    <t>CHKDLD</t>
  </si>
  <si>
    <t>CHKPRO</t>
  </si>
  <si>
    <t>處理代碼</t>
  </si>
  <si>
    <t>CHKARA</t>
  </si>
  <si>
    <t>本埠外埠</t>
  </si>
  <si>
    <t>CHKMED</t>
  </si>
  <si>
    <t>入媒體</t>
  </si>
  <si>
    <t>BBRCDE</t>
  </si>
  <si>
    <t>行庫代號</t>
  </si>
  <si>
    <t>固定TWD</t>
    <phoneticPr fontId="1" type="noConversion"/>
  </si>
  <si>
    <t>LA$CHKP</t>
    <phoneticPr fontId="1" type="noConversion"/>
  </si>
  <si>
    <t>CHKEXG</t>
  </si>
  <si>
    <t>交換區號</t>
  </si>
  <si>
    <t>CHKPAN</t>
  </si>
  <si>
    <t>發票人姓名</t>
  </si>
  <si>
    <t>TRXTDT</t>
  </si>
  <si>
    <t>TRXTIM</t>
  </si>
  <si>
    <t>TRXMEM</t>
  </si>
  <si>
    <t>TRXTRN</t>
  </si>
  <si>
    <t>TRXCRC</t>
  </si>
  <si>
    <t>TRXSID</t>
  </si>
  <si>
    <t>TRXAMT</t>
  </si>
  <si>
    <t>TRXLPN</t>
  </si>
  <si>
    <t>TRXLIN</t>
  </si>
  <si>
    <t>TRXLBC</t>
  </si>
  <si>
    <t>TRXTOS</t>
  </si>
  <si>
    <t>TRXAOS</t>
  </si>
  <si>
    <t>LA$TRXP</t>
    <phoneticPr fontId="1" type="noConversion"/>
  </si>
  <si>
    <t>LMSFPN</t>
    <phoneticPr fontId="1" type="noConversion"/>
  </si>
  <si>
    <t>LMSFIN</t>
    <phoneticPr fontId="1" type="noConversion"/>
  </si>
  <si>
    <t>LMSFPL</t>
    <phoneticPr fontId="1" type="noConversion"/>
  </si>
  <si>
    <t>LMSFPN,LMSFIN,LMSFPL</t>
    <phoneticPr fontId="1" type="noConversion"/>
  </si>
  <si>
    <t>三欄加總</t>
    <phoneticPr fontId="1" type="noConversion"/>
  </si>
  <si>
    <t>LA$FTRP</t>
    <phoneticPr fontId="1" type="noConversion"/>
  </si>
  <si>
    <t>固定0</t>
    <phoneticPr fontId="1" type="noConversion"/>
  </si>
  <si>
    <t>固定空白</t>
    <phoneticPr fontId="1" type="noConversion"/>
  </si>
  <si>
    <t>LMSACN</t>
    <phoneticPr fontId="1" type="noConversion"/>
  </si>
  <si>
    <t>固定0</t>
    <phoneticPr fontId="1" type="noConversion"/>
  </si>
  <si>
    <t>欠繳違約金</t>
    <phoneticPr fontId="1" type="noConversion"/>
  </si>
  <si>
    <t>戶號</t>
    <phoneticPr fontId="1" type="noConversion"/>
  </si>
  <si>
    <t>額度</t>
    <phoneticPr fontId="1" type="noConversion"/>
  </si>
  <si>
    <t>撥款</t>
    <phoneticPr fontId="1" type="noConversion"/>
  </si>
  <si>
    <t>作業日期</t>
    <phoneticPr fontId="1" type="noConversion"/>
  </si>
  <si>
    <t>交易時間</t>
    <phoneticPr fontId="1" type="noConversion"/>
  </si>
  <si>
    <t>櫃員編號</t>
    <phoneticPr fontId="1" type="noConversion"/>
  </si>
  <si>
    <t>交易序號</t>
    <phoneticPr fontId="1" type="noConversion"/>
  </si>
  <si>
    <t>交易代號</t>
    <phoneticPr fontId="1" type="noConversion"/>
  </si>
  <si>
    <t>訂正別</t>
    <phoneticPr fontId="1" type="noConversion"/>
  </si>
  <si>
    <t>會計日期</t>
    <phoneticPr fontId="1" type="noConversion"/>
  </si>
  <si>
    <t>主管編號</t>
    <phoneticPr fontId="1" type="noConversion"/>
  </si>
  <si>
    <t>交易金額</t>
    <phoneticPr fontId="1" type="noConversion"/>
  </si>
  <si>
    <t>放款餘額</t>
    <phoneticPr fontId="1" type="noConversion"/>
  </si>
  <si>
    <t>欠繳利息</t>
    <phoneticPr fontId="1" type="noConversion"/>
  </si>
  <si>
    <t>欠繳本金</t>
    <phoneticPr fontId="1" type="noConversion"/>
  </si>
  <si>
    <t>溢短收</t>
    <phoneticPr fontId="1" type="noConversion"/>
  </si>
  <si>
    <t>累溢短收</t>
    <phoneticPr fontId="1" type="noConversion"/>
  </si>
  <si>
    <t>固定0</t>
    <phoneticPr fontId="1" type="noConversion"/>
  </si>
  <si>
    <t>固定2</t>
    <phoneticPr fontId="1" type="noConversion"/>
  </si>
  <si>
    <t>撥款日期</t>
    <phoneticPr fontId="1" type="noConversion"/>
  </si>
  <si>
    <t>LMSPBD</t>
  </si>
  <si>
    <t>首次應還日</t>
  </si>
  <si>
    <t>CNTRCD</t>
  </si>
  <si>
    <t>服務中心別</t>
  </si>
  <si>
    <t>固定0</t>
    <phoneticPr fontId="1" type="noConversion"/>
  </si>
  <si>
    <t>固定空白</t>
    <phoneticPr fontId="1" type="noConversion"/>
  </si>
  <si>
    <t>固定空白</t>
    <phoneticPr fontId="1" type="noConversion"/>
  </si>
  <si>
    <t>?</t>
    <phoneticPr fontId="1" type="noConversion"/>
  </si>
  <si>
    <t>固定TWD</t>
    <phoneticPr fontId="1" type="noConversion"/>
  </si>
  <si>
    <t>固定Y</t>
    <phoneticPr fontId="1" type="noConversion"/>
  </si>
  <si>
    <t>LMSDAT</t>
  </si>
  <si>
    <t>更新會計日期</t>
  </si>
  <si>
    <t>LMSNMT</t>
  </si>
  <si>
    <t>更新交易序號</t>
  </si>
  <si>
    <t>LMSNSD</t>
  </si>
  <si>
    <t>下次調整日期</t>
  </si>
  <si>
    <t>LA$IRTP</t>
    <phoneticPr fontId="1" type="noConversion"/>
  </si>
  <si>
    <t>戶別</t>
  </si>
  <si>
    <t>額度</t>
  </si>
  <si>
    <t>撥款</t>
  </si>
  <si>
    <t>生效日期</t>
  </si>
  <si>
    <t>LA$LMSP</t>
    <phoneticPr fontId="1" type="noConversion"/>
  </si>
  <si>
    <t>LA$ASCP</t>
    <phoneticPr fontId="1" type="noConversion"/>
  </si>
  <si>
    <t>ASCRAT</t>
  </si>
  <si>
    <t>加碼利率</t>
  </si>
  <si>
    <t>繳款期數</t>
    <phoneticPr fontId="1" type="noConversion"/>
  </si>
  <si>
    <t>撥款日與到期日差異,幾年</t>
    <phoneticPr fontId="1" type="noConversion"/>
  </si>
  <si>
    <t>撥款日與到期日差異,扣除年差的月差</t>
    <phoneticPr fontId="1" type="noConversion"/>
  </si>
  <si>
    <t>撥款日與到期日差異,扣除年月差的日差</t>
    <phoneticPr fontId="1" type="noConversion"/>
  </si>
  <si>
    <t>LMSASQ</t>
    <phoneticPr fontId="1" type="noConversion"/>
  </si>
  <si>
    <t xml:space="preserve">LMSACN      </t>
  </si>
  <si>
    <t xml:space="preserve">戶號    </t>
  </si>
  <si>
    <t>TB$ENTP</t>
    <phoneticPr fontId="1" type="noConversion"/>
  </si>
  <si>
    <t>LoanSynd</t>
  </si>
  <si>
    <t>0 正常戶
2 催收戶
3 結案戶
4 逾期戶
5 催收結案戶
6 呆帳戶
7 部分轉呆戶
8 債權轉讓戶
9 呆帳結案戶
當撥款日期LMSLLD&gt;當下日期TbsDyF時：代入99
否則，當LMSSTS為3，且撥款序號LMSASQ並非0時：代入1
皆非時：代入LMSSTS</t>
    <phoneticPr fontId="1" type="noConversion"/>
  </si>
  <si>
    <t>LA$ASCP</t>
    <phoneticPr fontId="6" type="noConversion"/>
  </si>
  <si>
    <t>ASCRAT</t>
    <phoneticPr fontId="1" type="noConversion"/>
  </si>
  <si>
    <t>加碼利率</t>
    <phoneticPr fontId="1" type="noConversion"/>
  </si>
  <si>
    <t>NULL時代入0</t>
    <phoneticPr fontId="1" type="noConversion"/>
  </si>
  <si>
    <t>LA$APLP</t>
    <phoneticPr fontId="1" type="noConversion"/>
  </si>
  <si>
    <t>APLRAT</t>
    <phoneticPr fontId="1" type="noConversion"/>
  </si>
  <si>
    <t>核准利率</t>
    <phoneticPr fontId="1" type="noConversion"/>
  </si>
  <si>
    <t>D</t>
    <phoneticPr fontId="1" type="noConversion"/>
  </si>
  <si>
    <t>LA$IRTP
LA$APLP</t>
    <phoneticPr fontId="6" type="noConversion"/>
  </si>
  <si>
    <t>IRTRAT
APLRAT</t>
    <phoneticPr fontId="1" type="noConversion"/>
  </si>
  <si>
    <t>利率
核准利率</t>
    <phoneticPr fontId="1" type="noConversion"/>
  </si>
  <si>
    <t>D
D</t>
    <phoneticPr fontId="1" type="noConversion"/>
  </si>
  <si>
    <t>6
6</t>
    <phoneticPr fontId="1" type="noConversion"/>
  </si>
  <si>
    <t>4
4</t>
    <phoneticPr fontId="1" type="noConversion"/>
  </si>
  <si>
    <t>IRTRAT非NULL時代入IRTRAT,否則：
當APLRAT非NULL時代入APLRAT,
當APLRAT是NULL時代入0</t>
    <phoneticPr fontId="1" type="noConversion"/>
  </si>
  <si>
    <t>IRTMSC</t>
    <phoneticPr fontId="1" type="noConversion"/>
  </si>
  <si>
    <t>利率調整週期</t>
    <phoneticPr fontId="1" type="noConversion"/>
  </si>
  <si>
    <t>N</t>
    <phoneticPr fontId="1" type="noConversion"/>
  </si>
  <si>
    <t>DAT_LA$EXGP</t>
    <phoneticPr fontId="1" type="noConversion"/>
  </si>
  <si>
    <t>EXGCDE</t>
    <phoneticPr fontId="1" type="noConversion"/>
  </si>
  <si>
    <t>匯款別</t>
    <phoneticPr fontId="1" type="noConversion"/>
  </si>
  <si>
    <t>N</t>
    <phoneticPr fontId="1" type="noConversion"/>
  </si>
  <si>
    <t>NULL時代入空白</t>
    <phoneticPr fontId="1" type="noConversion"/>
  </si>
  <si>
    <t>LMSDLD,LMSLLD</t>
    <phoneticPr fontId="6" type="noConversion"/>
  </si>
  <si>
    <t>到期日,撥款日期</t>
    <phoneticPr fontId="1" type="noConversion"/>
  </si>
  <si>
    <t>N,N</t>
    <phoneticPr fontId="1" type="noConversion"/>
  </si>
  <si>
    <t>8,8</t>
    <phoneticPr fontId="1" type="noConversion"/>
  </si>
  <si>
    <t>LMSPPR,LMSGCC</t>
    <phoneticPr fontId="1" type="noConversion"/>
  </si>
  <si>
    <t>繳款期數,寬限累積期數</t>
    <phoneticPr fontId="1" type="noConversion"/>
  </si>
  <si>
    <t>3,3</t>
    <phoneticPr fontId="1" type="noConversion"/>
  </si>
  <si>
    <t>LMSPPR&gt;LMSGCC時代入LMSPPR-LMSGCC
否則代入0</t>
    <phoneticPr fontId="1" type="noConversion"/>
  </si>
  <si>
    <t>LA$LMSP</t>
    <phoneticPr fontId="1" type="noConversion"/>
  </si>
  <si>
    <t>繳息迄日</t>
    <phoneticPr fontId="1" type="noConversion"/>
  </si>
  <si>
    <t>到期取息者, 以到期日為下次繳息日
否則, 若戶況為0且上次繳息日=撥款日期
以首次應還日為下次繳息日
若計算結果大於到期日,以到期日為下次繳息日
否則, 若計算結果的最後兩碼大於指定應繳日(2碼), 則重組下次繳息日
以上皆非時,代入次一個月的繳息迄日</t>
    <phoneticPr fontId="1" type="noConversion"/>
  </si>
  <si>
    <t>LMSRTP為2時代入0, 否則代入LMSPDY</t>
    <phoneticPr fontId="1" type="noConversion"/>
  </si>
  <si>
    <t>LMSLLD,LMSDLD,LMSPDY,LMSRTP</t>
    <phoneticPr fontId="1" type="noConversion"/>
  </si>
  <si>
    <t>撥款日期,到期日,應繳日,攤還方式</t>
    <phoneticPr fontId="1" type="noConversion"/>
  </si>
  <si>
    <t>N,N,N,N</t>
    <phoneticPr fontId="1" type="noConversion"/>
  </si>
  <si>
    <t>8,8,2,1</t>
    <phoneticPr fontId="1" type="noConversion"/>
  </si>
  <si>
    <t>有首次利率調整日期 且 下次利率調整日期為0者 放首次利率調整日期</t>
    <phoneticPr fontId="1" type="noConversion"/>
  </si>
  <si>
    <t>固定N</t>
    <phoneticPr fontId="1" type="noConversion"/>
  </si>
  <si>
    <t>LMSNEW</t>
    <phoneticPr fontId="1" type="noConversion"/>
  </si>
  <si>
    <t>借新還舊</t>
    <phoneticPr fontId="1" type="noConversion"/>
  </si>
  <si>
    <t>固定空字串</t>
    <phoneticPr fontId="1" type="noConversion"/>
  </si>
  <si>
    <t>LA$APLP</t>
    <phoneticPr fontId="1" type="noConversion"/>
  </si>
  <si>
    <t>APLUSG</t>
    <phoneticPr fontId="1" type="noConversion"/>
  </si>
  <si>
    <t>用途別</t>
    <phoneticPr fontId="1" type="noConversion"/>
  </si>
  <si>
    <t>固定0</t>
    <phoneticPr fontId="1" type="noConversion"/>
  </si>
  <si>
    <t>固定空字串</t>
    <phoneticPr fontId="1" type="noConversion"/>
  </si>
  <si>
    <t>LMSPAN</t>
    <phoneticPr fontId="1" type="noConversion"/>
  </si>
  <si>
    <t>LMSPID</t>
    <phoneticPr fontId="1" type="noConversion"/>
  </si>
  <si>
    <t>帳戶戶名</t>
    <phoneticPr fontId="1" type="noConversion"/>
  </si>
  <si>
    <t>C</t>
    <phoneticPr fontId="1" type="noConversion"/>
  </si>
  <si>
    <t>身分證字號</t>
    <phoneticPr fontId="1" type="noConversion"/>
  </si>
  <si>
    <t>固定0</t>
    <phoneticPr fontId="1" type="noConversion"/>
  </si>
  <si>
    <t>固定空白</t>
    <phoneticPr fontId="1" type="noConversion"/>
  </si>
  <si>
    <t>LN$CLMP</t>
    <phoneticPr fontId="1" type="noConversion"/>
  </si>
  <si>
    <t>LMSPYC</t>
    <phoneticPr fontId="1" type="noConversion"/>
  </si>
  <si>
    <t>M24070</t>
    <phoneticPr fontId="1" type="noConversion"/>
  </si>
  <si>
    <t>代償專戶</t>
    <phoneticPr fontId="1" type="noConversion"/>
  </si>
  <si>
    <t>C</t>
    <phoneticPr fontId="1" type="noConversion"/>
  </si>
  <si>
    <t>附言</t>
  </si>
  <si>
    <t>固定0000</t>
    <phoneticPr fontId="1" type="noConversion"/>
  </si>
  <si>
    <t>串聯方式</t>
  </si>
  <si>
    <t>篩選條件</t>
  </si>
  <si>
    <t>固定'0000'</t>
    <phoneticPr fontId="1" type="noConversion"/>
  </si>
  <si>
    <t>補為六位數</t>
    <phoneticPr fontId="1" type="noConversion"/>
  </si>
  <si>
    <t>補為五位數</t>
    <phoneticPr fontId="1" type="noConversion"/>
  </si>
  <si>
    <t>TB$TCDP</t>
    <phoneticPr fontId="1" type="noConversion"/>
  </si>
  <si>
    <t>TRXDSC</t>
    <phoneticPr fontId="1" type="noConversion"/>
  </si>
  <si>
    <t>固定0</t>
    <phoneticPr fontId="1" type="noConversion"/>
  </si>
  <si>
    <t>TRXISD</t>
    <phoneticPr fontId="1" type="noConversion"/>
  </si>
  <si>
    <t>TRXIED</t>
    <phoneticPr fontId="1" type="noConversion"/>
  </si>
  <si>
    <t>TRXPRD</t>
    <phoneticPr fontId="1" type="noConversion"/>
  </si>
  <si>
    <t xml:space="preserve">計息起日  </t>
  </si>
  <si>
    <t xml:space="preserve">計息迄日  </t>
  </si>
  <si>
    <t xml:space="preserve">回收期數  </t>
  </si>
  <si>
    <t>TRXAMT</t>
    <phoneticPr fontId="1" type="noConversion"/>
  </si>
  <si>
    <t>交易金額</t>
    <phoneticPr fontId="1" type="noConversion"/>
  </si>
  <si>
    <t>固定空白</t>
    <phoneticPr fontId="1" type="noConversion"/>
  </si>
  <si>
    <t>補為七位數</t>
    <phoneticPr fontId="1" type="noConversion"/>
  </si>
  <si>
    <t>LA$CTRP</t>
    <phoneticPr fontId="1" type="noConversion"/>
  </si>
  <si>
    <t>CHKAMT</t>
    <phoneticPr fontId="1" type="noConversion"/>
  </si>
  <si>
    <t>RECPNO</t>
    <phoneticPr fontId="1" type="noConversion"/>
  </si>
  <si>
    <t>收據號碼</t>
    <phoneticPr fontId="1" type="noConversion"/>
  </si>
  <si>
    <t>支票金額</t>
    <phoneticPr fontId="1" type="noConversion"/>
  </si>
  <si>
    <t>D</t>
    <phoneticPr fontId="1" type="noConversion"/>
  </si>
  <si>
    <t>NULL時代入0</t>
    <phoneticPr fontId="1" type="noConversion"/>
  </si>
  <si>
    <t>補為五位數</t>
    <phoneticPr fontId="1" type="noConversion"/>
  </si>
  <si>
    <t>中文名稱</t>
    <phoneticPr fontId="1" type="noConversion"/>
  </si>
  <si>
    <t>CHKRDT</t>
    <phoneticPr fontId="1" type="noConversion"/>
  </si>
  <si>
    <t>收票日</t>
    <phoneticPr fontId="1" type="noConversion"/>
  </si>
  <si>
    <t>補為二位數</t>
    <phoneticPr fontId="1" type="noConversion"/>
  </si>
  <si>
    <t>ROW_NUMBER() OVER (
PARTITION BY FT."LMSACN",FT."LMSAPN",FT."LMSASQ"
ORDER BY FT."LMSACN",FT."LMSAPN",FT."LMSASQ",FT."LMSFBD")</t>
    <phoneticPr fontId="1" type="noConversion"/>
  </si>
  <si>
    <t>LMSSTS-&gt;Status
6-&gt;3
7-&gt;2
5-&gt;5
9-&gt;3
1,3-&gt;4
以上皆非時代入1</t>
    <phoneticPr fontId="1" type="noConversion"/>
  </si>
  <si>
    <t>固定為990</t>
    <phoneticPr fontId="1" type="noConversion"/>
  </si>
  <si>
    <t>固定為0</t>
    <phoneticPr fontId="1" type="noConversion"/>
  </si>
  <si>
    <t>轉催收本金,轉催收利息,轉催收違約金</t>
    <phoneticPr fontId="1" type="noConversion"/>
  </si>
  <si>
    <t>LA$FTRP</t>
    <phoneticPr fontId="1" type="noConversion"/>
  </si>
  <si>
    <t>LMSFPN,LMSFIN,LMSFPL,LMSTPN,LMSFDB</t>
    <phoneticPr fontId="1" type="noConversion"/>
  </si>
  <si>
    <t>轉催收本金,轉催收利息,轉催收違約金,催收還款金額,轉銷呆帳金額</t>
    <phoneticPr fontId="1" type="noConversion"/>
  </si>
  <si>
    <t>設一值為LMSFPN+LMSFIN+LMSFPL-LMSTPN-LMSFDB（即催收餘額）
此值&lt;=0時：代入0
此值&gt;0且&lt;=催收本金時：代入此值
皆非時：代入LMSFPN</t>
    <phoneticPr fontId="1" type="noConversion"/>
  </si>
  <si>
    <t>設一值為LMSFPN+LMSFIN+LMSFPL-LMSTPN-LMSFDB（即催收餘額）
此值&lt;=0時：代入0
此值&gt;轉催本金且&lt;=催收本金+利息時：代入此值
皆非時：代入LMSFIN</t>
    <phoneticPr fontId="1" type="noConversion"/>
  </si>
  <si>
    <t>設一值為LMSFPN+LMSFIN+LMSFPL-LMSTPN-LMSFDB（即催收餘額）
此值&lt;=0時：代入0
此值&gt;轉催本金+利息時：代入LMSFPL-LMSTPN-LMSFDB
皆非時：代入LMSFPL</t>
    <phoneticPr fontId="1" type="noConversion"/>
  </si>
  <si>
    <t>LMSFPN+LMSFIN+LMSFPL-LMSTPN-LMSFDB</t>
    <phoneticPr fontId="1" type="noConversion"/>
  </si>
  <si>
    <t>LMSFDB</t>
    <phoneticPr fontId="1" type="noConversion"/>
  </si>
  <si>
    <t>LMSFPN,LMSFIN,LMSFPL,LMSTPN,LMSFDB</t>
    <phoneticPr fontId="1" type="noConversion"/>
  </si>
  <si>
    <t>固定為0</t>
    <phoneticPr fontId="1" type="noConversion"/>
  </si>
  <si>
    <t>EULSTS</t>
    <phoneticPr fontId="1" type="noConversion"/>
  </si>
  <si>
    <t>LA$ASSP</t>
    <phoneticPr fontId="1" type="noConversion"/>
  </si>
  <si>
    <t>處理情形</t>
    <phoneticPr fontId="1" type="noConversion"/>
  </si>
  <si>
    <t>此值為NULL時代入空字串</t>
    <phoneticPr fontId="1" type="noConversion"/>
  </si>
  <si>
    <t>IRTADT</t>
    <phoneticPr fontId="1" type="noConversion"/>
  </si>
  <si>
    <t>固定為0</t>
    <phoneticPr fontId="1" type="noConversion"/>
  </si>
  <si>
    <t>FacMain</t>
    <phoneticPr fontId="1" type="noConversion"/>
  </si>
  <si>
    <t>ProdNo</t>
    <phoneticPr fontId="1" type="noConversion"/>
  </si>
  <si>
    <t>商品代碼</t>
    <phoneticPr fontId="1" type="noConversion"/>
  </si>
  <si>
    <t>VARCHAR2</t>
    <phoneticPr fontId="1" type="noConversion"/>
  </si>
  <si>
    <t>FacProd</t>
    <phoneticPr fontId="1" type="noConversion"/>
  </si>
  <si>
    <t>BaseRateCode</t>
    <phoneticPr fontId="1" type="noConversion"/>
  </si>
  <si>
    <t>指標利率代碼</t>
    <phoneticPr fontId="1" type="noConversion"/>
  </si>
  <si>
    <t>VARCHAR2</t>
    <phoneticPr fontId="1" type="noConversion"/>
  </si>
  <si>
    <t>FacProd</t>
    <phoneticPr fontId="1" type="noConversion"/>
  </si>
  <si>
    <t>IncrFlag</t>
    <phoneticPr fontId="1" type="noConversion"/>
  </si>
  <si>
    <t>加減碼是否依合約</t>
    <phoneticPr fontId="1" type="noConversion"/>
  </si>
  <si>
    <t>固定為空字串</t>
    <phoneticPr fontId="1" type="noConversion"/>
  </si>
  <si>
    <t>固定為空字串</t>
    <phoneticPr fontId="1" type="noConversion"/>
  </si>
  <si>
    <t>ROW_NUMBER() OVER (PARTITION BY LMSACN ORDER BY LMSACN)</t>
    <phoneticPr fontId="1" type="noConversion"/>
  </si>
  <si>
    <t>CustMain</t>
    <phoneticPr fontId="1" type="noConversion"/>
  </si>
  <si>
    <t>CustUKey</t>
    <phoneticPr fontId="1" type="noConversion"/>
  </si>
  <si>
    <t>客戶識別碼</t>
    <phoneticPr fontId="1" type="noConversion"/>
  </si>
  <si>
    <t>NULL時代入1空白字元</t>
    <phoneticPr fontId="1" type="noConversion"/>
  </si>
  <si>
    <t>REPLACE(TRIM(TO_SINGLE_BYTE(TRXDSC)),' ',''</t>
    <phoneticPr fontId="1" type="noConversion"/>
  </si>
  <si>
    <t>IF ACTACT = '310' THEN '1'
ELSE IF TRXJAC = 1 THEN '1'
ELSE '2' END</t>
    <phoneticPr fontId="1" type="noConversion"/>
  </si>
  <si>
    <t>ACTACT,TRXJAC</t>
    <phoneticPr fontId="1" type="noConversion"/>
  </si>
  <si>
    <t>業務科目,業務子目</t>
    <phoneticPr fontId="1" type="noConversion"/>
  </si>
  <si>
    <t>FROM "LA$CHKP" S1
LEFT JOIN (
SELECT "LMSACN","CHKACN","CHKASQ","TRXIDT",
"TRXDAT","RECPNO","CHKAMT"
FROM "LA$CTRP"
WHERE "PAYCOD" = '1') S2 ON S2."LMSACN" = S1."LMSACN"
AND S2."CHKACN" = S1."CHKACN" AND S2."CHKASQ" = S1."CHKASQ"
AND S2."TRXDAT" = S1."TRXDAT"</t>
    <phoneticPr fontId="1" type="noConversion"/>
  </si>
  <si>
    <t>FROM "LA$SDOP" LEFT JOIN "TB$DOTP" ON "TB$DOTP"."DOTSID" = "LA$SDOP"."DOTSID"</t>
    <phoneticPr fontId="1" type="noConversion"/>
  </si>
  <si>
    <t>FROM "LA$FTRP" FT
LEFT JOIN "CustMain" CM ON CM."CustNo" = FT."LMSACN"
LEFT JOIN "LA$ASSP" LA ON LA."CUSID1" = CM."CustId"
LEFT JOIN "LA$LMSP" LM ON LM."LMSACN" = FT."LMSACN"
AND LM."LMSAPN" = FT."LMSAPN" AND LM."LMSASQ" = FT."LMSASQ"</t>
    <phoneticPr fontId="1" type="noConversion"/>
  </si>
  <si>
    <t xml:space="preserve">(1)
FROM "LA$LMSP" LM 
LEFT JOIN "FacMain" FC ON FC."CustNo" = LM."LMSACN" AND FC."FacmNo" = LM."LMSAPN"
LEFT JOIN "FacProd" FP ON FP."ProdNo" = FC."ProdNo"
LEFT JOIN "LA$IRTP" LI ON LI."LMSACN" = LM."LMSACN" AND LI."LMSAPN" = LM."LMSAPN" AND LI."LMSASQ" = LM."LMSASQ"
LEFT JOIN "LA$ASCP" LA ON LA."LMSACN" = LI."LMSACN" AND LA."LMSAPN" = LI."LMSAPN"
AND LA."LMSASQ" = LI."LMSASQ" AND LA."ASCADT" = LI."IRTADT"
(2)
FROM "LA$LMSP" LM 
LEFT JOIN "FacMain" FC ON FC."CustNo" = LM."LMSACN" AND FC."FacmNo" = LM."LMSAPN"
LEFT JOIN "FacProd" FP ON FP."ProdNo" = FC."ProdNo"
LEFT JOIN "LA$ASCP" LA ON LA."LMSACN" = LM."LMSACN" AND LA."LMSAPN" = LM."LMSAPN" AND LA."LMSASQ" = LM."LMSASQ"
LEFT JOIN "LA$IRTP" LI ON LI."LMSACN" = LM."LMSACN" AND LI."LMSAPN" = LM."LMSAPN"
AND LI."LMSASQ" = LM."LMSASQ" AND LI."IRTADT" = LA."ASCADT" </t>
    <phoneticPr fontId="1" type="noConversion"/>
  </si>
  <si>
    <t>(1)
WHERE NVL(LI."IRTADT",0) &gt; 0
(2)
WHERE NVL(LA."ASCADT",0) &gt; 0 AND NVL(LI."IRTADT",0) = 0</t>
    <phoneticPr fontId="1" type="noConversion"/>
  </si>
  <si>
    <t>FROM "TB$ENTP" S1
LEFT JOIN "CustMain" S2 ON S2."CustNo" = S1."LMSACN"</t>
    <phoneticPr fontId="1" type="noConversion"/>
  </si>
  <si>
    <t>比對處理</t>
    <phoneticPr fontId="1" type="noConversion"/>
  </si>
  <si>
    <t>ROW_NUMBER() OVER (PARTITION BY "LMSACN","LMSAPN","LMSASQ" ORDER BY "CUSBRH","TRXDAT","TRXNMT","TRXNM2","TRXTRN","TRXTDT","TRXTIM")</t>
    <phoneticPr fontId="1" type="noConversion"/>
  </si>
  <si>
    <t>LPAD("TRXMEM",6,0)</t>
    <phoneticPr fontId="1" type="noConversion"/>
  </si>
  <si>
    <t>LPAD("TRXNMT",5,0) || LPAD("TRXNM2",3,0)</t>
    <phoneticPr fontId="1" type="noConversion"/>
  </si>
  <si>
    <t xml:space="preserve">REPLACE(TRIM(TO_SINGLE_BYTE("TRXDSC")),' ','') </t>
    <phoneticPr fontId="1" type="noConversion"/>
  </si>
  <si>
    <t>TRXTOS小於0時</t>
    <phoneticPr fontId="1" type="noConversion"/>
  </si>
  <si>
    <t>TRXAOS小於0時</t>
    <phoneticPr fontId="1" type="noConversion"/>
  </si>
  <si>
    <t>TRXTOS大於0時</t>
    <phoneticPr fontId="1" type="noConversion"/>
  </si>
  <si>
    <t>TRXAOS大於0時</t>
    <phoneticPr fontId="1" type="noConversion"/>
  </si>
  <si>
    <t>CASE
WHEN "LMSLLD" &gt; "TbsDyF" THEN 900 + "LMSASQ"
ELSE "LMSASQ" END</t>
    <phoneticPr fontId="1" type="noConversion"/>
  </si>
  <si>
    <t>撥款日期&gt;轉換日時，此欄位填入99代表預約撥款</t>
    <phoneticPr fontId="1" type="noConversion"/>
  </si>
  <si>
    <t>LMSDLD,LMSPDY,LMSPBD</t>
    <phoneticPr fontId="1" type="noConversion"/>
  </si>
  <si>
    <t>到期日,應繳日,首次應還日</t>
    <phoneticPr fontId="1" type="noConversion"/>
  </si>
  <si>
    <t>N,N,N</t>
    <phoneticPr fontId="1" type="noConversion"/>
  </si>
  <si>
    <t>8,2,8</t>
    <phoneticPr fontId="1" type="noConversion"/>
  </si>
  <si>
    <t>LPAD("APLUSG",2,'0')</t>
    <phoneticPr fontId="1" type="noConversion"/>
  </si>
  <si>
    <t>以0補為二位數</t>
    <phoneticPr fontId="1" type="noConversion"/>
  </si>
  <si>
    <t>TRXEDT,TRXENM</t>
    <phoneticPr fontId="1" type="noConversion"/>
  </si>
  <si>
    <t>原會計日期,原交易序號</t>
    <phoneticPr fontId="1" type="noConversion"/>
  </si>
  <si>
    <t>8,7</t>
    <phoneticPr fontId="1" type="noConversion"/>
  </si>
  <si>
    <t>"TRXEDT" || '0000' || '      ' || LPAD("TRXENM",8,'0')</t>
    <phoneticPr fontId="1" type="noConversion"/>
  </si>
  <si>
    <t>原會計日期 || 0000 || 空白 || 以0補為八位數的原交易序號</t>
    <phoneticPr fontId="1" type="noConversion"/>
  </si>
  <si>
    <t>CASE
WHEN "TRXIDT" &gt; 20400101 THEN "TRXDAT"
ELSE "TRXIDT" END</t>
    <phoneticPr fontId="1" type="noConversion"/>
  </si>
  <si>
    <t>入帳日期&gt;20400101時代入會計日期，否則代入入帳日期</t>
    <phoneticPr fontId="1" type="noConversion"/>
  </si>
  <si>
    <t>TRXIDT,TRXDAT</t>
    <phoneticPr fontId="1" type="noConversion"/>
  </si>
  <si>
    <t>入帳日期,會計日期</t>
    <phoneticPr fontId="1" type="noConversion"/>
  </si>
  <si>
    <t>CASE WHEN "TRXTOS" &lt; 0 THEN "TRXTOS" ELSE 0 END</t>
    <phoneticPr fontId="1" type="noConversion"/>
  </si>
  <si>
    <t>CASE WHEN "TRXTOS" &gt; 0 THEN "TRXTOS" ELSE 0 END</t>
    <phoneticPr fontId="1" type="noConversion"/>
  </si>
  <si>
    <t>CASE
WHEN "TRXTCT" IS NOT NULL
THEN '{"CaseCloseCode":"' 
|| CASE
WHEN "TRXTCT" = '1' AND NVL(NOD."LMSACN",0) &lt;&gt; 0 THEN '2'
WHEN "TRXTCT" = '1' THEN '1'
WHEN "TRXTCT" = '2' THEN '3'
WHEN "TRXTCT" = '3' THEN '4'
WHEN "TRXTCT" = '4' THEN '5'
WHEN "TRXTCT" = '5' THEN '6'
WHEN "TRXTCT" = '6' THEN '7'
ELSE "TRXTCT" END
|| '"}'
ELSE '' END</t>
    <phoneticPr fontId="1" type="noConversion"/>
  </si>
  <si>
    <t>LA$TRXP,LN$NODP</t>
    <phoneticPr fontId="1" type="noConversion"/>
  </si>
  <si>
    <t>TRXTCT,LMSACN</t>
    <phoneticPr fontId="1" type="noConversion"/>
  </si>
  <si>
    <t>結案區分,戶號</t>
    <phoneticPr fontId="1" type="noConversion"/>
  </si>
  <si>
    <t>C,N</t>
    <phoneticPr fontId="1" type="noConversion"/>
  </si>
  <si>
    <t>1,7</t>
    <phoneticPr fontId="1" type="noConversion"/>
  </si>
  <si>
    <t xml:space="preserve">會計日期  </t>
  </si>
  <si>
    <t>將1/0轉換為Y/N</t>
    <phoneticPr fontId="1" type="noConversion"/>
  </si>
  <si>
    <t>CASE
WHEN "LA$LMSP"."LMSNEW" = '1'
THEN 'Y' 
ELSE 'N' END</t>
    <phoneticPr fontId="1" type="noConversion"/>
  </si>
  <si>
    <t>SUM(CASE
WHEN S1."TRXTRN" = '3033' THEN S1."TRXAMT" -- 3033:其他費用登錄
WHEN S1."TRXTRN" = '3036' THEN S1."TRXAMT" -- 3036:暫收款登錄
WHEN S1."TRXTRN" = '3037' THEN 0 - S1."TRXAMT" -- 3037:暫收款退還
WHEN S1."TRXTRN" = '3082' THEN S1."TRXAMT" -- 3082:暫付所得稅
WHEN S1."TRXTRN" = '3083' THEN 0 - S1."TRXAMT" -- 3083:暫收款轉出
WHEN S1."TRXTRN" = '3088' THEN S1."TRXAMT" -- 3088:支票兌現
ELSE 0 END)</t>
    <phoneticPr fontId="1" type="noConversion"/>
  </si>
  <si>
    <t>交易說明</t>
    <phoneticPr fontId="1" type="noConversion"/>
  </si>
  <si>
    <t>VC</t>
    <phoneticPr fontId="1" type="noConversion"/>
  </si>
  <si>
    <t>CASE
WHEN "LA$LMSP"."LMSRTP" = 2
THEN "LA$LMSP"."LMSDLD"
WHEN "LA$LMSP"."LMSSTS" = 0 AND "LA$LMSP"."LMSLPD" = "LA$LMSP"."LMSLLD"
THEN "LA$LMSP"."LMSPBD"
ELSE CASE
WHEN TO_NUMBER(TO_CHAR(ADD_MONTHS(TO_DATE("LA$LMSP"."LMSLPD",'yyyymmdd'),1),'yyyymmdd')) &gt; "LA$LMSP"."LMSDLD"
THEN "LA$LMSP"."LMSDLD"
WHEN SUBSTR(TO_CHAR(ADD_MONTHS(TO_DATE("LA$LMSP"."LMSLPD",'yyyymmdd'),1),'yyyymmdd'),-2) &gt; LPAD("LA$LMSP"."LMSPDY",2,'0')
THEN TO_NUMBER(SUBSTR(TO_CHAR(ADD_MONTHS(TO_DATE("LA$LMSP"."LMSLPD",'yyyymmdd'),1),'yyyymmdd'),0,6) || LPAD("LA$LMSP"."LMSPDY",2,'0'))
ELSE TO_NUMBER(TO_CHAR(ADD_MONTHS(TO_DATE("LA$LMSP"."LMSLPD",'yyyymmdd'),1),'yyyymmdd')) END
END</t>
    <phoneticPr fontId="1" type="noConversion"/>
  </si>
  <si>
    <t>用 首次應繳日 往前推一個月 並 將最後兩碼改為 應繳日 為 指定基準日期；
若推出來的日期 大於 該月月底日 時,以 該月月底日 為 指定基準日期</t>
    <phoneticPr fontId="1" type="noConversion"/>
  </si>
  <si>
    <t>CASE
WHEN SUBSTR(TO_CHAR(ADD_MONTHS(TO_DATE("LA$LMSP"."LMSPBD",'yyyymmdd'),-1),'yyyymmdd'),0,6) || LPAD("LA$LMSP"."LMSPDY",2,'0')
&gt; TO_CHAR(LAST_DAY(ADD_MONTHS(TO_DATE("LA$LMSP"."LMSPBD",'yyyymmdd'),-1)),'yyyymmdd')
THEN TO_NUMBER(TO_CHAR(LAST_DAY(ADD_MONTHS(TO_DATE("LA$LMSP"."LMSPBD",'yyyymmdd'),-1)),'yyyymmdd'))
ELSE TO_NUMBER(SUBSTR(TO_CHAR(ADD_MONTHS(TO_DATE("LA$LMSP"."LMSPBD",'yyyymmdd'),-1),'yyyymmdd'),0,6) || LPAD("LA$LMSP"."LMSPDY",2,'0'))
END</t>
    <phoneticPr fontId="1" type="noConversion"/>
  </si>
  <si>
    <t xml:space="preserve">    FROM "LA$LMSP"
    LEFT JOIN "LN$CLMP" ON "LN$CLMP"."LMSACN" = "LA$LMSP"."LMSACN"
                       AND "LN$CLMP"."LMSAPN" = "LA$LMSP"."LMSAPN"
                       AND "LN$CLMP"."LMSASQ" = "LA$LMSP"."LMSASQ"
    LEFT JOIN (SELECT DISTINCT
                      S1."LMSACN"
                     ,S1."APLOAP"
                     ,S2."LMSASQ"
               FROM "LA$APLP" S1
               LEFT JOIN "LA$LMSP" S2 ON S2."LMSACN" = S1."LMSACN"
                                     AND S2."LMSAPN" = S1."APLOAP"
               WHERE S1."APLEPT" &gt; 0 -- 展期次數,檢查此筆資料是否因展期而結案
                 AND S2."LMSSTS" &lt;&gt; 3 -- 若展期後之新額度亦為結案,則結案
              ) T1 ON T1."LMSACN" = "LA$LMSP"."LMSACN"
                  AND T1."APLOAP" = "LA$LMSP"."LMSAPN"
                  AND T1."LMSASQ" = "LA$LMSP"."LMSASQ"
    LEFT JOIN "LA$APLP" FAC
               ON FAC."LMSACN" = "LA$LMSP"."LMSACN"
              AND FAC."LMSAPN" = "LA$LMSP"."LMSAPN"
    LEFT JOIN (SELECT "LMSACN"
                     ,"LMSAPN"
                     ,"LMSASQ"
                     ,"ASCRAT"
                     ,ROW_NUMBER() OVER (PARTITION BY "LMSACN","LMSAPN" ORDER BY "ASCADT" DESC) AS "SEQ"
               FROM "LA$ASCP"
               WHERE "ASCADT" &lt;= "TbsDyF"
               ) A1
               ON A1."LMSACN" = "LA$LMSP"."LMSACN"
              AND A1."LMSAPN" = "LA$LMSP"."LMSAPN"
              AND A1."LMSASQ" = "LA$LMSP"."LMSASQ"
              AND A1."SEQ" = 1
    LEFT JOIN  "LA$IRTP" LI ON LI."LMSACN" = "LA$LMSP"."LMSACN"
                           AND LI."LMSAPN" = "LA$LMSP"."LMSAPN"
                           AND LI."LMSASQ" = "LA$LMSP"."LMSASQ"
                           AND LI."IRTRAT" = 5
                           AND LI."IRTADT" &gt;= "LA$LMSP"."LMSLPD"
                           AND "LA$LMSP"."LMSSTS" &lt;&gt; 3
    LEFT JOIN (SELECT "LMSACN"
                     ,"LMSAPN"
                     ,"LMSASQ"
                     ,"EXGCDE"
                     ,ROW_NUMBER() OVER (PARTITION BY "LMSACN","LMSAPN","LMSASQ" ORDER BY "TRXDAT","TRXNMT","EXGASQ") AS "SEQ"
               FROM "DAT_LA$EXGP"
               WHERE NVL("TRXCRC",0) = 0 
              ) EXG ON EXG."LMSACN" = "LA$LMSP"."LMSACN"
                   AND EXG."LMSAPN" = "LA$LMSP"."LMSAPN"
                   AND EXG."LMSASQ" = "LA$LMSP"."LMSASQ"
                   AND EXG."SEQ" = 1
    LEFT JOIN (SELECT LM."LMSACN"
                     ,LM."LMSAPN"
                     ,LM."LMSASQ"
                     ,IRTP."IRTRAT"
                     ,ROW_NUMBER() OVER (PARTITION BY LM."LMSACN"
                                                     ,LM."LMSAPN"
                                                     ,LM."LMSASQ"
                                         ORDER BY IRTP."IRTADT" DESC) AS "Seq"
               FROM "LA$LMSP" LM
               LEFT JOIN "LA$IRTP" IRTP ON IRTP."LMSACN" = LM."LMSACN"
                                       AND IRTP."LMSAPN" = LM."LMSAPN"
                                       AND IRTP."LMSASQ" = LM."LMSASQ"
                                       AND IRTP."IRTADT" &lt;= LM."LMSLPD" -- 上繳日
              ) IRTP ON IRTP."LMSACN" = "LA$LMSP"."LMSACN"
                    AND IRTP."LMSAPN" = "LA$LMSP"."LMSAPN"
                    AND IRTP."LMSASQ" = "LA$LMSP"."LMSASQ"
                    AND IRTP."Seq" = 1</t>
    <phoneticPr fontId="1" type="noConversion"/>
  </si>
  <si>
    <t>NVL(RC."FitRate",0)</t>
    <phoneticPr fontId="1" type="noConversion"/>
  </si>
  <si>
    <t>LoanRateChange,LoanBorMain</t>
    <phoneticPr fontId="1" type="noConversion"/>
  </si>
  <si>
    <t>FitRate,StoreRate</t>
    <phoneticPr fontId="1" type="noConversion"/>
  </si>
  <si>
    <t>適用利率,實際計息利率</t>
    <phoneticPr fontId="1" type="noConversion"/>
  </si>
  <si>
    <t>DECIMAL,DECIMAL</t>
    <phoneticPr fontId="1" type="noConversion"/>
  </si>
  <si>
    <t>6,6</t>
    <phoneticPr fontId="1" type="noConversion"/>
  </si>
  <si>
    <t>4,4</t>
    <phoneticPr fontId="1" type="noConversion"/>
  </si>
  <si>
    <t>FROM (SELECT S0."CUSBRH",S0."TRXDAT",S0."TRXNMT",S0."TRXNM2",S0."TRXTRN"
,SUM(CASE WHEN S1."TRXTRN" IN ('3037','3083') THEN 0 - S1."TRXAMT"
ELSE S1."TRXAMT" END ) AS "TRXAMT"
,SUM(CASE
WHEN S1."TRXTRN" = '3031' THEN S1."TRXAMT"
WHEN S1."TRXTRN" = '3041' THEN S1."TRXAMT"
ELSE 0 END) AS "Principal"
,SUM(CASE
WHEN S1."TRXTRN" = '3085' THEN S1."TRXAMT"
ELSE 0 END) AS "Interest"
,SUM(CASE
WHEN S1."TRXTRN" = '3080' THEN S1."TRXAMT"
ELSE 0 END) AS "DelayInt"
,SUM(CASE
WHEN S1."TRXTRN" = '3081' THEN S1."TRXAMT"
ELSE 0 END) AS "BreachAmt"
,SUM(CASE
WHEN S1."TRXTRN" = '3033' THEN S1."TRXAMT"
WHEN S1."TRXTRN" = '3036' THEN S1."TRXAMT"
WHEN S1."TRXTRN" = '3037' THEN 0 - S1."TRXAMT"
WHEN S1."TRXTRN" = '3082' THEN S1."TRXAMT"
WHEN S1."TRXTRN" = '3083' THEN 0 - S1."TRXAMT"
WHEN S1."TRXTRN" = '3088' THEN S1."TRXAMT"
ELSE 0 END) AS "TempAmt"
,SUM(CASE
WHEN S1."TRXTRN" = '3084' THEN S1."TRXAMT"
ELSE 0 END) AS "ExtraRepay"
FROM "CountLA$TRXP" S0
LEFT JOIN "LA$TRXP" S1  ON S1."CUSBRH" = S0."CUSBRH" AND S1."TRXDAT" = S0."TRXDAT"
AND S1."TRXNMT" = S0."TRXNMT" AND S1."TRXNM2" = S0."TRXNM2"
WHERE S1."TRXTRN" IS NOT NULL
GROUP BY S0."CUSBRH",S0."TRXDAT",S0."TRXNMT",S0."TRXNM2",S0."TRXTRN" ) TR
LEFT JOIN "LA$TRXP" TR1 ON TR1."CUSBRH" = TR."CUSBRH"
AND TR1."TRXDAT" = TR."TRXDAT" AND TR1."TRXNMT" = TR."TRXNMT"
AND TR1."TRXNM2" = TR."TRXNM2" AND TR1."TRXTRN" = TR."TRXTRN"
LEFT JOIN (SELECT "LMSACN","LMSAPN","LMSASQ","TRXISD"
,NVL(RC."FitRate",LBM."StoreRate") AS "FitRate"
,ROW_NUMBER() OVER (PARTITION BY TX."LMSACN",TX."LMSAPN",TX."LMSASQ",TX."TRXISD"
ORDER BY NVL(RC."EffectDate",0) DESC) AS "Seq"
FROM (SELECT DISTINCT "LMSACN","LMSAPN","LMSASQ","TRXISD"
FROM "LA$TRXP" WHERE "TRXISD" &gt; 0 ) TX
LEFT JOIN "LoanRateChange" RC ON RC."CustNo" = TX."LMSACN"
AND RC."FacmNo" = TX."LMSAPN" AND RC."BormNo" = TX."LMSASQ" AND RC."EffectDate" &lt;= TX."TRXISD"
LEFT JOIN "LoanBorMain" LBM ON LBM."CustNo" = TX."LMSACN"
AND LBM."FacmNo" = TX."LMSAPN" AND LBM."BormNo" = TX."LMSASQ"
WHERE NVL(RC."FitRate",LBM."StoreRate") &gt; 0
) RC ON RC."LMSACN" = TR1."LMSACN"
AND RC."LMSAPN" = TR1."LMSAPN" AND RC."LMSASQ" = TR1."LMSASQ"
AND RC."TRXISD" = TR1."TRXISD" AND RC."Seq" = 1
LEFT JOIN (SELECT "LMSACN","LMSAPN","LMSASQ"
FROM "LN$NODP"
GROUP BY "LMSACN","LMSAPN","LMSASQ") NOD ON NOD."LMSACN" = TR1."LMSACN"
AND NOD."LMSAPN" = TR1."LMSAPN" AND NOD."LMSASQ" = TR1."LMSASQ"
LEFT JOIN "TB$TCDP" TCD ON TCD."TRXTRN" = TR."TRXTRN"</t>
    <phoneticPr fontId="1" type="noConversion"/>
  </si>
  <si>
    <t>NVL(BD."BadDebtDate",0)</t>
    <phoneticPr fontId="1" type="noConversion"/>
  </si>
  <si>
    <t>放款交易明細檔中有同樣記帳，且該筆資料第一筆為呆帳或部分轉呆狀態時，代入TRXDAT
NULL時代入0</t>
    <phoneticPr fontId="1" type="noConversion"/>
  </si>
  <si>
    <t>NVL(BD."BadDebtAmt",0)</t>
    <phoneticPr fontId="1" type="noConversion"/>
  </si>
  <si>
    <t>LA$FTRP,LA$TRXP</t>
    <phoneticPr fontId="1" type="noConversion"/>
  </si>
  <si>
    <t>LMSFDB,TRXAMT</t>
    <phoneticPr fontId="1" type="noConversion"/>
  </si>
  <si>
    <t>轉銷呆帳金額,交易金額</t>
    <phoneticPr fontId="1" type="noConversion"/>
  </si>
  <si>
    <t>D,D</t>
    <phoneticPr fontId="1" type="noConversion"/>
  </si>
  <si>
    <t>11,11</t>
    <phoneticPr fontId="1" type="noConversion"/>
  </si>
  <si>
    <t>0,0</t>
    <phoneticPr fontId="1" type="noConversion"/>
  </si>
  <si>
    <t>以SUM(TRXAMT)求出自本戶總計取得的金額，轉銷呆帳金額較大時：後者減去前者，代入本欄。
否則：代入0。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</si>
</sst>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indexed="8"/>
      <name val="思源宋體"/>
      <family val="1"/>
      <charset val="136"/>
    </font>
    <font>
      <sz val="9"/>
      <name val="新細明體"/>
      <family val="1"/>
      <charset val="136"/>
    </font>
    <font>
      <b/>
      <sz val="10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b/>
      <sz val="10"/>
      <color indexed="8"/>
      <name val="思源宋體"/>
      <family val="1"/>
      <charset val="128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3" fillId="0" borderId="0">
      <alignment vertical="center"/>
    </xf>
  </cellStyleXfs>
  <cellXfs count="4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7" fillId="3" borderId="1" xfId="2" applyFill="1" applyBorder="1" applyAlignment="1" applyProtection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 wrapText="1"/>
    </xf>
    <xf numFmtId="49" fontId="10" fillId="5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49" fontId="7" fillId="0" borderId="0" xfId="2" applyNumberFormat="1" applyBorder="1" applyAlignment="1" applyProtection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2" fillId="0" borderId="3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7" fillId="3" borderId="1" xfId="2" applyNumberFormat="1" applyFill="1" applyBorder="1" applyAlignment="1" applyProtection="1">
      <alignment horizontal="left" vertical="top"/>
    </xf>
    <xf numFmtId="0" fontId="11" fillId="0" borderId="1" xfId="0" applyFont="1" applyBorder="1" applyAlignment="1">
      <alignment vertical="top" wrapText="1"/>
    </xf>
    <xf numFmtId="0" fontId="11" fillId="0" borderId="0" xfId="0" applyFont="1">
      <alignment vertical="center"/>
    </xf>
    <xf numFmtId="0" fontId="11" fillId="0" borderId="4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49" fontId="7" fillId="0" borderId="0" xfId="2" applyNumberFormat="1" applyBorder="1" applyAlignment="1" applyProtection="1">
      <alignment horizontal="left" vertical="top"/>
    </xf>
    <xf numFmtId="0" fontId="11" fillId="0" borderId="1" xfId="0" applyFont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49" fontId="10" fillId="4" borderId="4" xfId="0" applyNumberFormat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quotePrefix="1" applyFont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</cellXfs>
  <cellStyles count="9">
    <cellStyle name="一般" xfId="0" builtinId="0"/>
    <cellStyle name="一般 2" xfId="5" xr:uid="{00000000-0005-0000-0000-000001000000}"/>
    <cellStyle name="一般 3" xfId="1" xr:uid="{00000000-0005-0000-0000-000002000000}"/>
    <cellStyle name="一般 4" xfId="7" xr:uid="{00000000-0005-0000-0000-000003000000}"/>
    <cellStyle name="一般 4 2" xfId="8" xr:uid="{00000000-0005-0000-0000-000004000000}"/>
    <cellStyle name="一般 5" xfId="3" xr:uid="{00000000-0005-0000-0000-000005000000}"/>
    <cellStyle name="中等 2" xfId="4" xr:uid="{00000000-0005-0000-0000-000006000000}"/>
    <cellStyle name="超連結" xfId="2" builtinId="8"/>
    <cellStyle name="超連結 2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3-&#24115;&#21209;&#20316;&#26989;\LoanBorMa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3-&#24115;&#21209;&#20316;&#26989;\Loan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3-&#24115;&#21209;&#20316;&#26989;\LoanBorT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3-&#24115;&#21209;&#20316;&#26989;\LoanCheq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3-&#24115;&#21209;&#20316;&#26989;\LoanIntDetai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3-&#24115;&#21209;&#20316;&#26989;\LoanNotYe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3-&#24115;&#21209;&#20316;&#26989;\LoanOverdu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3-&#24115;&#21209;&#20316;&#26989;\LoanRateChang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3-&#24115;&#21209;&#20316;&#26989;\LoanSy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 refreshError="1">
        <row r="1">
          <cell r="C1" t="str">
            <v>LoanBorMain</v>
          </cell>
          <cell r="D1" t="str">
            <v>放款主檔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</row>
        <row r="10">
          <cell r="A10">
            <v>2</v>
          </cell>
          <cell r="B10" t="str">
            <v>FacmNo</v>
          </cell>
          <cell r="C10" t="str">
            <v>額度編號</v>
          </cell>
          <cell r="D10" t="str">
            <v>DECIMAL</v>
          </cell>
          <cell r="E10">
            <v>3</v>
          </cell>
        </row>
        <row r="11">
          <cell r="A11">
            <v>3</v>
          </cell>
          <cell r="B11" t="str">
            <v>BormNo</v>
          </cell>
          <cell r="C11" t="str">
            <v>撥款序號, 預約序號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LastBorxNo</v>
          </cell>
          <cell r="C12" t="str">
            <v>已編BorTx流水號</v>
          </cell>
          <cell r="D12" t="str">
            <v>DECIMAL</v>
          </cell>
          <cell r="E12">
            <v>4</v>
          </cell>
        </row>
        <row r="13">
          <cell r="A13">
            <v>5</v>
          </cell>
          <cell r="B13" t="str">
            <v>LastOvduNo</v>
          </cell>
          <cell r="C13" t="str">
            <v>已編Overdue流水號</v>
          </cell>
          <cell r="D13" t="str">
            <v>DECIMAL</v>
          </cell>
          <cell r="E13">
            <v>3</v>
          </cell>
        </row>
        <row r="14">
          <cell r="A14">
            <v>6</v>
          </cell>
          <cell r="B14" t="str">
            <v>Status</v>
          </cell>
          <cell r="C14" t="str">
            <v>戶況</v>
          </cell>
          <cell r="D14" t="str">
            <v>DECIMAL</v>
          </cell>
          <cell r="E14">
            <v>2</v>
          </cell>
          <cell r="G14" t="str">
            <v>0: 正常戶
1:展期
2: 催收戶
3: 結案戶
4: 逾期戶
5: 催收結案戶
6: 呆帳戶
7: 部分轉呆戶
8: 債權轉讓戶
9: 呆帳結案戶
97:預約撥款已刪除
98:預約已撥款
99:預約撥款</v>
          </cell>
        </row>
        <row r="15">
          <cell r="A15">
            <v>7</v>
          </cell>
          <cell r="B15" t="str">
            <v>RateIncr</v>
          </cell>
          <cell r="C15" t="str">
            <v>加碼利率</v>
          </cell>
          <cell r="D15" t="str">
            <v>DECIMAL</v>
          </cell>
          <cell r="E15">
            <v>6</v>
          </cell>
          <cell r="F15">
            <v>4</v>
          </cell>
        </row>
        <row r="16">
          <cell r="A16">
            <v>8</v>
          </cell>
          <cell r="B16" t="str">
            <v>IndividualIncr</v>
          </cell>
          <cell r="C16" t="str">
            <v>個別加碼利率</v>
          </cell>
          <cell r="D16" t="str">
            <v>DECIMAL</v>
          </cell>
          <cell r="E16">
            <v>6</v>
          </cell>
          <cell r="F16">
            <v>4</v>
          </cell>
        </row>
        <row r="17">
          <cell r="A17">
            <v>9</v>
          </cell>
          <cell r="B17" t="str">
            <v>ApproveRate</v>
          </cell>
          <cell r="C17" t="str">
            <v>核准利率</v>
          </cell>
          <cell r="D17" t="str">
            <v>DECIMAL</v>
          </cell>
          <cell r="E17">
            <v>6</v>
          </cell>
          <cell r="F17">
            <v>4</v>
          </cell>
        </row>
        <row r="18">
          <cell r="A18">
            <v>10</v>
          </cell>
          <cell r="B18" t="str">
            <v>StoreRate</v>
          </cell>
          <cell r="C18" t="str">
            <v>實際計息利率</v>
          </cell>
          <cell r="D18" t="str">
            <v>DECIMAL</v>
          </cell>
          <cell r="E18">
            <v>6</v>
          </cell>
          <cell r="F18">
            <v>4</v>
          </cell>
        </row>
        <row r="19">
          <cell r="A19">
            <v>11</v>
          </cell>
          <cell r="B19" t="str">
            <v>RateCode</v>
          </cell>
          <cell r="C19" t="str">
            <v>利率區分</v>
          </cell>
          <cell r="D19" t="str">
            <v>VARCHAR2</v>
          </cell>
          <cell r="E19">
            <v>1</v>
          </cell>
          <cell r="G19" t="str">
            <v>共用代碼檔
1: 機動 
2: 固定
3: 定期機動</v>
          </cell>
        </row>
        <row r="20">
          <cell r="A20">
            <v>12</v>
          </cell>
          <cell r="B20" t="str">
            <v>RateAdjFreq</v>
          </cell>
          <cell r="C20" t="str">
            <v>利率調整週期</v>
          </cell>
          <cell r="D20" t="str">
            <v>DECIMAL</v>
          </cell>
          <cell r="E20">
            <v>2</v>
          </cell>
        </row>
        <row r="21">
          <cell r="A21">
            <v>13</v>
          </cell>
          <cell r="B21" t="str">
            <v>DrawdownCode</v>
          </cell>
          <cell r="C21" t="str">
            <v>撥款方式</v>
          </cell>
          <cell r="D21" t="str">
            <v>VARCHAR2</v>
          </cell>
          <cell r="E21">
            <v>1</v>
          </cell>
          <cell r="G21" t="str">
            <v>共用代碼檔
1:整批匯款(預撥)  
2:單筆匯款(即時)</v>
          </cell>
        </row>
        <row r="22">
          <cell r="A22">
            <v>14</v>
          </cell>
          <cell r="B22" t="str">
            <v>CurrencyCode</v>
          </cell>
          <cell r="C22" t="str">
            <v>幣別</v>
          </cell>
          <cell r="D22" t="str">
            <v>VARCHAR2</v>
          </cell>
          <cell r="E22">
            <v>3</v>
          </cell>
        </row>
        <row r="23">
          <cell r="A23">
            <v>15</v>
          </cell>
          <cell r="B23" t="str">
            <v>DrawdownAmt</v>
          </cell>
          <cell r="C23" t="str">
            <v>撥款金額</v>
          </cell>
          <cell r="D23" t="str">
            <v>DECIMAL</v>
          </cell>
          <cell r="E23">
            <v>16</v>
          </cell>
          <cell r="F23">
            <v>2</v>
          </cell>
        </row>
        <row r="24">
          <cell r="A24">
            <v>16</v>
          </cell>
          <cell r="B24" t="str">
            <v>LoanBal</v>
          </cell>
          <cell r="C24" t="str">
            <v>放款餘額</v>
          </cell>
          <cell r="D24" t="str">
            <v>DECIMAL</v>
          </cell>
          <cell r="E24">
            <v>16</v>
          </cell>
          <cell r="F24">
            <v>2</v>
          </cell>
        </row>
        <row r="25">
          <cell r="A25">
            <v>17</v>
          </cell>
          <cell r="B25" t="str">
            <v>DrawdownDate</v>
          </cell>
          <cell r="C25" t="str">
            <v>撥款日期, 預約日期</v>
          </cell>
          <cell r="D25" t="str">
            <v>DECIMALD</v>
          </cell>
          <cell r="E25">
            <v>8</v>
          </cell>
        </row>
        <row r="26">
          <cell r="A26">
            <v>18</v>
          </cell>
          <cell r="B26" t="str">
            <v>LoanTermYy</v>
          </cell>
          <cell r="C26" t="str">
            <v>貸款期間年</v>
          </cell>
          <cell r="D26" t="str">
            <v>DECIMAL</v>
          </cell>
          <cell r="E26">
            <v>2</v>
          </cell>
        </row>
        <row r="27">
          <cell r="A27">
            <v>19</v>
          </cell>
          <cell r="B27" t="str">
            <v>LoanTermMm</v>
          </cell>
          <cell r="C27" t="str">
            <v>貸款期間月</v>
          </cell>
          <cell r="D27" t="str">
            <v>DECIMAL</v>
          </cell>
          <cell r="E27">
            <v>2</v>
          </cell>
        </row>
        <row r="28">
          <cell r="A28">
            <v>20</v>
          </cell>
          <cell r="B28" t="str">
            <v>LoanTermDd</v>
          </cell>
          <cell r="C28" t="str">
            <v>貸款期間日</v>
          </cell>
          <cell r="D28" t="str">
            <v>DECIMAL</v>
          </cell>
          <cell r="E28">
            <v>3</v>
          </cell>
        </row>
        <row r="29">
          <cell r="A29">
            <v>21</v>
          </cell>
          <cell r="B29" t="str">
            <v>MaturityDate</v>
          </cell>
          <cell r="C29" t="str">
            <v>到期日</v>
          </cell>
          <cell r="D29" t="str">
            <v>DECIMALD</v>
          </cell>
          <cell r="E29">
            <v>8</v>
          </cell>
        </row>
        <row r="30">
          <cell r="A30">
            <v>22</v>
          </cell>
          <cell r="B30" t="str">
            <v>IntCalcCode</v>
          </cell>
          <cell r="C30" t="str">
            <v>計息方式</v>
          </cell>
          <cell r="D30" t="str">
            <v>VARCHAR2</v>
          </cell>
          <cell r="E30">
            <v>1</v>
          </cell>
          <cell r="G30" t="str">
            <v xml:space="preserve">共用代碼檔
1: 按日計息  
2: 按月計息  </v>
          </cell>
        </row>
        <row r="31">
          <cell r="A31">
            <v>23</v>
          </cell>
          <cell r="B31" t="str">
            <v>AmortizedCode</v>
          </cell>
          <cell r="C31" t="str">
            <v>攤還方式</v>
          </cell>
          <cell r="D31" t="str">
            <v>VARCHAR2</v>
          </cell>
          <cell r="E31">
            <v>1</v>
          </cell>
          <cell r="G31" t="str">
            <v>共用代碼檔
1.按月繳息(按期繳息到期還本)
2.到期取息(到期繳息還本)
3.本息平均法(期金)
4.本金平均法
5.按月撥款收息(逆向貸款)</v>
          </cell>
        </row>
        <row r="32">
          <cell r="A32">
            <v>24</v>
          </cell>
          <cell r="B32" t="str">
            <v>FreqBase</v>
          </cell>
          <cell r="C32" t="str">
            <v>週期基準</v>
          </cell>
          <cell r="D32" t="str">
            <v>DECIMAL</v>
          </cell>
          <cell r="E32">
            <v>1</v>
          </cell>
        </row>
        <row r="33">
          <cell r="A33">
            <v>25</v>
          </cell>
          <cell r="B33" t="str">
            <v>PayIntFreq</v>
          </cell>
          <cell r="C33" t="str">
            <v>繳息週期</v>
          </cell>
          <cell r="D33" t="str">
            <v>DECIMAL</v>
          </cell>
          <cell r="E33">
            <v>2</v>
          </cell>
        </row>
        <row r="34">
          <cell r="A34">
            <v>26</v>
          </cell>
          <cell r="B34" t="str">
            <v>RepayFreq</v>
          </cell>
          <cell r="C34" t="str">
            <v>還本週期</v>
          </cell>
          <cell r="D34" t="str">
            <v>DECIMAL</v>
          </cell>
          <cell r="E34">
            <v>2</v>
          </cell>
        </row>
        <row r="35">
          <cell r="A35">
            <v>27</v>
          </cell>
          <cell r="B35" t="str">
            <v>TotalPeriod</v>
          </cell>
          <cell r="C35" t="str">
            <v>總期數</v>
          </cell>
          <cell r="D35" t="str">
            <v>DECIMAL</v>
          </cell>
          <cell r="E35">
            <v>3</v>
          </cell>
        </row>
        <row r="36">
          <cell r="A36">
            <v>28</v>
          </cell>
          <cell r="B36" t="str">
            <v>RepaidPeriod</v>
          </cell>
          <cell r="C36" t="str">
            <v>已還本期數</v>
          </cell>
          <cell r="D36" t="str">
            <v>DECIMAL</v>
          </cell>
          <cell r="E36">
            <v>3</v>
          </cell>
        </row>
        <row r="37">
          <cell r="A37">
            <v>29</v>
          </cell>
          <cell r="B37" t="str">
            <v>PaidTerms</v>
          </cell>
          <cell r="C37" t="str">
            <v>已繳息期數</v>
          </cell>
          <cell r="D37" t="str">
            <v>DECIMAL</v>
          </cell>
          <cell r="E37">
            <v>3</v>
          </cell>
        </row>
        <row r="38">
          <cell r="A38">
            <v>30</v>
          </cell>
          <cell r="B38" t="str">
            <v>PrevPayIntDate</v>
          </cell>
          <cell r="C38" t="str">
            <v>上次繳息日,繳息迄日</v>
          </cell>
          <cell r="D38" t="str">
            <v>DECIMALD</v>
          </cell>
          <cell r="E38">
            <v>8</v>
          </cell>
        </row>
        <row r="39">
          <cell r="A39">
            <v>31</v>
          </cell>
          <cell r="B39" t="str">
            <v>PrevRepaidDate</v>
          </cell>
          <cell r="C39" t="str">
            <v>上次還本日,最後還本日</v>
          </cell>
          <cell r="D39" t="str">
            <v>DECIMALD</v>
          </cell>
          <cell r="E39">
            <v>8</v>
          </cell>
        </row>
        <row r="40">
          <cell r="A40">
            <v>32</v>
          </cell>
          <cell r="B40" t="str">
            <v>NextPayIntDate</v>
          </cell>
          <cell r="C40" t="str">
            <v>下次繳息日,應繳息日</v>
          </cell>
          <cell r="D40" t="str">
            <v>DECIMALD</v>
          </cell>
          <cell r="E40">
            <v>8</v>
          </cell>
          <cell r="F40">
            <v>0</v>
          </cell>
        </row>
        <row r="41">
          <cell r="A41">
            <v>33</v>
          </cell>
          <cell r="B41" t="str">
            <v>NextRepayDate</v>
          </cell>
          <cell r="C41" t="str">
            <v>下次還本日,應還本日</v>
          </cell>
          <cell r="D41" t="str">
            <v>DECIMALD</v>
          </cell>
          <cell r="E41">
            <v>8</v>
          </cell>
        </row>
        <row r="42">
          <cell r="A42">
            <v>34</v>
          </cell>
          <cell r="B42" t="str">
            <v>DueAmt</v>
          </cell>
          <cell r="C42" t="str">
            <v>每期攤還金額</v>
          </cell>
          <cell r="D42" t="str">
            <v>DECIMAL</v>
          </cell>
          <cell r="E42">
            <v>16</v>
          </cell>
        </row>
        <row r="43">
          <cell r="A43">
            <v>35</v>
          </cell>
          <cell r="B43" t="str">
            <v>GracePeriod</v>
          </cell>
          <cell r="C43" t="str">
            <v>寬限期</v>
          </cell>
          <cell r="D43" t="str">
            <v>DECIMAL</v>
          </cell>
          <cell r="E43">
            <v>3</v>
          </cell>
        </row>
        <row r="44">
          <cell r="A44">
            <v>36</v>
          </cell>
          <cell r="B44" t="str">
            <v>GraceDate</v>
          </cell>
          <cell r="C44" t="str">
            <v>寬限到期日</v>
          </cell>
          <cell r="D44" t="str">
            <v>DECIMALD</v>
          </cell>
          <cell r="E44">
            <v>8</v>
          </cell>
        </row>
        <row r="45">
          <cell r="A45">
            <v>37</v>
          </cell>
          <cell r="B45" t="str">
            <v>SpecificDd</v>
          </cell>
          <cell r="C45" t="str">
            <v>指定應繳日</v>
          </cell>
          <cell r="D45" t="str">
            <v>DECIMAL</v>
          </cell>
          <cell r="E45">
            <v>2</v>
          </cell>
        </row>
        <row r="46">
          <cell r="A46">
            <v>38</v>
          </cell>
          <cell r="B46" t="str">
            <v>SpecificDate</v>
          </cell>
          <cell r="C46" t="str">
            <v>指定基準日期</v>
          </cell>
          <cell r="D46" t="str">
            <v>DECIMALD</v>
          </cell>
          <cell r="E46">
            <v>8</v>
          </cell>
        </row>
        <row r="47">
          <cell r="A47">
            <v>39</v>
          </cell>
          <cell r="B47" t="str">
            <v>FirstDueDate</v>
          </cell>
          <cell r="C47" t="str">
            <v>首次應繳日</v>
          </cell>
          <cell r="D47" t="str">
            <v>DECIMALD</v>
          </cell>
          <cell r="E47">
            <v>8</v>
          </cell>
          <cell r="F47">
            <v>0</v>
          </cell>
        </row>
        <row r="48">
          <cell r="A48">
            <v>40</v>
          </cell>
          <cell r="B48" t="str">
            <v>FirstAdjRateDate</v>
          </cell>
          <cell r="C48" t="str">
            <v>首次利率調整日期</v>
          </cell>
          <cell r="D48" t="str">
            <v>DECIMALD</v>
          </cell>
          <cell r="E48">
            <v>8</v>
          </cell>
          <cell r="F48">
            <v>0</v>
          </cell>
        </row>
        <row r="49">
          <cell r="A49">
            <v>41</v>
          </cell>
          <cell r="B49" t="str">
            <v>NextAdjRateDate</v>
          </cell>
          <cell r="C49" t="str">
            <v>下次利率調整日期</v>
          </cell>
          <cell r="D49" t="str">
            <v>DECIMALD</v>
          </cell>
          <cell r="E49">
            <v>8</v>
          </cell>
          <cell r="F49">
            <v>0</v>
          </cell>
        </row>
        <row r="50">
          <cell r="A50">
            <v>42</v>
          </cell>
          <cell r="B50" t="str">
            <v>AcctFee</v>
          </cell>
          <cell r="C50" t="str">
            <v>帳管費</v>
          </cell>
          <cell r="D50" t="str">
            <v>DECIMAL</v>
          </cell>
          <cell r="E50">
            <v>16</v>
          </cell>
          <cell r="F50">
            <v>2</v>
          </cell>
        </row>
        <row r="51">
          <cell r="A51">
            <v>43</v>
          </cell>
          <cell r="B51" t="str">
            <v>FinalBal</v>
          </cell>
          <cell r="C51" t="str">
            <v>最後一期本金餘額</v>
          </cell>
          <cell r="D51" t="str">
            <v>DECIMAL</v>
          </cell>
          <cell r="E51">
            <v>16</v>
          </cell>
          <cell r="F51">
            <v>2</v>
          </cell>
        </row>
        <row r="52">
          <cell r="A52">
            <v>44</v>
          </cell>
          <cell r="B52" t="str">
            <v>NotYetFlag</v>
          </cell>
          <cell r="C52" t="str">
            <v>未齊件</v>
          </cell>
          <cell r="D52" t="str">
            <v>VARCHAR2</v>
          </cell>
          <cell r="E52">
            <v>1</v>
          </cell>
          <cell r="F52">
            <v>0</v>
          </cell>
        </row>
        <row r="53">
          <cell r="A53">
            <v>45</v>
          </cell>
          <cell r="B53" t="str">
            <v>RenewFlag</v>
          </cell>
          <cell r="C53" t="str">
            <v>借新還舊</v>
          </cell>
          <cell r="D53" t="str">
            <v>VARCHAR2</v>
          </cell>
          <cell r="E53">
            <v>1</v>
          </cell>
          <cell r="G53" t="str">
            <v>Y:是 N:否</v>
          </cell>
        </row>
        <row r="54">
          <cell r="A54">
            <v>46</v>
          </cell>
          <cell r="B54" t="str">
            <v>PieceCode</v>
          </cell>
          <cell r="C54" t="str">
            <v>計件代碼</v>
          </cell>
          <cell r="D54" t="str">
            <v>VARCHAR2</v>
          </cell>
          <cell r="E54">
            <v>1</v>
          </cell>
          <cell r="G54" t="str">
            <v>共用代碼檔
A: 新貸件
B: 其他額度
C: 原額度
D: 新增額度
E: 展期
1: 新貸件
2: 其他額度
3: 原額度
4: 新增額度
5: 展期件
6: 六個月動支
7: 服務件
8: 特殊件
9: 固特利契轉</v>
          </cell>
        </row>
        <row r="55">
          <cell r="A55">
            <v>47</v>
          </cell>
          <cell r="B55" t="str">
            <v>UsageCode</v>
          </cell>
          <cell r="C55" t="str">
            <v>用途別</v>
          </cell>
          <cell r="D55" t="str">
            <v>VARCHAR2</v>
          </cell>
          <cell r="E55">
            <v>2</v>
          </cell>
          <cell r="G55" t="str">
            <v>共用代碼檔
1: 週轉金
2: 購置不動產
3: 營業用資產
4: 固定資產
5: 企業投資
6: 購置動產
9: 其他</v>
          </cell>
        </row>
        <row r="56">
          <cell r="A56">
            <v>48</v>
          </cell>
          <cell r="B56" t="str">
            <v>SyndNo</v>
          </cell>
          <cell r="C56" t="str">
            <v>聯貸案序號</v>
          </cell>
          <cell r="D56" t="str">
            <v>DECIMAL</v>
          </cell>
          <cell r="E56">
            <v>3</v>
          </cell>
          <cell r="G56">
            <v>0</v>
          </cell>
        </row>
        <row r="57">
          <cell r="A57">
            <v>49</v>
          </cell>
          <cell r="B57" t="str">
            <v>RelationCode</v>
          </cell>
          <cell r="C57" t="str">
            <v>與借款人關係</v>
          </cell>
          <cell r="D57" t="str">
            <v>VARCHAR2</v>
          </cell>
          <cell r="E57">
            <v>2</v>
          </cell>
          <cell r="G57" t="str">
            <v>共用代碼檔
00:本人
01: 夫
02: 妻
03: 父
04: 母
05: 子
06: 女
07: 兄
08: 弟
09: 姊
10: 妹
11: 姪子
99: 其他</v>
          </cell>
        </row>
        <row r="58">
          <cell r="A58">
            <v>50</v>
          </cell>
          <cell r="B58" t="str">
            <v>RelationName</v>
          </cell>
          <cell r="C58" t="str">
            <v>第三人帳戶戶名</v>
          </cell>
          <cell r="D58" t="str">
            <v>NVARCHAR2</v>
          </cell>
          <cell r="E58">
            <v>100</v>
          </cell>
          <cell r="G58">
            <v>0</v>
          </cell>
        </row>
        <row r="59">
          <cell r="A59">
            <v>51</v>
          </cell>
          <cell r="B59" t="str">
            <v>RelationId</v>
          </cell>
          <cell r="C59" t="str">
            <v>第三人身份證字號</v>
          </cell>
          <cell r="D59" t="str">
            <v>VARCHAR2</v>
          </cell>
          <cell r="E59">
            <v>10</v>
          </cell>
        </row>
        <row r="60">
          <cell r="A60">
            <v>52</v>
          </cell>
          <cell r="B60" t="str">
            <v>RelationBirthday</v>
          </cell>
          <cell r="C60" t="str">
            <v>第三人生日</v>
          </cell>
          <cell r="D60" t="str">
            <v>DECIMALD</v>
          </cell>
          <cell r="E60">
            <v>8</v>
          </cell>
        </row>
        <row r="61">
          <cell r="A61">
            <v>53</v>
          </cell>
          <cell r="B61" t="str">
            <v>RelationGender</v>
          </cell>
          <cell r="C61" t="str">
            <v>第三人性別</v>
          </cell>
          <cell r="D61" t="str">
            <v>VARCHAR2</v>
          </cell>
          <cell r="E61">
            <v>1</v>
          </cell>
        </row>
        <row r="62">
          <cell r="A62">
            <v>54</v>
          </cell>
          <cell r="B62" t="str">
            <v>ActFg</v>
          </cell>
          <cell r="C62" t="str">
            <v>交易進行記號</v>
          </cell>
          <cell r="D62" t="str">
            <v>DECIMAL</v>
          </cell>
          <cell r="E62">
            <v>1</v>
          </cell>
          <cell r="G62" t="str">
            <v xml:space="preserve">1STEP TX -&gt; 0   
2STEP TX -&gt; 5 6
3STEP TX -&gt; 1 2 3 4   </v>
          </cell>
        </row>
        <row r="63">
          <cell r="A63">
            <v>55</v>
          </cell>
          <cell r="B63" t="str">
            <v>LastEntDy</v>
          </cell>
          <cell r="C63" t="str">
            <v>上次交易日</v>
          </cell>
          <cell r="D63" t="str">
            <v>DECIMALD</v>
          </cell>
          <cell r="E63">
            <v>8</v>
          </cell>
          <cell r="G63" t="str">
            <v>更正時, 檢查是否為最近一筆交易</v>
          </cell>
        </row>
        <row r="64">
          <cell r="A64">
            <v>56</v>
          </cell>
          <cell r="B64" t="str">
            <v>LastKinbr</v>
          </cell>
          <cell r="C64" t="str">
            <v>上次交易行別</v>
          </cell>
          <cell r="D64" t="str">
            <v>VARCHAR2</v>
          </cell>
          <cell r="E64">
            <v>4</v>
          </cell>
          <cell r="G64">
            <v>0</v>
          </cell>
        </row>
        <row r="65">
          <cell r="A65">
            <v>57</v>
          </cell>
          <cell r="B65" t="str">
            <v>LastTlrNo</v>
          </cell>
          <cell r="C65" t="str">
            <v>上次櫃員編號</v>
          </cell>
          <cell r="D65" t="str">
            <v>VARCHAR2</v>
          </cell>
          <cell r="E65">
            <v>6</v>
          </cell>
        </row>
        <row r="66">
          <cell r="A66">
            <v>58</v>
          </cell>
          <cell r="B66" t="str">
            <v>LastTxtNo</v>
          </cell>
          <cell r="C66" t="str">
            <v>上次交易序號</v>
          </cell>
          <cell r="D66" t="str">
            <v>VARCHAR2</v>
          </cell>
          <cell r="E66">
            <v>8</v>
          </cell>
        </row>
        <row r="67">
          <cell r="A67">
            <v>59</v>
          </cell>
          <cell r="B67" t="str">
            <v>RemitBank</v>
          </cell>
          <cell r="C67" t="str">
            <v>匯款銀行</v>
          </cell>
          <cell r="D67" t="str">
            <v>VARCHAR2</v>
          </cell>
          <cell r="E67">
            <v>3</v>
          </cell>
        </row>
        <row r="68">
          <cell r="A68">
            <v>60</v>
          </cell>
          <cell r="B68" t="str">
            <v>RemitBranch</v>
          </cell>
          <cell r="C68" t="str">
            <v>匯款分行</v>
          </cell>
          <cell r="D68" t="str">
            <v>VARCHAR2</v>
          </cell>
          <cell r="E68">
            <v>4</v>
          </cell>
          <cell r="G68">
            <v>0</v>
          </cell>
        </row>
        <row r="69">
          <cell r="A69">
            <v>61</v>
          </cell>
          <cell r="B69" t="str">
            <v>RemitAcctNo</v>
          </cell>
          <cell r="C69" t="str">
            <v>匯款帳號</v>
          </cell>
          <cell r="D69" t="str">
            <v>DECIMAL</v>
          </cell>
          <cell r="E69">
            <v>14</v>
          </cell>
        </row>
        <row r="70">
          <cell r="A70">
            <v>62</v>
          </cell>
          <cell r="B70" t="str">
            <v>CompensateAcct</v>
          </cell>
          <cell r="C70" t="str">
            <v>匯款戶名(代償專戶)</v>
          </cell>
          <cell r="D70" t="str">
            <v>NVARCHAR2</v>
          </cell>
          <cell r="E70">
            <v>60</v>
          </cell>
        </row>
        <row r="71">
          <cell r="A71">
            <v>63</v>
          </cell>
          <cell r="B71" t="str">
            <v>PaymentBank</v>
          </cell>
          <cell r="C71" t="str">
            <v>解付單位代號</v>
          </cell>
          <cell r="D71" t="str">
            <v>VARCHAR2</v>
          </cell>
          <cell r="E71">
            <v>7</v>
          </cell>
        </row>
        <row r="72">
          <cell r="A72">
            <v>64</v>
          </cell>
          <cell r="B72" t="str">
            <v>Remark</v>
          </cell>
          <cell r="C72" t="str">
            <v>附言</v>
          </cell>
          <cell r="D72" t="str">
            <v>NVARCHAR2</v>
          </cell>
          <cell r="E72">
            <v>40</v>
          </cell>
        </row>
        <row r="73">
          <cell r="A73">
            <v>65</v>
          </cell>
          <cell r="B73" t="str">
            <v>AcDate</v>
          </cell>
          <cell r="C73" t="str">
            <v>會計日期</v>
          </cell>
          <cell r="D73" t="str">
            <v>DECIMALD</v>
          </cell>
          <cell r="E73">
            <v>8</v>
          </cell>
        </row>
        <row r="74">
          <cell r="A74">
            <v>66</v>
          </cell>
          <cell r="B74" t="str">
            <v>NextAcDate</v>
          </cell>
          <cell r="C74" t="str">
            <v>次日交易會計日期</v>
          </cell>
          <cell r="D74" t="str">
            <v>DECIMALD</v>
          </cell>
          <cell r="E74">
            <v>8</v>
          </cell>
        </row>
        <row r="75">
          <cell r="A75">
            <v>67</v>
          </cell>
          <cell r="B75" t="str">
            <v>BranchNo</v>
          </cell>
          <cell r="C75" t="str">
            <v>單位別</v>
          </cell>
          <cell r="D75" t="str">
            <v>VARCHAR2</v>
          </cell>
          <cell r="E75">
            <v>4</v>
          </cell>
        </row>
        <row r="76">
          <cell r="A76">
            <v>68</v>
          </cell>
          <cell r="B76" t="str">
            <v>CreateDate</v>
          </cell>
          <cell r="C76" t="str">
            <v>建檔日期時間</v>
          </cell>
          <cell r="D76" t="str">
            <v>DATE</v>
          </cell>
        </row>
        <row r="77">
          <cell r="A77">
            <v>69</v>
          </cell>
          <cell r="B77" t="str">
            <v>CreateEmpNo</v>
          </cell>
          <cell r="C77" t="str">
            <v>建檔人員</v>
          </cell>
          <cell r="D77" t="str">
            <v>VARCHAR2</v>
          </cell>
          <cell r="E77">
            <v>6</v>
          </cell>
        </row>
        <row r="78">
          <cell r="A78">
            <v>70</v>
          </cell>
          <cell r="B78" t="str">
            <v>LastUpdate</v>
          </cell>
          <cell r="C78" t="str">
            <v>最後更新日期時間</v>
          </cell>
          <cell r="D78" t="str">
            <v>DATE</v>
          </cell>
        </row>
        <row r="79">
          <cell r="A79">
            <v>71</v>
          </cell>
          <cell r="B79" t="str">
            <v>LastUpdateEmpNo</v>
          </cell>
          <cell r="C79" t="str">
            <v>最後更新人員</v>
          </cell>
          <cell r="D79" t="str">
            <v>VARCHAR2</v>
          </cell>
          <cell r="E79">
            <v>6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LoanBook</v>
          </cell>
          <cell r="D1" t="str">
            <v>放款約定還本檔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</row>
        <row r="10">
          <cell r="A10">
            <v>2</v>
          </cell>
          <cell r="B10" t="str">
            <v>FacmNo</v>
          </cell>
          <cell r="C10" t="str">
            <v>額度編號</v>
          </cell>
          <cell r="D10" t="str">
            <v>DECIMAL</v>
          </cell>
          <cell r="E10">
            <v>3</v>
          </cell>
        </row>
        <row r="11">
          <cell r="A11">
            <v>3</v>
          </cell>
          <cell r="B11" t="str">
            <v>BormNo</v>
          </cell>
          <cell r="C11" t="str">
            <v>撥款序號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BookDate</v>
          </cell>
          <cell r="C12" t="str">
            <v>約定還本日期</v>
          </cell>
          <cell r="D12" t="str">
            <v>DECIMALD</v>
          </cell>
          <cell r="E12">
            <v>8</v>
          </cell>
        </row>
        <row r="13">
          <cell r="A13">
            <v>5</v>
          </cell>
          <cell r="B13" t="str">
            <v>Status</v>
          </cell>
          <cell r="C13" t="str">
            <v>狀態</v>
          </cell>
          <cell r="D13" t="str">
            <v>DECIMAL</v>
          </cell>
          <cell r="E13">
            <v>1</v>
          </cell>
          <cell r="G13" t="str">
            <v>0: 未回收
1: 已回收</v>
          </cell>
        </row>
        <row r="14">
          <cell r="A14">
            <v>6</v>
          </cell>
          <cell r="B14" t="str">
            <v>CurrencyCode</v>
          </cell>
          <cell r="C14" t="str">
            <v>幣別</v>
          </cell>
          <cell r="D14" t="str">
            <v>VARCHAR2</v>
          </cell>
          <cell r="E14">
            <v>3</v>
          </cell>
          <cell r="G14" t="str">
            <v>共用代碼檔
TWD: 新台幣</v>
          </cell>
        </row>
        <row r="15">
          <cell r="A15">
            <v>7</v>
          </cell>
          <cell r="B15" t="str">
            <v>BookAmt</v>
          </cell>
          <cell r="C15" t="str">
            <v>約定還本金額</v>
          </cell>
          <cell r="D15" t="str">
            <v>DECIMAL</v>
          </cell>
          <cell r="E15">
            <v>16</v>
          </cell>
          <cell r="F15">
            <v>2</v>
          </cell>
        </row>
        <row r="16">
          <cell r="A16">
            <v>8</v>
          </cell>
          <cell r="B16" t="str">
            <v>RepayAmt</v>
          </cell>
          <cell r="C16" t="str">
            <v>實際還本金額</v>
          </cell>
          <cell r="D16" t="str">
            <v>DECIMAL</v>
          </cell>
          <cell r="E16">
            <v>16</v>
          </cell>
          <cell r="F16">
            <v>2</v>
          </cell>
        </row>
        <row r="17">
          <cell r="A17">
            <v>9</v>
          </cell>
          <cell r="B17" t="str">
            <v>CreateDate</v>
          </cell>
          <cell r="C17" t="str">
            <v>建檔日期時間</v>
          </cell>
          <cell r="D17" t="str">
            <v>DATE</v>
          </cell>
        </row>
        <row r="18">
          <cell r="A18">
            <v>10</v>
          </cell>
          <cell r="B18" t="str">
            <v>CreateEmpNo</v>
          </cell>
          <cell r="C18" t="str">
            <v>建檔人員</v>
          </cell>
          <cell r="D18" t="str">
            <v>VARCHAR2</v>
          </cell>
          <cell r="E18">
            <v>6</v>
          </cell>
        </row>
        <row r="19">
          <cell r="A19">
            <v>11</v>
          </cell>
          <cell r="B19" t="str">
            <v>LastUpdate</v>
          </cell>
          <cell r="C19" t="str">
            <v>最後更新日期時間</v>
          </cell>
          <cell r="D19" t="str">
            <v>DATE</v>
          </cell>
        </row>
        <row r="20">
          <cell r="A20">
            <v>12</v>
          </cell>
          <cell r="B20" t="str">
            <v>LastUpdateEmpNo</v>
          </cell>
          <cell r="C20" t="str">
            <v>最後更新人員</v>
          </cell>
          <cell r="D20" t="str">
            <v>VARCHAR2</v>
          </cell>
          <cell r="E20">
            <v>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JsonField"/>
      <sheetName val="摘要"/>
    </sheetNames>
    <sheetDataSet>
      <sheetData sheetId="0">
        <row r="1">
          <cell r="C1" t="str">
            <v>LoanBorTx</v>
          </cell>
          <cell r="D1" t="str">
            <v>放款交易內容檔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  <cell r="F9"/>
          <cell r="G9"/>
        </row>
        <row r="10">
          <cell r="A10">
            <v>2</v>
          </cell>
          <cell r="B10" t="str">
            <v>FacmNo</v>
          </cell>
          <cell r="C10" t="str">
            <v>額度編號</v>
          </cell>
          <cell r="D10" t="str">
            <v>DECIMAL</v>
          </cell>
          <cell r="E10">
            <v>3</v>
          </cell>
          <cell r="F10"/>
          <cell r="G10" t="str">
            <v>999;聯貸訂約案</v>
          </cell>
        </row>
        <row r="11">
          <cell r="A11">
            <v>3</v>
          </cell>
          <cell r="B11" t="str">
            <v>BormNo</v>
          </cell>
          <cell r="C11" t="str">
            <v>撥款序號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BorxNo</v>
          </cell>
          <cell r="C12" t="str">
            <v>交易內容檔序號</v>
          </cell>
          <cell r="D12" t="str">
            <v>DECIMAL</v>
          </cell>
          <cell r="E12">
            <v>4</v>
          </cell>
          <cell r="F12"/>
          <cell r="G12"/>
        </row>
        <row r="13">
          <cell r="A13">
            <v>5</v>
          </cell>
          <cell r="B13" t="str">
            <v>TitaCalDy</v>
          </cell>
          <cell r="C13" t="str">
            <v>交易日期</v>
          </cell>
          <cell r="D13" t="str">
            <v>DECIMALD</v>
          </cell>
          <cell r="E13">
            <v>8</v>
          </cell>
          <cell r="F13"/>
          <cell r="G13"/>
        </row>
        <row r="14">
          <cell r="A14">
            <v>6</v>
          </cell>
          <cell r="B14" t="str">
            <v>TitaCalTm</v>
          </cell>
          <cell r="C14" t="str">
            <v>交易時間</v>
          </cell>
          <cell r="D14" t="str">
            <v>DECIMAL</v>
          </cell>
          <cell r="E14">
            <v>8</v>
          </cell>
          <cell r="F14"/>
          <cell r="G14"/>
        </row>
        <row r="15">
          <cell r="A15">
            <v>7</v>
          </cell>
          <cell r="B15" t="str">
            <v>TitaKinBr</v>
          </cell>
          <cell r="C15" t="str">
            <v>單位別</v>
          </cell>
          <cell r="D15" t="str">
            <v>VARCHAR2</v>
          </cell>
          <cell r="E15">
            <v>4</v>
          </cell>
          <cell r="F15"/>
          <cell r="G15"/>
        </row>
        <row r="16">
          <cell r="A16">
            <v>8</v>
          </cell>
          <cell r="B16" t="str">
            <v>TitaTlrNo</v>
          </cell>
          <cell r="C16" t="str">
            <v>經辦</v>
          </cell>
          <cell r="D16" t="str">
            <v>VARCHAR2</v>
          </cell>
          <cell r="E16">
            <v>6</v>
          </cell>
          <cell r="F16"/>
          <cell r="G16"/>
        </row>
        <row r="17">
          <cell r="A17">
            <v>9</v>
          </cell>
          <cell r="B17" t="str">
            <v>TitaTxtNo</v>
          </cell>
          <cell r="C17" t="str">
            <v>交易序號</v>
          </cell>
          <cell r="D17" t="str">
            <v>VARCHAR2</v>
          </cell>
          <cell r="E17">
            <v>8</v>
          </cell>
          <cell r="F17"/>
          <cell r="G17"/>
        </row>
        <row r="18">
          <cell r="A18">
            <v>10</v>
          </cell>
          <cell r="B18" t="str">
            <v>TitaTxCd</v>
          </cell>
          <cell r="C18" t="str">
            <v>交易代號</v>
          </cell>
          <cell r="D18" t="str">
            <v>VARCHAR2</v>
          </cell>
          <cell r="E18">
            <v>5</v>
          </cell>
          <cell r="F18"/>
          <cell r="G18"/>
        </row>
        <row r="19">
          <cell r="A19">
            <v>11</v>
          </cell>
          <cell r="B19" t="str">
            <v>TitaCrDb</v>
          </cell>
          <cell r="C19" t="str">
            <v>借貸別</v>
          </cell>
          <cell r="D19" t="str">
            <v>VARCHAR2</v>
          </cell>
          <cell r="E19">
            <v>1</v>
          </cell>
          <cell r="F19"/>
          <cell r="G19" t="str">
            <v>SPACES: 無
1: 借
2: 貸</v>
          </cell>
        </row>
        <row r="20">
          <cell r="A20">
            <v>12</v>
          </cell>
          <cell r="B20" t="str">
            <v>TitaHCode</v>
          </cell>
          <cell r="C20" t="str">
            <v>訂正別</v>
          </cell>
          <cell r="D20" t="str">
            <v>VARCHAR2</v>
          </cell>
          <cell r="E20">
            <v>1</v>
          </cell>
          <cell r="F20"/>
          <cell r="G20" t="str">
            <v>0: 正常
1: 訂正
2: 被訂正
3: 沖正
4: 被沖正</v>
          </cell>
        </row>
        <row r="21">
          <cell r="A21">
            <v>13</v>
          </cell>
          <cell r="B21" t="str">
            <v>TitaCurCd</v>
          </cell>
          <cell r="C21" t="str">
            <v>幣別</v>
          </cell>
          <cell r="D21" t="str">
            <v>VARCHAR2</v>
          </cell>
          <cell r="E21">
            <v>3</v>
          </cell>
          <cell r="F21"/>
          <cell r="G21"/>
        </row>
        <row r="22">
          <cell r="A22">
            <v>14</v>
          </cell>
          <cell r="B22" t="str">
            <v>TitaEmpNoS</v>
          </cell>
          <cell r="C22" t="str">
            <v>主管編號</v>
          </cell>
          <cell r="D22" t="str">
            <v>VARCHAR2</v>
          </cell>
          <cell r="E22">
            <v>6</v>
          </cell>
          <cell r="F22"/>
          <cell r="G22"/>
        </row>
        <row r="23">
          <cell r="A23">
            <v>15</v>
          </cell>
          <cell r="B23" t="str">
            <v>TxTypeCode</v>
          </cell>
          <cell r="C23" t="str">
            <v>交易別</v>
          </cell>
          <cell r="D23" t="str">
            <v>DECIMAL</v>
          </cell>
          <cell r="E23">
            <v>1</v>
          </cell>
          <cell r="F23"/>
          <cell r="G23" t="str">
            <v>0: 臨櫃交易  1: 批次交易</v>
          </cell>
        </row>
        <row r="24">
          <cell r="A24">
            <v>16</v>
          </cell>
          <cell r="B24" t="str">
            <v>Desc</v>
          </cell>
          <cell r="C24" t="str">
            <v>摘要</v>
          </cell>
          <cell r="D24" t="str">
            <v>NVARCHAR2</v>
          </cell>
          <cell r="E24">
            <v>15</v>
          </cell>
          <cell r="F24"/>
          <cell r="G24"/>
        </row>
        <row r="25">
          <cell r="A25">
            <v>17</v>
          </cell>
          <cell r="B25" t="str">
            <v>AcDate</v>
          </cell>
          <cell r="C25" t="str">
            <v>會計日期</v>
          </cell>
          <cell r="D25" t="str">
            <v>DECIMALD</v>
          </cell>
          <cell r="E25">
            <v>8</v>
          </cell>
          <cell r="F25"/>
          <cell r="G25"/>
        </row>
        <row r="26">
          <cell r="A26">
            <v>18</v>
          </cell>
          <cell r="B26" t="str">
            <v>CorrectSeq</v>
          </cell>
          <cell r="C26" t="str">
            <v>更正序號, 原交易序號</v>
          </cell>
          <cell r="D26" t="str">
            <v>VARCHAR2</v>
          </cell>
          <cell r="E26">
            <v>26</v>
          </cell>
          <cell r="F26"/>
          <cell r="G26" t="str">
            <v>會計日期(8)+單位別(4)+經辦(6)+交易序號(8)</v>
          </cell>
        </row>
        <row r="27">
          <cell r="A27">
            <v>19</v>
          </cell>
          <cell r="B27" t="str">
            <v>Displayflag</v>
          </cell>
          <cell r="C27" t="str">
            <v>查詢時顯示否</v>
          </cell>
          <cell r="D27" t="str">
            <v>VARCHAR2</v>
          </cell>
          <cell r="E27">
            <v>1</v>
          </cell>
          <cell r="F27"/>
          <cell r="G27" t="str">
            <v>F:繳息、帳務
I:繳息
A:帳務 
Y:是
N:否</v>
          </cell>
        </row>
        <row r="28">
          <cell r="A28">
            <v>20</v>
          </cell>
          <cell r="B28" t="str">
            <v>EntryDate</v>
          </cell>
          <cell r="C28" t="str">
            <v>入帳日期</v>
          </cell>
          <cell r="D28" t="str">
            <v>DECIMALD</v>
          </cell>
          <cell r="E28">
            <v>8</v>
          </cell>
          <cell r="F28"/>
          <cell r="G28"/>
        </row>
        <row r="29">
          <cell r="A29">
            <v>21</v>
          </cell>
          <cell r="B29" t="str">
            <v>DueDate</v>
          </cell>
          <cell r="C29" t="str">
            <v>應繳日期</v>
          </cell>
          <cell r="D29" t="str">
            <v>DECIMALD</v>
          </cell>
          <cell r="E29">
            <v>8</v>
          </cell>
          <cell r="F29"/>
          <cell r="G29"/>
        </row>
        <row r="30">
          <cell r="A30">
            <v>22</v>
          </cell>
          <cell r="B30" t="str">
            <v>TxAmt</v>
          </cell>
          <cell r="C30" t="str">
            <v>交易金額</v>
          </cell>
          <cell r="D30" t="str">
            <v>DECIMAL</v>
          </cell>
          <cell r="E30">
            <v>16</v>
          </cell>
          <cell r="F30">
            <v>2</v>
          </cell>
          <cell r="G30" t="str">
            <v>首筆</v>
          </cell>
        </row>
        <row r="31">
          <cell r="A31">
            <v>23</v>
          </cell>
          <cell r="B31" t="str">
            <v>LoanBal</v>
          </cell>
          <cell r="C31" t="str">
            <v>放款餘額</v>
          </cell>
          <cell r="D31" t="str">
            <v>DECIMAL</v>
          </cell>
          <cell r="E31">
            <v>16</v>
          </cell>
          <cell r="F31">
            <v>2</v>
          </cell>
          <cell r="G31"/>
        </row>
        <row r="32">
          <cell r="A32">
            <v>24</v>
          </cell>
          <cell r="B32" t="str">
            <v>IntStartDate</v>
          </cell>
          <cell r="C32" t="str">
            <v>計息起日</v>
          </cell>
          <cell r="D32" t="str">
            <v>DECIMALD</v>
          </cell>
          <cell r="E32">
            <v>8</v>
          </cell>
          <cell r="F32"/>
          <cell r="G32"/>
        </row>
        <row r="33">
          <cell r="A33">
            <v>25</v>
          </cell>
          <cell r="B33" t="str">
            <v>IntEndDate</v>
          </cell>
          <cell r="C33" t="str">
            <v>計息迄日</v>
          </cell>
          <cell r="D33" t="str">
            <v>DECIMALD</v>
          </cell>
          <cell r="E33">
            <v>8</v>
          </cell>
          <cell r="F33"/>
          <cell r="G33"/>
        </row>
        <row r="34">
          <cell r="A34">
            <v>26</v>
          </cell>
          <cell r="B34" t="str">
            <v>RepaidPeriod</v>
          </cell>
          <cell r="C34" t="str">
            <v>回收期數</v>
          </cell>
          <cell r="D34" t="str">
            <v>DECIMAL</v>
          </cell>
          <cell r="E34">
            <v>3</v>
          </cell>
          <cell r="F34"/>
          <cell r="G34"/>
        </row>
        <row r="35">
          <cell r="A35">
            <v>27</v>
          </cell>
          <cell r="B35" t="str">
            <v>Rate</v>
          </cell>
          <cell r="C35" t="str">
            <v>利率</v>
          </cell>
          <cell r="D35" t="str">
            <v>DECIMAL</v>
          </cell>
          <cell r="E35">
            <v>6</v>
          </cell>
          <cell r="F35">
            <v>4</v>
          </cell>
          <cell r="G35"/>
        </row>
        <row r="36">
          <cell r="A36">
            <v>28</v>
          </cell>
          <cell r="B36" t="str">
            <v>Principal</v>
          </cell>
          <cell r="C36" t="str">
            <v>實收本金</v>
          </cell>
          <cell r="D36" t="str">
            <v>DECIMAL</v>
          </cell>
          <cell r="E36">
            <v>16</v>
          </cell>
          <cell r="F36">
            <v>2</v>
          </cell>
          <cell r="G36" t="str">
            <v>扣除短收本金、含收回欠繳本金</v>
          </cell>
        </row>
        <row r="37">
          <cell r="A37">
            <v>29</v>
          </cell>
          <cell r="B37" t="str">
            <v>Interest</v>
          </cell>
          <cell r="C37" t="str">
            <v>實收利息</v>
          </cell>
          <cell r="D37" t="str">
            <v>DECIMAL</v>
          </cell>
          <cell r="E37">
            <v>16</v>
          </cell>
          <cell r="F37">
            <v>2</v>
          </cell>
          <cell r="G37" t="str">
            <v>扣除減免、扣除短收利息、含收回欠繳利息</v>
          </cell>
        </row>
        <row r="38">
          <cell r="A38">
            <v>30</v>
          </cell>
          <cell r="B38" t="str">
            <v>DelayInt</v>
          </cell>
          <cell r="C38" t="str">
            <v>實收延滯息</v>
          </cell>
          <cell r="D38" t="str">
            <v>DECIMAL</v>
          </cell>
          <cell r="E38">
            <v>16</v>
          </cell>
          <cell r="F38">
            <v>2</v>
          </cell>
          <cell r="G38" t="str">
            <v>已扣除減免</v>
          </cell>
        </row>
        <row r="39">
          <cell r="A39">
            <v>31</v>
          </cell>
          <cell r="B39" t="str">
            <v>BreachAmt</v>
          </cell>
          <cell r="C39" t="str">
            <v>實收違約金</v>
          </cell>
          <cell r="D39" t="str">
            <v>DECIMAL</v>
          </cell>
          <cell r="E39">
            <v>16</v>
          </cell>
          <cell r="F39">
            <v>2</v>
          </cell>
          <cell r="G39" t="str">
            <v>已扣除減免</v>
          </cell>
        </row>
        <row r="40">
          <cell r="A40">
            <v>32</v>
          </cell>
          <cell r="B40" t="str">
            <v>CloseBreachAmt</v>
          </cell>
          <cell r="C40" t="str">
            <v>實收清償違約金</v>
          </cell>
          <cell r="D40" t="str">
            <v>DECIMAL</v>
          </cell>
          <cell r="E40">
            <v>16</v>
          </cell>
          <cell r="F40">
            <v>2</v>
          </cell>
          <cell r="G40" t="str">
            <v>已扣除減免，實收立即收取違約金</v>
          </cell>
        </row>
        <row r="41">
          <cell r="A41">
            <v>33</v>
          </cell>
          <cell r="B41" t="str">
            <v>TempAmt</v>
          </cell>
          <cell r="C41" t="str">
            <v>暫收款金額</v>
          </cell>
          <cell r="D41" t="str">
            <v>DECIMAL</v>
          </cell>
          <cell r="E41">
            <v>16</v>
          </cell>
          <cell r="F41">
            <v>2</v>
          </cell>
          <cell r="G41" t="str">
            <v>首筆，存入暫收為正、暫收抵繳為負</v>
          </cell>
        </row>
        <row r="42">
          <cell r="A42">
            <v>34</v>
          </cell>
          <cell r="B42" t="str">
            <v>ExtraRepay</v>
          </cell>
          <cell r="C42" t="str">
            <v>提前償還本金</v>
          </cell>
          <cell r="D42" t="str">
            <v>DECIMAL</v>
          </cell>
          <cell r="E42">
            <v>16</v>
          </cell>
          <cell r="F42">
            <v>2</v>
          </cell>
          <cell r="G42" t="str">
            <v>首筆，提前償還本金</v>
          </cell>
        </row>
        <row r="43">
          <cell r="A43">
            <v>35</v>
          </cell>
          <cell r="B43" t="str">
            <v>UnpaidInterest</v>
          </cell>
          <cell r="C43" t="str">
            <v>短繳利息</v>
          </cell>
          <cell r="D43" t="str">
            <v>DECIMAL</v>
          </cell>
          <cell r="E43">
            <v>16</v>
          </cell>
          <cell r="F43">
            <v>2</v>
          </cell>
          <cell r="G43"/>
        </row>
        <row r="44">
          <cell r="A44">
            <v>36</v>
          </cell>
          <cell r="B44" t="str">
            <v>UnpaidPrincipal</v>
          </cell>
          <cell r="C44" t="str">
            <v>短繳本金</v>
          </cell>
          <cell r="D44" t="str">
            <v>DECIMAL</v>
          </cell>
          <cell r="E44">
            <v>16</v>
          </cell>
          <cell r="F44">
            <v>2</v>
          </cell>
          <cell r="G44"/>
        </row>
        <row r="45">
          <cell r="A45">
            <v>37</v>
          </cell>
          <cell r="B45" t="str">
            <v>UnpaidCloseBreach</v>
          </cell>
          <cell r="C45" t="str">
            <v>未收清償違約金</v>
          </cell>
          <cell r="D45" t="str">
            <v>DECIMAL</v>
          </cell>
          <cell r="E45">
            <v>16</v>
          </cell>
          <cell r="F45">
            <v>2</v>
          </cell>
          <cell r="G45" t="str">
            <v>領清償證明時收取違約金(未用)</v>
          </cell>
        </row>
        <row r="46">
          <cell r="A46">
            <v>38</v>
          </cell>
          <cell r="B46" t="str">
            <v>Shortfall</v>
          </cell>
          <cell r="C46" t="str">
            <v>短收金額</v>
          </cell>
          <cell r="D46" t="str">
            <v>DECIMAL</v>
          </cell>
          <cell r="E46">
            <v>16</v>
          </cell>
          <cell r="F46">
            <v>2</v>
          </cell>
          <cell r="G46" t="str">
            <v>首筆</v>
          </cell>
        </row>
        <row r="47">
          <cell r="A47">
            <v>39</v>
          </cell>
          <cell r="B47" t="str">
            <v>AccumShortfall</v>
          </cell>
          <cell r="C47" t="str">
            <v>累計短收金額</v>
          </cell>
          <cell r="D47" t="str">
            <v>DECIMAL</v>
          </cell>
          <cell r="E47">
            <v>16</v>
          </cell>
          <cell r="F47">
            <v>2</v>
          </cell>
          <cell r="G47"/>
        </row>
        <row r="48">
          <cell r="A48">
            <v>40</v>
          </cell>
          <cell r="B48" t="str">
            <v>Overflow</v>
          </cell>
          <cell r="C48" t="str">
            <v>溢收金額</v>
          </cell>
          <cell r="D48" t="str">
            <v>DECIMAL</v>
          </cell>
          <cell r="E48">
            <v>16</v>
          </cell>
          <cell r="F48">
            <v>2</v>
          </cell>
          <cell r="G48" t="str">
            <v>首筆</v>
          </cell>
        </row>
        <row r="49">
          <cell r="A49">
            <v>41</v>
          </cell>
          <cell r="B49" t="str">
            <v>AccumOverflow</v>
          </cell>
          <cell r="C49" t="str">
            <v>累計溢收金額</v>
          </cell>
          <cell r="D49" t="str">
            <v>DECIMAL</v>
          </cell>
          <cell r="E49">
            <v>16</v>
          </cell>
          <cell r="F49">
            <v>2</v>
          </cell>
          <cell r="G49"/>
        </row>
        <row r="50">
          <cell r="A50">
            <v>42</v>
          </cell>
          <cell r="B50" t="str">
            <v>OtherFields</v>
          </cell>
          <cell r="C50" t="str">
            <v>其他欄位</v>
          </cell>
          <cell r="D50" t="str">
            <v>VARCHAR2</v>
          </cell>
          <cell r="E50">
            <v>2000</v>
          </cell>
          <cell r="F50"/>
          <cell r="G50" t="str">
            <v xml:space="preserve">     1.減免的金額
     2.收取的短繳本金、利息     
     3.收取的各項費用(首筆)</v>
          </cell>
        </row>
        <row r="51">
          <cell r="A51">
            <v>43</v>
          </cell>
          <cell r="B51" t="str">
            <v>CreateDate</v>
          </cell>
          <cell r="C51" t="str">
            <v>建檔日期時間</v>
          </cell>
          <cell r="D51" t="str">
            <v>DATE</v>
          </cell>
          <cell r="E51"/>
          <cell r="F51"/>
          <cell r="G51"/>
        </row>
        <row r="52">
          <cell r="A52">
            <v>44</v>
          </cell>
          <cell r="B52" t="str">
            <v>CreateEmpNo</v>
          </cell>
          <cell r="C52" t="str">
            <v>建檔人員</v>
          </cell>
          <cell r="D52" t="str">
            <v>VARCHAR2</v>
          </cell>
          <cell r="E52">
            <v>6</v>
          </cell>
          <cell r="F52"/>
          <cell r="G52"/>
        </row>
        <row r="53">
          <cell r="A53">
            <v>45</v>
          </cell>
          <cell r="B53" t="str">
            <v>LastUpdate</v>
          </cell>
          <cell r="C53" t="str">
            <v>最後更新日期時間</v>
          </cell>
          <cell r="D53" t="str">
            <v>DATE</v>
          </cell>
          <cell r="E53"/>
          <cell r="F53"/>
          <cell r="G53"/>
        </row>
        <row r="54">
          <cell r="A54">
            <v>46</v>
          </cell>
          <cell r="B54" t="str">
            <v>LastUpdateEmpNo</v>
          </cell>
          <cell r="C54" t="str">
            <v>最後更新人員</v>
          </cell>
          <cell r="D54" t="str">
            <v>VARCHAR2</v>
          </cell>
          <cell r="E54">
            <v>6</v>
          </cell>
          <cell r="F54"/>
          <cell r="G54"/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LoanCheque</v>
          </cell>
          <cell r="D1" t="str">
            <v>支票檔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</row>
        <row r="10">
          <cell r="A10">
            <v>2</v>
          </cell>
          <cell r="B10" t="str">
            <v>ChequeAcct</v>
          </cell>
          <cell r="C10" t="str">
            <v>支票帳號</v>
          </cell>
          <cell r="D10" t="str">
            <v>DECIMAL</v>
          </cell>
          <cell r="E10">
            <v>9</v>
          </cell>
        </row>
        <row r="11">
          <cell r="A11">
            <v>3</v>
          </cell>
          <cell r="B11" t="str">
            <v>ChequeNo</v>
          </cell>
          <cell r="C11" t="str">
            <v>支票號碼</v>
          </cell>
          <cell r="D11" t="str">
            <v>DECIMAL</v>
          </cell>
          <cell r="E11">
            <v>7</v>
          </cell>
        </row>
        <row r="12">
          <cell r="A12">
            <v>4</v>
          </cell>
          <cell r="B12" t="str">
            <v>StatusCode</v>
          </cell>
          <cell r="C12" t="str">
            <v>票據狀況碼</v>
          </cell>
          <cell r="D12" t="str">
            <v>VARCHAR2</v>
          </cell>
          <cell r="E12">
            <v>1</v>
          </cell>
          <cell r="G12" t="str">
            <v>共用代碼檔
0: 未處理
1: 兌現入帳
2: 退票
3: 抽票
4: 兌現未入帳
5: 即期票</v>
          </cell>
        </row>
        <row r="13">
          <cell r="A13">
            <v>5</v>
          </cell>
          <cell r="B13" t="str">
            <v>ProcessCode</v>
          </cell>
          <cell r="C13" t="str">
            <v>處理代碼</v>
          </cell>
          <cell r="D13" t="str">
            <v>VARCHAR2</v>
          </cell>
          <cell r="E13">
            <v>1</v>
          </cell>
          <cell r="G13" t="str">
            <v>共用代碼檔
1: 不處理    
2: 已處理</v>
          </cell>
        </row>
        <row r="14">
          <cell r="A14">
            <v>6</v>
          </cell>
          <cell r="B14" t="str">
            <v>AcDate</v>
          </cell>
          <cell r="C14" t="str">
            <v>交易序號-會計日期</v>
          </cell>
          <cell r="D14" t="str">
            <v>DECIMALD</v>
          </cell>
          <cell r="E14">
            <v>8</v>
          </cell>
        </row>
        <row r="15">
          <cell r="A15">
            <v>7</v>
          </cell>
          <cell r="B15" t="str">
            <v>Kinbr</v>
          </cell>
          <cell r="C15" t="str">
            <v>交易單位</v>
          </cell>
          <cell r="D15" t="str">
            <v>VARCHAR2</v>
          </cell>
          <cell r="E15">
            <v>4</v>
          </cell>
        </row>
        <row r="16">
          <cell r="A16">
            <v>8</v>
          </cell>
          <cell r="B16" t="str">
            <v>TellerNo</v>
          </cell>
          <cell r="C16" t="str">
            <v>交易序號-櫃員</v>
          </cell>
          <cell r="D16" t="str">
            <v>VARCHAR2</v>
          </cell>
          <cell r="E16">
            <v>6</v>
          </cell>
        </row>
        <row r="17">
          <cell r="A17">
            <v>9</v>
          </cell>
          <cell r="B17" t="str">
            <v>TxtNo</v>
          </cell>
          <cell r="C17" t="str">
            <v>交易序號-流水號</v>
          </cell>
          <cell r="D17" t="str">
            <v>VARCHAR2</v>
          </cell>
          <cell r="E17">
            <v>8</v>
          </cell>
        </row>
        <row r="18">
          <cell r="A18">
            <v>10</v>
          </cell>
          <cell r="B18" t="str">
            <v>ReceiveDate</v>
          </cell>
          <cell r="C18" t="str">
            <v>收票日</v>
          </cell>
          <cell r="D18" t="str">
            <v>DECIMALD</v>
          </cell>
          <cell r="E18">
            <v>8</v>
          </cell>
        </row>
        <row r="19">
          <cell r="A19">
            <v>11</v>
          </cell>
          <cell r="B19" t="str">
            <v>EntryDate</v>
          </cell>
          <cell r="C19" t="str">
            <v>入帳日</v>
          </cell>
          <cell r="D19" t="str">
            <v>DECIMALD</v>
          </cell>
          <cell r="E19">
            <v>8</v>
          </cell>
        </row>
        <row r="20">
          <cell r="A20">
            <v>12</v>
          </cell>
          <cell r="B20" t="str">
            <v>CurrencyCode</v>
          </cell>
          <cell r="C20" t="str">
            <v>幣別</v>
          </cell>
          <cell r="D20" t="str">
            <v>VARCHAR2</v>
          </cell>
          <cell r="E20">
            <v>3</v>
          </cell>
        </row>
        <row r="21">
          <cell r="A21">
            <v>13</v>
          </cell>
          <cell r="B21" t="str">
            <v>ChequeAmt</v>
          </cell>
          <cell r="C21" t="str">
            <v>支票金額</v>
          </cell>
          <cell r="D21" t="str">
            <v>DECIMAL</v>
          </cell>
          <cell r="E21">
            <v>16</v>
          </cell>
        </row>
        <row r="22">
          <cell r="A22">
            <v>14</v>
          </cell>
          <cell r="B22" t="str">
            <v>ChequeName</v>
          </cell>
          <cell r="C22" t="str">
            <v>發票人姓名</v>
          </cell>
          <cell r="D22" t="str">
            <v>VARCHAR2</v>
          </cell>
          <cell r="E22">
            <v>60</v>
          </cell>
        </row>
        <row r="23">
          <cell r="A23">
            <v>15</v>
          </cell>
          <cell r="B23" t="str">
            <v>ChequeDate</v>
          </cell>
          <cell r="C23" t="str">
            <v>支票到期日</v>
          </cell>
          <cell r="D23" t="str">
            <v>DECIMALD</v>
          </cell>
          <cell r="E23">
            <v>8</v>
          </cell>
          <cell r="G23"/>
        </row>
        <row r="24">
          <cell r="A24">
            <v>16</v>
          </cell>
          <cell r="B24" t="str">
            <v>AreaCode</v>
          </cell>
          <cell r="C24" t="str">
            <v>交換區號</v>
          </cell>
          <cell r="D24" t="str">
            <v>VARCHAR2</v>
          </cell>
          <cell r="E24">
            <v>2</v>
          </cell>
        </row>
        <row r="25">
          <cell r="A25">
            <v>17</v>
          </cell>
          <cell r="B25" t="str">
            <v>BankCode</v>
          </cell>
          <cell r="C25" t="str">
            <v>行庫代號</v>
          </cell>
          <cell r="D25" t="str">
            <v>VARCHAR2</v>
          </cell>
          <cell r="E25">
            <v>7</v>
          </cell>
          <cell r="G25"/>
        </row>
        <row r="26">
          <cell r="A26">
            <v>18</v>
          </cell>
          <cell r="B26" t="str">
            <v>OutsideCode</v>
          </cell>
          <cell r="C26" t="str">
            <v>本埠外埠</v>
          </cell>
          <cell r="D26" t="str">
            <v>VARCHAR2</v>
          </cell>
          <cell r="E26">
            <v>1</v>
          </cell>
          <cell r="G26" t="str">
            <v>共用代碼檔
1: 本埠   
2: 外埠</v>
          </cell>
        </row>
        <row r="27">
          <cell r="A27">
            <v>19</v>
          </cell>
          <cell r="B27" t="str">
            <v>BktwFlag</v>
          </cell>
          <cell r="C27" t="str">
            <v>是否為台支</v>
          </cell>
          <cell r="D27" t="str">
            <v>VARCHAR2</v>
          </cell>
          <cell r="E27">
            <v>1</v>
          </cell>
          <cell r="G27" t="str">
            <v>Y: 是   N: 否</v>
          </cell>
        </row>
        <row r="28">
          <cell r="A28">
            <v>20</v>
          </cell>
          <cell r="B28" t="str">
            <v>TsibFlag</v>
          </cell>
          <cell r="C28" t="str">
            <v>是否為台新</v>
          </cell>
          <cell r="D28" t="str">
            <v>VARCHAR2</v>
          </cell>
          <cell r="E28">
            <v>1</v>
          </cell>
          <cell r="G28" t="str">
            <v>Y: 是   N: 否</v>
          </cell>
        </row>
        <row r="29">
          <cell r="A29">
            <v>21</v>
          </cell>
          <cell r="B29" t="str">
            <v>MediaFlag</v>
          </cell>
          <cell r="C29" t="str">
            <v>入媒體檔</v>
          </cell>
          <cell r="D29" t="str">
            <v>VARCHAR2</v>
          </cell>
          <cell r="E29">
            <v>1</v>
          </cell>
          <cell r="G29" t="str">
            <v>Y: 是   N: 否</v>
          </cell>
        </row>
        <row r="30">
          <cell r="A30">
            <v>22</v>
          </cell>
          <cell r="B30" t="str">
            <v>UsageCode</v>
          </cell>
          <cell r="C30" t="str">
            <v>支票用途</v>
          </cell>
          <cell r="D30" t="str">
            <v>VARCHAR2</v>
          </cell>
          <cell r="E30">
            <v>2</v>
          </cell>
          <cell r="G30" t="str">
            <v>共用代碼檔
01:期款
02:部分償還
03:結案
04:帳管費
05:火險費
06:契變手續費
07:法務費
09:其他</v>
          </cell>
        </row>
        <row r="31">
          <cell r="A31">
            <v>23</v>
          </cell>
          <cell r="B31" t="str">
            <v>ServiceCenter</v>
          </cell>
          <cell r="C31" t="str">
            <v>服務中心別</v>
          </cell>
          <cell r="D31" t="str">
            <v>VARCHAR2</v>
          </cell>
          <cell r="E31">
            <v>1</v>
          </cell>
        </row>
        <row r="32">
          <cell r="A32">
            <v>24</v>
          </cell>
          <cell r="B32" t="str">
            <v>CreditorId</v>
          </cell>
          <cell r="C32" t="str">
            <v>債權統一編號</v>
          </cell>
          <cell r="D32" t="str">
            <v>VARCHAR2</v>
          </cell>
          <cell r="E32">
            <v>10</v>
          </cell>
        </row>
        <row r="33">
          <cell r="A33">
            <v>25</v>
          </cell>
          <cell r="B33" t="str">
            <v>CreditorBankCode</v>
          </cell>
          <cell r="C33" t="str">
            <v>債權機構</v>
          </cell>
          <cell r="D33" t="str">
            <v>VARCHAR2</v>
          </cell>
          <cell r="E33">
            <v>7</v>
          </cell>
          <cell r="G33"/>
        </row>
        <row r="34">
          <cell r="A34">
            <v>26</v>
          </cell>
          <cell r="B34" t="str">
            <v>OtherAcctCode</v>
          </cell>
          <cell r="C34" t="str">
            <v>對方業務科目</v>
          </cell>
          <cell r="D34" t="str">
            <v>VARCHAR2</v>
          </cell>
          <cell r="E34">
            <v>3</v>
          </cell>
        </row>
        <row r="35">
          <cell r="A35">
            <v>27</v>
          </cell>
          <cell r="B35" t="str">
            <v>ReceiptNo</v>
          </cell>
          <cell r="C35" t="str">
            <v>收據號碼</v>
          </cell>
          <cell r="D35" t="str">
            <v>VARCHAR2</v>
          </cell>
          <cell r="E35">
            <v>5</v>
          </cell>
        </row>
        <row r="36">
          <cell r="A36">
            <v>28</v>
          </cell>
          <cell r="B36" t="str">
            <v>RepaidAmt</v>
          </cell>
          <cell r="C36" t="str">
            <v>已入帳金額</v>
          </cell>
          <cell r="D36" t="str">
            <v>DECIMAL</v>
          </cell>
          <cell r="E36">
            <v>16</v>
          </cell>
          <cell r="F36">
            <v>2</v>
          </cell>
        </row>
        <row r="37">
          <cell r="A37">
            <v>29</v>
          </cell>
          <cell r="B37" t="str">
            <v>CreateDate</v>
          </cell>
          <cell r="C37" t="str">
            <v>建檔日期時間</v>
          </cell>
          <cell r="D37" t="str">
            <v>DATE</v>
          </cell>
        </row>
        <row r="38">
          <cell r="A38">
            <v>30</v>
          </cell>
          <cell r="B38" t="str">
            <v>CreateEmpNo</v>
          </cell>
          <cell r="C38" t="str">
            <v>建檔人員</v>
          </cell>
          <cell r="D38" t="str">
            <v>VARCHAR2</v>
          </cell>
        </row>
        <row r="39">
          <cell r="A39">
            <v>31</v>
          </cell>
          <cell r="B39" t="str">
            <v>LastUpdate</v>
          </cell>
          <cell r="C39" t="str">
            <v>最後更新日期時間</v>
          </cell>
          <cell r="D39" t="str">
            <v>DATE</v>
          </cell>
        </row>
        <row r="40">
          <cell r="A40">
            <v>32</v>
          </cell>
          <cell r="B40" t="str">
            <v>LastUpdateEmpNo</v>
          </cell>
          <cell r="C40" t="str">
            <v>最後更新人員</v>
          </cell>
          <cell r="D40" t="str">
            <v>VARCHAR2</v>
          </cell>
          <cell r="E40">
            <v>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LoanIntDetail</v>
          </cell>
          <cell r="D1" t="str">
            <v>計息明細檔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</row>
        <row r="10">
          <cell r="A10">
            <v>2</v>
          </cell>
          <cell r="B10" t="str">
            <v>FacmNo</v>
          </cell>
          <cell r="C10" t="str">
            <v>額度編號</v>
          </cell>
          <cell r="D10" t="str">
            <v>DECIMAL</v>
          </cell>
          <cell r="E10">
            <v>3</v>
          </cell>
        </row>
        <row r="11">
          <cell r="A11">
            <v>3</v>
          </cell>
          <cell r="B11" t="str">
            <v>BormNo</v>
          </cell>
          <cell r="C11" t="str">
            <v>撥款序號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AcDate</v>
          </cell>
          <cell r="C12" t="str">
            <v>交易序號-會計日期</v>
          </cell>
          <cell r="D12" t="str">
            <v>DECIMALD</v>
          </cell>
          <cell r="E12">
            <v>8</v>
          </cell>
        </row>
        <row r="13">
          <cell r="A13">
            <v>5</v>
          </cell>
          <cell r="B13" t="str">
            <v>TlrNo</v>
          </cell>
          <cell r="C13" t="str">
            <v>交易序號-櫃員別</v>
          </cell>
          <cell r="D13" t="str">
            <v>VARCHAR2</v>
          </cell>
          <cell r="E13">
            <v>6</v>
          </cell>
        </row>
        <row r="14">
          <cell r="A14">
            <v>6</v>
          </cell>
          <cell r="B14" t="str">
            <v>TxtNo</v>
          </cell>
          <cell r="C14" t="str">
            <v>交易序號-流水號</v>
          </cell>
          <cell r="D14" t="str">
            <v>VARCHAR2</v>
          </cell>
          <cell r="E14">
            <v>8</v>
          </cell>
        </row>
        <row r="15">
          <cell r="A15">
            <v>7</v>
          </cell>
          <cell r="B15" t="str">
            <v>IntSeq</v>
          </cell>
          <cell r="C15" t="str">
            <v>計息流水號</v>
          </cell>
          <cell r="D15" t="str">
            <v>DECIMAL</v>
          </cell>
          <cell r="E15">
            <v>3</v>
          </cell>
        </row>
        <row r="16">
          <cell r="A16">
            <v>8</v>
          </cell>
          <cell r="B16" t="str">
            <v>IntStartDate</v>
          </cell>
          <cell r="C16" t="str">
            <v>計息起日</v>
          </cell>
          <cell r="D16" t="str">
            <v>DECIMALD</v>
          </cell>
          <cell r="E16">
            <v>8</v>
          </cell>
        </row>
        <row r="17">
          <cell r="A17">
            <v>9</v>
          </cell>
          <cell r="B17" t="str">
            <v>IntEndDate</v>
          </cell>
          <cell r="C17" t="str">
            <v>計息止日</v>
          </cell>
          <cell r="D17" t="str">
            <v>DECIMALD</v>
          </cell>
          <cell r="E17">
            <v>8</v>
          </cell>
        </row>
        <row r="18">
          <cell r="A18">
            <v>10</v>
          </cell>
          <cell r="B18" t="str">
            <v>IntDays</v>
          </cell>
          <cell r="C18" t="str">
            <v xml:space="preserve">計息日數  </v>
          </cell>
          <cell r="D18" t="str">
            <v>DECIMAL</v>
          </cell>
          <cell r="E18">
            <v>5</v>
          </cell>
        </row>
        <row r="19">
          <cell r="A19">
            <v>11</v>
          </cell>
          <cell r="B19" t="str">
            <v>BreachDays</v>
          </cell>
          <cell r="C19" t="str">
            <v>違約金日數</v>
          </cell>
          <cell r="D19" t="str">
            <v>DECIMAL</v>
          </cell>
          <cell r="E19">
            <v>5</v>
          </cell>
        </row>
        <row r="20">
          <cell r="A20">
            <v>12</v>
          </cell>
          <cell r="B20" t="str">
            <v>MonthLimit</v>
          </cell>
          <cell r="C20" t="str">
            <v>當月日數</v>
          </cell>
          <cell r="D20" t="str">
            <v>DECIMAL</v>
          </cell>
          <cell r="E20">
            <v>2</v>
          </cell>
        </row>
        <row r="21">
          <cell r="A21">
            <v>13</v>
          </cell>
          <cell r="B21" t="str">
            <v>IntFlag</v>
          </cell>
          <cell r="C21" t="str">
            <v>計息記號</v>
          </cell>
          <cell r="D21" t="str">
            <v>DECIMAL</v>
          </cell>
          <cell r="E21">
            <v>1</v>
          </cell>
        </row>
        <row r="22">
          <cell r="A22">
            <v>14</v>
          </cell>
          <cell r="B22" t="str">
            <v>CurrencyCode</v>
          </cell>
          <cell r="C22" t="str">
            <v>幣別</v>
          </cell>
          <cell r="D22" t="str">
            <v>VARCHAR2</v>
          </cell>
          <cell r="E22">
            <v>3</v>
          </cell>
        </row>
        <row r="23">
          <cell r="A23">
            <v>15</v>
          </cell>
          <cell r="B23" t="str">
            <v>Amount</v>
          </cell>
          <cell r="C23" t="str">
            <v>計息本金</v>
          </cell>
          <cell r="D23" t="str">
            <v>DECIMAL</v>
          </cell>
          <cell r="E23">
            <v>16</v>
          </cell>
        </row>
        <row r="24">
          <cell r="A24">
            <v>16</v>
          </cell>
          <cell r="B24" t="str">
            <v>IntRate</v>
          </cell>
          <cell r="C24" t="str">
            <v>計息利率</v>
          </cell>
          <cell r="D24" t="str">
            <v>DECIMAL</v>
          </cell>
          <cell r="E24">
            <v>6</v>
          </cell>
        </row>
        <row r="25">
          <cell r="A25">
            <v>17</v>
          </cell>
          <cell r="B25" t="str">
            <v>Principal</v>
          </cell>
          <cell r="C25" t="str">
            <v>回收本金</v>
          </cell>
          <cell r="D25" t="str">
            <v>DECIMAL</v>
          </cell>
          <cell r="E25">
            <v>16</v>
          </cell>
        </row>
        <row r="26">
          <cell r="A26">
            <v>18</v>
          </cell>
          <cell r="B26" t="str">
            <v>Interest</v>
          </cell>
          <cell r="C26" t="str">
            <v>利息</v>
          </cell>
          <cell r="D26" t="str">
            <v>DECIMAL</v>
          </cell>
          <cell r="E26">
            <v>16</v>
          </cell>
        </row>
        <row r="27">
          <cell r="A27">
            <v>19</v>
          </cell>
          <cell r="B27" t="str">
            <v>DelayInt</v>
          </cell>
          <cell r="C27" t="str">
            <v>延滯息</v>
          </cell>
          <cell r="D27" t="str">
            <v>DECIMAL</v>
          </cell>
          <cell r="E27">
            <v>16</v>
          </cell>
          <cell r="F27">
            <v>2</v>
          </cell>
        </row>
        <row r="28">
          <cell r="A28">
            <v>20</v>
          </cell>
          <cell r="B28" t="str">
            <v>BreachAmt</v>
          </cell>
          <cell r="C28" t="str">
            <v>違約金</v>
          </cell>
          <cell r="D28" t="str">
            <v>DECIMAL</v>
          </cell>
          <cell r="E28">
            <v>16</v>
          </cell>
          <cell r="F28">
            <v>2</v>
          </cell>
        </row>
        <row r="29">
          <cell r="A29">
            <v>21</v>
          </cell>
          <cell r="B29" t="str">
            <v>CloseBreachAmt</v>
          </cell>
          <cell r="C29" t="str">
            <v>清償違約金</v>
          </cell>
          <cell r="D29" t="str">
            <v>DECIMAL</v>
          </cell>
          <cell r="E29">
            <v>16</v>
          </cell>
          <cell r="F29">
            <v>2</v>
          </cell>
        </row>
        <row r="30">
          <cell r="A30">
            <v>22</v>
          </cell>
          <cell r="B30" t="str">
            <v>BreachGetCode</v>
          </cell>
          <cell r="C30" t="str">
            <v>清償違約金收取方式</v>
          </cell>
          <cell r="D30" t="str">
            <v>VARCHAR2</v>
          </cell>
          <cell r="E30">
            <v>1</v>
          </cell>
        </row>
        <row r="31">
          <cell r="A31">
            <v>23</v>
          </cell>
          <cell r="B31" t="str">
            <v>LoanBal</v>
          </cell>
          <cell r="C31" t="str">
            <v>放款餘額</v>
          </cell>
          <cell r="D31" t="str">
            <v>DECIMAL</v>
          </cell>
          <cell r="E31">
            <v>16</v>
          </cell>
          <cell r="F31">
            <v>2</v>
          </cell>
        </row>
        <row r="32">
          <cell r="A32">
            <v>24</v>
          </cell>
          <cell r="B32" t="str">
            <v>ExtraRepayFlag</v>
          </cell>
          <cell r="C32" t="str">
            <v>部分償還記號</v>
          </cell>
          <cell r="D32" t="str">
            <v>DECIMAL</v>
          </cell>
          <cell r="E32">
            <v>1</v>
          </cell>
        </row>
        <row r="33">
          <cell r="A33">
            <v>25</v>
          </cell>
          <cell r="B33" t="str">
            <v>ProdNo</v>
          </cell>
          <cell r="C33" t="str">
            <v>商品代碼</v>
          </cell>
          <cell r="D33" t="str">
            <v>VARCHAR2</v>
          </cell>
          <cell r="E33">
            <v>5</v>
          </cell>
          <cell r="G33">
            <v>0</v>
          </cell>
        </row>
        <row r="34">
          <cell r="A34">
            <v>26</v>
          </cell>
          <cell r="B34" t="str">
            <v>BaseRateCode</v>
          </cell>
          <cell r="C34" t="str">
            <v>指標利率代碼</v>
          </cell>
          <cell r="D34" t="str">
            <v>VARCHAR2</v>
          </cell>
          <cell r="E34">
            <v>2</v>
          </cell>
        </row>
        <row r="35">
          <cell r="A35">
            <v>27</v>
          </cell>
          <cell r="B35" t="str">
            <v>RateIncr</v>
          </cell>
          <cell r="C35" t="str">
            <v>加碼利率</v>
          </cell>
          <cell r="D35" t="str">
            <v>DECIMAL</v>
          </cell>
          <cell r="E35">
            <v>6</v>
          </cell>
        </row>
        <row r="36">
          <cell r="A36">
            <v>28</v>
          </cell>
          <cell r="B36" t="str">
            <v>IndividualIncr</v>
          </cell>
          <cell r="C36" t="str">
            <v>個別加碼利率</v>
          </cell>
          <cell r="D36" t="str">
            <v>DECIMAL</v>
          </cell>
          <cell r="E36">
            <v>6</v>
          </cell>
          <cell r="F36">
            <v>4</v>
          </cell>
        </row>
        <row r="37">
          <cell r="A37">
            <v>29</v>
          </cell>
          <cell r="B37" t="str">
            <v>CreateDate</v>
          </cell>
          <cell r="C37" t="str">
            <v>建檔日期時間</v>
          </cell>
          <cell r="D37" t="str">
            <v>DATE</v>
          </cell>
        </row>
        <row r="38">
          <cell r="A38">
            <v>30</v>
          </cell>
          <cell r="B38" t="str">
            <v>CreateEmpNo</v>
          </cell>
          <cell r="C38" t="str">
            <v>建檔人員</v>
          </cell>
          <cell r="D38" t="str">
            <v>VARCHAR2</v>
          </cell>
          <cell r="E38">
            <v>6</v>
          </cell>
        </row>
        <row r="39">
          <cell r="A39">
            <v>31</v>
          </cell>
          <cell r="B39" t="str">
            <v>LastUpdate</v>
          </cell>
          <cell r="C39" t="str">
            <v>最後更新日期時間</v>
          </cell>
          <cell r="D39" t="str">
            <v>DATE</v>
          </cell>
        </row>
        <row r="40">
          <cell r="A40">
            <v>32</v>
          </cell>
          <cell r="B40" t="str">
            <v>LastUpdateEmpNo</v>
          </cell>
          <cell r="C40" t="str">
            <v>最後更新人員</v>
          </cell>
          <cell r="D40" t="str">
            <v>VARCHAR2</v>
          </cell>
          <cell r="E40">
            <v>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LoanNotYet</v>
          </cell>
          <cell r="D1" t="str">
            <v>未齊件管理檔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</row>
        <row r="10">
          <cell r="A10">
            <v>2</v>
          </cell>
          <cell r="B10" t="str">
            <v>FacmNo</v>
          </cell>
          <cell r="C10" t="str">
            <v>額度編號</v>
          </cell>
          <cell r="D10" t="str">
            <v>DECIMAL</v>
          </cell>
          <cell r="E10">
            <v>3</v>
          </cell>
        </row>
        <row r="11">
          <cell r="A11">
            <v>3</v>
          </cell>
          <cell r="B11" t="str">
            <v>NotYetCode</v>
          </cell>
          <cell r="C11" t="str">
            <v>未齊件代碼</v>
          </cell>
          <cell r="D11" t="str">
            <v>VARCHAR2</v>
          </cell>
          <cell r="E11">
            <v>2</v>
          </cell>
          <cell r="G11" t="str">
            <v>共用代碼檔
01: 代償後謄本
02: 火險單
03: 借款申請書
04: 顧客資料表
05: 公司章程
06: 公司執照
07: 董監名冊
08: 股東名冊
09: 會計師簽證或期中報表
10: 公司戶營業稅或所得稅申報資料
11: 資金運用計畫書
12: 土地使用計畫書
13: 建築執照
14: 董監會借款決議紀錄
15: 個人戶所得稅申報資料
16: 債權憑證補章
17: 補辦對保手續
18: 謄本
20: 定存單
99: 其他</v>
          </cell>
        </row>
        <row r="12">
          <cell r="A12">
            <v>4</v>
          </cell>
          <cell r="B12" t="str">
            <v>NotYetItem</v>
          </cell>
          <cell r="C12" t="str">
            <v>未齊件說明</v>
          </cell>
          <cell r="D12" t="str">
            <v>NVARCHAR2</v>
          </cell>
          <cell r="E12">
            <v>40</v>
          </cell>
        </row>
        <row r="13">
          <cell r="A13">
            <v>5</v>
          </cell>
          <cell r="B13" t="str">
            <v>YetDate</v>
          </cell>
          <cell r="C13" t="str">
            <v>齊件日期</v>
          </cell>
          <cell r="D13" t="str">
            <v>DECIMALD</v>
          </cell>
          <cell r="E13">
            <v>8</v>
          </cell>
        </row>
        <row r="14">
          <cell r="A14">
            <v>6</v>
          </cell>
          <cell r="B14" t="str">
            <v>CloseDate</v>
          </cell>
          <cell r="C14" t="str">
            <v>銷號日期</v>
          </cell>
          <cell r="D14" t="str">
            <v>DECIMALD</v>
          </cell>
          <cell r="E14">
            <v>8</v>
          </cell>
        </row>
        <row r="15">
          <cell r="A15">
            <v>7</v>
          </cell>
          <cell r="B15" t="str">
            <v>CreateDate</v>
          </cell>
          <cell r="C15" t="str">
            <v>建檔日期時間</v>
          </cell>
          <cell r="D15" t="str">
            <v>DATE</v>
          </cell>
        </row>
        <row r="16">
          <cell r="A16">
            <v>8</v>
          </cell>
          <cell r="B16" t="str">
            <v>CreateEmpNo</v>
          </cell>
          <cell r="C16" t="str">
            <v>建檔人員</v>
          </cell>
          <cell r="D16" t="str">
            <v>VARCHAR2</v>
          </cell>
          <cell r="E16">
            <v>6</v>
          </cell>
        </row>
        <row r="17">
          <cell r="A17">
            <v>9</v>
          </cell>
          <cell r="B17" t="str">
            <v>LastUpdate</v>
          </cell>
          <cell r="C17" t="str">
            <v>最後更新日期時間</v>
          </cell>
          <cell r="D17" t="str">
            <v>DATE</v>
          </cell>
        </row>
        <row r="18">
          <cell r="A18">
            <v>10</v>
          </cell>
          <cell r="B18" t="str">
            <v>LastUpdateEmpNo</v>
          </cell>
          <cell r="C18" t="str">
            <v>最後更新人員</v>
          </cell>
          <cell r="D18" t="str">
            <v>VARCHAR2</v>
          </cell>
          <cell r="E18">
            <v>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LoanOverdue</v>
          </cell>
          <cell r="D1" t="str">
            <v>催收呆帳檔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  <cell r="F9"/>
          <cell r="G9"/>
        </row>
        <row r="10">
          <cell r="A10">
            <v>2</v>
          </cell>
          <cell r="B10" t="str">
            <v>FacmNo</v>
          </cell>
          <cell r="C10" t="str">
            <v>額度編號</v>
          </cell>
          <cell r="D10" t="str">
            <v>DECIMAL</v>
          </cell>
          <cell r="E10">
            <v>3</v>
          </cell>
          <cell r="F10"/>
          <cell r="G10"/>
        </row>
        <row r="11">
          <cell r="A11">
            <v>3</v>
          </cell>
          <cell r="B11" t="str">
            <v>BormNo</v>
          </cell>
          <cell r="C11" t="str">
            <v>撥款序號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OvduNo</v>
          </cell>
          <cell r="C12" t="str">
            <v>催收序號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Status</v>
          </cell>
          <cell r="C13" t="str">
            <v>狀態</v>
          </cell>
          <cell r="D13" t="str">
            <v>DECIMAL</v>
          </cell>
          <cell r="E13">
            <v>1</v>
          </cell>
          <cell r="F13"/>
          <cell r="G13" t="str">
            <v>1: 催收
2. 部分轉呆
3: 呆帳
4: 催收回復
5.催收收回</v>
          </cell>
        </row>
        <row r="14">
          <cell r="A14">
            <v>6</v>
          </cell>
          <cell r="B14" t="str">
            <v>AcctCode</v>
          </cell>
          <cell r="C14" t="str">
            <v>帳務科目</v>
          </cell>
          <cell r="D14" t="str">
            <v>VARCHAR2</v>
          </cell>
          <cell r="E14">
            <v>3</v>
          </cell>
          <cell r="F14"/>
          <cell r="G14" t="str">
            <v>共用代碼檔
990: 催收款項</v>
          </cell>
        </row>
        <row r="15">
          <cell r="A15">
            <v>7</v>
          </cell>
          <cell r="B15" t="str">
            <v>OvduDate</v>
          </cell>
          <cell r="C15" t="str">
            <v>轉催收日期</v>
          </cell>
          <cell r="D15" t="str">
            <v>DECIMALD</v>
          </cell>
          <cell r="E15">
            <v>8</v>
          </cell>
          <cell r="F15"/>
          <cell r="G15"/>
        </row>
        <row r="16">
          <cell r="A16">
            <v>8</v>
          </cell>
          <cell r="B16" t="str">
            <v>BadDebtDate</v>
          </cell>
          <cell r="C16" t="str">
            <v>轉呆帳日期</v>
          </cell>
          <cell r="D16" t="str">
            <v>DECIMALD</v>
          </cell>
          <cell r="E16">
            <v>8</v>
          </cell>
          <cell r="F16"/>
          <cell r="G16"/>
        </row>
        <row r="17">
          <cell r="A17">
            <v>9</v>
          </cell>
          <cell r="B17" t="str">
            <v>ReplyDate</v>
          </cell>
          <cell r="C17" t="str">
            <v>催收回復日期</v>
          </cell>
          <cell r="D17" t="str">
            <v>DECIMALD</v>
          </cell>
          <cell r="E17">
            <v>8</v>
          </cell>
          <cell r="F17"/>
          <cell r="G17"/>
        </row>
        <row r="18">
          <cell r="A18">
            <v>10</v>
          </cell>
          <cell r="B18" t="str">
            <v>OvduPrinAmt</v>
          </cell>
          <cell r="C18" t="str">
            <v>轉催收本金</v>
          </cell>
          <cell r="D18" t="str">
            <v>DECIMAL</v>
          </cell>
          <cell r="E18">
            <v>16</v>
          </cell>
          <cell r="F18">
            <v>2</v>
          </cell>
          <cell r="G18"/>
        </row>
        <row r="19">
          <cell r="A19">
            <v>11</v>
          </cell>
          <cell r="B19" t="str">
            <v>OvduIntAmt</v>
          </cell>
          <cell r="C19" t="str">
            <v>轉催收利息</v>
          </cell>
          <cell r="D19" t="str">
            <v>DECIMAL</v>
          </cell>
          <cell r="E19">
            <v>16</v>
          </cell>
          <cell r="F19">
            <v>2</v>
          </cell>
          <cell r="G19"/>
        </row>
        <row r="20">
          <cell r="A20">
            <v>12</v>
          </cell>
          <cell r="B20" t="str">
            <v>OvduBreachAmt</v>
          </cell>
          <cell r="C20" t="str">
            <v>轉催收違約金</v>
          </cell>
          <cell r="D20" t="str">
            <v>DECIMAL</v>
          </cell>
          <cell r="E20">
            <v>16</v>
          </cell>
          <cell r="F20">
            <v>2</v>
          </cell>
          <cell r="G20" t="str">
            <v>未用</v>
          </cell>
        </row>
        <row r="21">
          <cell r="A21">
            <v>13</v>
          </cell>
          <cell r="B21" t="str">
            <v>OvduAmt</v>
          </cell>
          <cell r="C21" t="str">
            <v>轉催收金額</v>
          </cell>
          <cell r="D21" t="str">
            <v>DECIMAL</v>
          </cell>
          <cell r="E21">
            <v>16</v>
          </cell>
          <cell r="F21">
            <v>2</v>
          </cell>
          <cell r="G21"/>
        </row>
        <row r="22">
          <cell r="A22">
            <v>14</v>
          </cell>
          <cell r="B22" t="str">
            <v>OvduPrinBal</v>
          </cell>
          <cell r="C22" t="str">
            <v>催收本金餘額</v>
          </cell>
          <cell r="D22" t="str">
            <v>DECIMAL</v>
          </cell>
          <cell r="E22">
            <v>16</v>
          </cell>
          <cell r="F22">
            <v>2</v>
          </cell>
          <cell r="G22"/>
        </row>
        <row r="23">
          <cell r="A23">
            <v>15</v>
          </cell>
          <cell r="B23" t="str">
            <v>OvduIntBal</v>
          </cell>
          <cell r="C23" t="str">
            <v>催收利息餘額</v>
          </cell>
          <cell r="D23" t="str">
            <v>DECIMAL</v>
          </cell>
          <cell r="E23">
            <v>16</v>
          </cell>
          <cell r="F23">
            <v>2</v>
          </cell>
          <cell r="G23"/>
        </row>
        <row r="24">
          <cell r="A24">
            <v>16</v>
          </cell>
          <cell r="B24" t="str">
            <v>OvduBreachBal</v>
          </cell>
          <cell r="C24" t="str">
            <v>催收違約金餘額</v>
          </cell>
          <cell r="D24" t="str">
            <v>DECIMAL</v>
          </cell>
          <cell r="E24">
            <v>16</v>
          </cell>
          <cell r="F24">
            <v>2</v>
          </cell>
          <cell r="G24" t="str">
            <v>未用</v>
          </cell>
        </row>
        <row r="25">
          <cell r="A25">
            <v>17</v>
          </cell>
          <cell r="B25" t="str">
            <v>OvduBal</v>
          </cell>
          <cell r="C25" t="str">
            <v>催收餘額</v>
          </cell>
          <cell r="D25" t="str">
            <v>DECIMAL</v>
          </cell>
          <cell r="E25">
            <v>16</v>
          </cell>
          <cell r="F25">
            <v>2</v>
          </cell>
          <cell r="G25"/>
        </row>
        <row r="26">
          <cell r="A26">
            <v>18</v>
          </cell>
          <cell r="B26" t="str">
            <v>ReduceInt</v>
          </cell>
          <cell r="C26" t="str">
            <v>減免利息金額</v>
          </cell>
          <cell r="D26" t="str">
            <v>DECIMAL</v>
          </cell>
          <cell r="E26">
            <v>16</v>
          </cell>
          <cell r="F26">
            <v>2</v>
          </cell>
          <cell r="G26"/>
        </row>
        <row r="27">
          <cell r="A27">
            <v>19</v>
          </cell>
          <cell r="B27" t="str">
            <v>ReduceBreach</v>
          </cell>
          <cell r="C27" t="str">
            <v>減免違約金金額</v>
          </cell>
          <cell r="D27" t="str">
            <v>DECIMAL</v>
          </cell>
          <cell r="E27">
            <v>16</v>
          </cell>
          <cell r="F27">
            <v>2</v>
          </cell>
          <cell r="G27"/>
        </row>
        <row r="28">
          <cell r="A28">
            <v>20</v>
          </cell>
          <cell r="B28" t="str">
            <v>BadDebtAmt</v>
          </cell>
          <cell r="C28" t="str">
            <v>轉呆帳金額</v>
          </cell>
          <cell r="D28" t="str">
            <v>DECIMAL</v>
          </cell>
          <cell r="E28">
            <v>16</v>
          </cell>
          <cell r="F28">
            <v>2</v>
          </cell>
          <cell r="G28"/>
        </row>
        <row r="29">
          <cell r="A29">
            <v>21</v>
          </cell>
          <cell r="B29" t="str">
            <v>BadDebtBal</v>
          </cell>
          <cell r="C29" t="str">
            <v>呆帳餘額</v>
          </cell>
          <cell r="D29" t="str">
            <v>DECIMAL</v>
          </cell>
          <cell r="E29">
            <v>16</v>
          </cell>
          <cell r="F29">
            <v>2</v>
          </cell>
          <cell r="G29"/>
        </row>
        <row r="30">
          <cell r="A30">
            <v>22</v>
          </cell>
          <cell r="B30" t="str">
            <v>ReplyReduceAmt</v>
          </cell>
          <cell r="C30" t="str">
            <v>催收回復減免金額</v>
          </cell>
          <cell r="D30" t="str">
            <v>DECIMAL</v>
          </cell>
          <cell r="E30">
            <v>16</v>
          </cell>
          <cell r="F30">
            <v>2</v>
          </cell>
          <cell r="G30"/>
        </row>
        <row r="31">
          <cell r="A31">
            <v>23</v>
          </cell>
          <cell r="B31" t="str">
            <v>ProcessDate</v>
          </cell>
          <cell r="C31" t="str">
            <v>處理日期</v>
          </cell>
          <cell r="D31" t="str">
            <v>DECIMALD</v>
          </cell>
          <cell r="E31">
            <v>8</v>
          </cell>
          <cell r="F31"/>
          <cell r="G31"/>
        </row>
        <row r="32">
          <cell r="A32">
            <v>24</v>
          </cell>
          <cell r="B32" t="str">
            <v>OvduSituaction</v>
          </cell>
          <cell r="C32" t="str">
            <v>催收處理情形</v>
          </cell>
          <cell r="D32" t="str">
            <v>NVARCHAR2</v>
          </cell>
          <cell r="E32">
            <v>30</v>
          </cell>
          <cell r="F32"/>
          <cell r="G32"/>
        </row>
        <row r="33">
          <cell r="A33">
            <v>25</v>
          </cell>
          <cell r="B33" t="str">
            <v>Remark</v>
          </cell>
          <cell r="C33" t="str">
            <v>附言</v>
          </cell>
          <cell r="D33" t="str">
            <v>NVARCHAR2</v>
          </cell>
          <cell r="E33">
            <v>60</v>
          </cell>
          <cell r="F33"/>
          <cell r="G33"/>
        </row>
        <row r="34">
          <cell r="A34">
            <v>26</v>
          </cell>
          <cell r="B34" t="str">
            <v>AcDate</v>
          </cell>
          <cell r="C34" t="str">
            <v>會計日期</v>
          </cell>
          <cell r="D34" t="str">
            <v>DECIMALD</v>
          </cell>
          <cell r="E34">
            <v>8</v>
          </cell>
          <cell r="F34"/>
          <cell r="G34"/>
        </row>
        <row r="35">
          <cell r="A35">
            <v>27</v>
          </cell>
          <cell r="B35" t="str">
            <v>CreateDate</v>
          </cell>
          <cell r="C35" t="str">
            <v>建檔日期時間</v>
          </cell>
          <cell r="D35" t="str">
            <v>DATE</v>
          </cell>
          <cell r="E35"/>
          <cell r="F35"/>
          <cell r="G35"/>
        </row>
        <row r="36">
          <cell r="A36">
            <v>28</v>
          </cell>
          <cell r="B36" t="str">
            <v>CreateEmpNo</v>
          </cell>
          <cell r="C36" t="str">
            <v>建檔人員</v>
          </cell>
          <cell r="D36" t="str">
            <v>VARCHAR2</v>
          </cell>
          <cell r="E36">
            <v>6</v>
          </cell>
          <cell r="F36"/>
          <cell r="G36"/>
        </row>
        <row r="37">
          <cell r="A37">
            <v>29</v>
          </cell>
          <cell r="B37" t="str">
            <v>LastUpdate</v>
          </cell>
          <cell r="C37" t="str">
            <v>最後更新日期時間</v>
          </cell>
          <cell r="D37" t="str">
            <v>DATE</v>
          </cell>
          <cell r="E37"/>
          <cell r="F37"/>
          <cell r="G37"/>
        </row>
        <row r="38">
          <cell r="A38">
            <v>30</v>
          </cell>
          <cell r="B38" t="str">
            <v>LastUpdateEmpNo</v>
          </cell>
          <cell r="C38" t="str">
            <v>最後更新人員</v>
          </cell>
          <cell r="D38" t="str">
            <v>VARCHAR2</v>
          </cell>
          <cell r="E38">
            <v>6</v>
          </cell>
          <cell r="F38"/>
          <cell r="G38"/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LoanRateChange</v>
          </cell>
          <cell r="D1" t="str">
            <v>放款利率變動檔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  <cell r="G9">
            <v>0</v>
          </cell>
        </row>
        <row r="10">
          <cell r="A10">
            <v>2</v>
          </cell>
          <cell r="B10" t="str">
            <v>FacmNo</v>
          </cell>
          <cell r="C10" t="str">
            <v>額度編號</v>
          </cell>
          <cell r="D10" t="str">
            <v>DECIMAL</v>
          </cell>
          <cell r="E10">
            <v>3</v>
          </cell>
          <cell r="G10">
            <v>0</v>
          </cell>
        </row>
        <row r="11">
          <cell r="A11">
            <v>3</v>
          </cell>
          <cell r="B11" t="str">
            <v>BormNo</v>
          </cell>
          <cell r="C11" t="str">
            <v>撥款序號</v>
          </cell>
          <cell r="D11" t="str">
            <v>DECIMAL</v>
          </cell>
          <cell r="E11">
            <v>3</v>
          </cell>
          <cell r="G11">
            <v>0</v>
          </cell>
        </row>
        <row r="12">
          <cell r="A12">
            <v>4</v>
          </cell>
          <cell r="B12" t="str">
            <v>EffectDate</v>
          </cell>
          <cell r="C12" t="str">
            <v>生效日期</v>
          </cell>
          <cell r="D12" t="str">
            <v>DECIMALD</v>
          </cell>
          <cell r="E12">
            <v>8</v>
          </cell>
          <cell r="G12">
            <v>0</v>
          </cell>
        </row>
        <row r="13">
          <cell r="A13">
            <v>5</v>
          </cell>
          <cell r="B13" t="str">
            <v>Status</v>
          </cell>
          <cell r="C13" t="str">
            <v>狀態</v>
          </cell>
          <cell r="D13" t="str">
            <v>DECIMAL</v>
          </cell>
          <cell r="E13">
            <v>1</v>
          </cell>
          <cell r="G13" t="str">
            <v>0: 正常</v>
          </cell>
        </row>
        <row r="14">
          <cell r="A14">
            <v>6</v>
          </cell>
          <cell r="B14" t="str">
            <v>RateCode</v>
          </cell>
          <cell r="C14" t="str">
            <v>利率區分</v>
          </cell>
          <cell r="D14" t="str">
            <v>VARCHAR2</v>
          </cell>
          <cell r="E14">
            <v>1</v>
          </cell>
          <cell r="G14" t="str">
            <v>共用代碼檔
1: 機動 
2: 固動 
3: 定期機動</v>
          </cell>
        </row>
        <row r="15">
          <cell r="A15">
            <v>7</v>
          </cell>
          <cell r="B15" t="str">
            <v>ProdNo</v>
          </cell>
          <cell r="C15" t="str">
            <v>商品代碼</v>
          </cell>
          <cell r="D15" t="str">
            <v>VARCHAR2</v>
          </cell>
          <cell r="E15">
            <v>5</v>
          </cell>
          <cell r="G15">
            <v>0</v>
          </cell>
        </row>
        <row r="16">
          <cell r="A16">
            <v>8</v>
          </cell>
          <cell r="B16" t="str">
            <v>BaseRateCode</v>
          </cell>
          <cell r="C16" t="str">
            <v>指標利率代碼</v>
          </cell>
          <cell r="D16" t="str">
            <v>VARCHAR2</v>
          </cell>
          <cell r="E16">
            <v>2</v>
          </cell>
          <cell r="G16" t="str">
            <v>共用代碼檔
01: 保單分紅利率
02: 中華郵政二年期定儲機動利率
99: 自訂利率</v>
          </cell>
        </row>
        <row r="17">
          <cell r="A17">
            <v>9</v>
          </cell>
          <cell r="B17" t="str">
            <v>IncrFlag</v>
          </cell>
          <cell r="C17" t="str">
            <v>加減碼是否依合約</v>
          </cell>
          <cell r="D17" t="str">
            <v>VARCHAR2</v>
          </cell>
          <cell r="E17">
            <v>1</v>
          </cell>
          <cell r="G17" t="str">
            <v>Y:是 N:否</v>
          </cell>
        </row>
        <row r="18">
          <cell r="A18">
            <v>10</v>
          </cell>
          <cell r="B18" t="str">
            <v>RateIncr</v>
          </cell>
          <cell r="C18" t="str">
            <v>加碼利率</v>
          </cell>
          <cell r="D18" t="str">
            <v>DECIMAL</v>
          </cell>
          <cell r="E18">
            <v>6</v>
          </cell>
          <cell r="F18">
            <v>4</v>
          </cell>
          <cell r="G18">
            <v>0</v>
          </cell>
        </row>
        <row r="19">
          <cell r="A19">
            <v>11</v>
          </cell>
          <cell r="B19" t="str">
            <v>IndividualIncr</v>
          </cell>
          <cell r="C19" t="str">
            <v>個別加碼利率</v>
          </cell>
          <cell r="D19" t="str">
            <v>DECIMAL</v>
          </cell>
          <cell r="E19">
            <v>6</v>
          </cell>
          <cell r="F19">
            <v>4</v>
          </cell>
          <cell r="G19">
            <v>0</v>
          </cell>
        </row>
        <row r="20">
          <cell r="A20">
            <v>12</v>
          </cell>
          <cell r="B20" t="str">
            <v>FitRate</v>
          </cell>
          <cell r="C20" t="str">
            <v>適用利率</v>
          </cell>
          <cell r="D20" t="str">
            <v>DECIMAL</v>
          </cell>
          <cell r="E20">
            <v>6</v>
          </cell>
          <cell r="F20">
            <v>4</v>
          </cell>
          <cell r="G20">
            <v>0</v>
          </cell>
        </row>
        <row r="21">
          <cell r="A21">
            <v>13</v>
          </cell>
          <cell r="B21" t="str">
            <v>Remark</v>
          </cell>
          <cell r="C21" t="str">
            <v>備註</v>
          </cell>
          <cell r="D21" t="str">
            <v>NVARCHAR2</v>
          </cell>
          <cell r="E21">
            <v>60</v>
          </cell>
          <cell r="G21">
            <v>0</v>
          </cell>
        </row>
        <row r="22">
          <cell r="A22">
            <v>14</v>
          </cell>
          <cell r="B22" t="str">
            <v>AcDate</v>
          </cell>
          <cell r="C22" t="str">
            <v>交易序號-會計日期</v>
          </cell>
          <cell r="D22" t="str">
            <v>DECIMALD</v>
          </cell>
          <cell r="E22">
            <v>8</v>
          </cell>
          <cell r="G22">
            <v>0</v>
          </cell>
        </row>
        <row r="23">
          <cell r="A23">
            <v>15</v>
          </cell>
          <cell r="B23" t="str">
            <v>TellerNo</v>
          </cell>
          <cell r="C23" t="str">
            <v>交易序號-櫃員別</v>
          </cell>
          <cell r="D23" t="str">
            <v>VARCHAR2</v>
          </cell>
          <cell r="E23">
            <v>6</v>
          </cell>
          <cell r="G23">
            <v>0</v>
          </cell>
        </row>
        <row r="24">
          <cell r="A24">
            <v>16</v>
          </cell>
          <cell r="B24" t="str">
            <v>TxtNo</v>
          </cell>
          <cell r="C24" t="str">
            <v>交易序號-流水號</v>
          </cell>
          <cell r="D24" t="str">
            <v>VARCHAR2</v>
          </cell>
          <cell r="E24">
            <v>8</v>
          </cell>
          <cell r="G24">
            <v>0</v>
          </cell>
        </row>
        <row r="25">
          <cell r="A25">
            <v>17</v>
          </cell>
          <cell r="B25" t="str">
            <v>CreateDate</v>
          </cell>
          <cell r="C25" t="str">
            <v>建檔日期時間</v>
          </cell>
          <cell r="D25" t="str">
            <v>DATE</v>
          </cell>
          <cell r="G25">
            <v>0</v>
          </cell>
        </row>
        <row r="26">
          <cell r="A26">
            <v>18</v>
          </cell>
          <cell r="B26" t="str">
            <v>CreateEmpNo</v>
          </cell>
          <cell r="C26" t="str">
            <v>建檔人員</v>
          </cell>
          <cell r="D26" t="str">
            <v>VARCHAR2</v>
          </cell>
          <cell r="E26">
            <v>6</v>
          </cell>
          <cell r="G26">
            <v>0</v>
          </cell>
        </row>
        <row r="27">
          <cell r="A27">
            <v>19</v>
          </cell>
          <cell r="B27" t="str">
            <v>LastUpdate</v>
          </cell>
          <cell r="C27" t="str">
            <v>最後更新日期時間</v>
          </cell>
          <cell r="D27" t="str">
            <v>DATE</v>
          </cell>
          <cell r="G27">
            <v>0</v>
          </cell>
        </row>
        <row r="28">
          <cell r="A28">
            <v>20</v>
          </cell>
          <cell r="B28" t="str">
            <v>LastUpdateEmpNo</v>
          </cell>
          <cell r="C28" t="str">
            <v>最後更新人員</v>
          </cell>
          <cell r="D28" t="str">
            <v>VARCHAR2</v>
          </cell>
          <cell r="E28">
            <v>6</v>
          </cell>
          <cell r="G28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LoanSynd</v>
          </cell>
          <cell r="D1" t="str">
            <v>聯貸案訂約檔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  <cell r="G9">
            <v>0</v>
          </cell>
        </row>
        <row r="10">
          <cell r="A10">
            <v>2</v>
          </cell>
          <cell r="B10" t="str">
            <v>SyndNo</v>
          </cell>
          <cell r="C10" t="str">
            <v>聯貸案序號</v>
          </cell>
          <cell r="D10" t="str">
            <v>DECIMAL</v>
          </cell>
          <cell r="E10">
            <v>3</v>
          </cell>
          <cell r="G10">
            <v>0</v>
          </cell>
        </row>
        <row r="11">
          <cell r="A11">
            <v>3</v>
          </cell>
          <cell r="B11" t="str">
            <v>LastBorxNo</v>
          </cell>
          <cell r="C11" t="str">
            <v>已編BorTx流水號</v>
          </cell>
          <cell r="D11" t="str">
            <v>DECIMAL</v>
          </cell>
          <cell r="E11">
            <v>4</v>
          </cell>
          <cell r="G11">
            <v>0</v>
          </cell>
        </row>
        <row r="12">
          <cell r="A12">
            <v>4</v>
          </cell>
          <cell r="B12" t="str">
            <v>CustUKey</v>
          </cell>
          <cell r="C12" t="str">
            <v>借款人識別碼</v>
          </cell>
          <cell r="D12" t="str">
            <v>VARCHAR2</v>
          </cell>
          <cell r="E12">
            <v>32</v>
          </cell>
          <cell r="G12">
            <v>0</v>
          </cell>
        </row>
        <row r="13">
          <cell r="A13">
            <v>5</v>
          </cell>
          <cell r="B13" t="str">
            <v>LeadingBank</v>
          </cell>
          <cell r="C13" t="str">
            <v>主辦行</v>
          </cell>
          <cell r="D13" t="str">
            <v>VARCHAR2</v>
          </cell>
          <cell r="E13">
            <v>7</v>
          </cell>
          <cell r="G13">
            <v>0</v>
          </cell>
        </row>
        <row r="14">
          <cell r="A14">
            <v>6</v>
          </cell>
          <cell r="B14" t="str">
            <v>SigningDate</v>
          </cell>
          <cell r="C14" t="str">
            <v>簽約日</v>
          </cell>
          <cell r="D14" t="str">
            <v>DECIMALD</v>
          </cell>
          <cell r="E14">
            <v>8</v>
          </cell>
          <cell r="G14">
            <v>0</v>
          </cell>
        </row>
        <row r="15">
          <cell r="A15">
            <v>7</v>
          </cell>
          <cell r="B15" t="str">
            <v>DrawdownStartDate</v>
          </cell>
          <cell r="C15" t="str">
            <v>動撥起日</v>
          </cell>
          <cell r="D15" t="str">
            <v>DECIMALD</v>
          </cell>
          <cell r="E15">
            <v>8</v>
          </cell>
          <cell r="G15">
            <v>0</v>
          </cell>
        </row>
        <row r="16">
          <cell r="A16">
            <v>8</v>
          </cell>
          <cell r="B16" t="str">
            <v>DrawdownEndDate</v>
          </cell>
          <cell r="C16" t="str">
            <v>動撥迄日</v>
          </cell>
          <cell r="D16" t="str">
            <v>DECIMALD</v>
          </cell>
          <cell r="E16">
            <v>8</v>
          </cell>
          <cell r="G16">
            <v>0</v>
          </cell>
        </row>
        <row r="17">
          <cell r="A17">
            <v>9</v>
          </cell>
          <cell r="B17" t="str">
            <v>CommitFeeFlag</v>
          </cell>
          <cell r="C17" t="str">
            <v>是否有收承諾費</v>
          </cell>
          <cell r="D17" t="str">
            <v>VARCHAR2</v>
          </cell>
          <cell r="E17">
            <v>1</v>
          </cell>
          <cell r="G17" t="str">
            <v>Y:是 N:否</v>
          </cell>
        </row>
        <row r="18">
          <cell r="A18">
            <v>10</v>
          </cell>
          <cell r="B18" t="str">
            <v>CurrencyCode</v>
          </cell>
          <cell r="C18" t="str">
            <v>幣別</v>
          </cell>
          <cell r="D18" t="str">
            <v>VARCHAR2</v>
          </cell>
          <cell r="E18">
            <v>3</v>
          </cell>
          <cell r="G18">
            <v>0</v>
          </cell>
        </row>
        <row r="19">
          <cell r="A19">
            <v>11</v>
          </cell>
          <cell r="B19" t="str">
            <v>SyndAmt</v>
          </cell>
          <cell r="C19" t="str">
            <v>聯貸總金額</v>
          </cell>
          <cell r="D19" t="str">
            <v>DECIMAL</v>
          </cell>
          <cell r="E19">
            <v>16</v>
          </cell>
          <cell r="F19">
            <v>2</v>
          </cell>
          <cell r="G19">
            <v>0</v>
          </cell>
        </row>
        <row r="20">
          <cell r="A20">
            <v>12</v>
          </cell>
          <cell r="B20" t="str">
            <v>PartAmt</v>
          </cell>
          <cell r="C20" t="str">
            <v>參貸金額</v>
          </cell>
          <cell r="D20" t="str">
            <v>DECIMAL</v>
          </cell>
          <cell r="E20">
            <v>16</v>
          </cell>
          <cell r="F20">
            <v>2</v>
          </cell>
          <cell r="G20">
            <v>0</v>
          </cell>
        </row>
        <row r="21">
          <cell r="A21">
            <v>13</v>
          </cell>
          <cell r="B21" t="str">
            <v>AgentBank</v>
          </cell>
          <cell r="C21" t="str">
            <v>代理行</v>
          </cell>
          <cell r="D21" t="str">
            <v>VARCHAR2</v>
          </cell>
          <cell r="E21">
            <v>7</v>
          </cell>
          <cell r="G21">
            <v>0</v>
          </cell>
        </row>
        <row r="22">
          <cell r="A22">
            <v>14</v>
          </cell>
          <cell r="B22" t="str">
            <v>CentralBankPercent</v>
          </cell>
          <cell r="C22" t="str">
            <v>央行融資</v>
          </cell>
          <cell r="D22" t="str">
            <v>DECIMAL</v>
          </cell>
          <cell r="E22">
            <v>3</v>
          </cell>
          <cell r="G22">
            <v>0</v>
          </cell>
        </row>
        <row r="23">
          <cell r="A23">
            <v>15</v>
          </cell>
          <cell r="B23" t="str">
            <v>MasterCustUkey</v>
          </cell>
          <cell r="C23" t="str">
            <v>母公司識別碼</v>
          </cell>
          <cell r="D23" t="str">
            <v>VARCHAR2</v>
          </cell>
          <cell r="E23">
            <v>32</v>
          </cell>
          <cell r="G23">
            <v>0</v>
          </cell>
        </row>
        <row r="24">
          <cell r="A24">
            <v>16</v>
          </cell>
          <cell r="B24" t="str">
            <v>SubCustUkey1</v>
          </cell>
          <cell r="C24" t="str">
            <v>聯貸動撥之子公司一</v>
          </cell>
          <cell r="D24" t="str">
            <v>VARCHAR2</v>
          </cell>
          <cell r="E24">
            <v>32</v>
          </cell>
          <cell r="G24">
            <v>0</v>
          </cell>
        </row>
        <row r="25">
          <cell r="A25">
            <v>17</v>
          </cell>
          <cell r="B25" t="str">
            <v>SubCustUkey2</v>
          </cell>
          <cell r="C25" t="str">
            <v>聯貸動撥之子公司二</v>
          </cell>
          <cell r="D25" t="str">
            <v>VARCHAR2</v>
          </cell>
          <cell r="E25">
            <v>32</v>
          </cell>
          <cell r="G25">
            <v>0</v>
          </cell>
        </row>
        <row r="26">
          <cell r="A26">
            <v>18</v>
          </cell>
          <cell r="B26" t="str">
            <v>SubCustUkey3</v>
          </cell>
          <cell r="C26" t="str">
            <v>聯貸動撥之子公司三</v>
          </cell>
          <cell r="D26" t="str">
            <v>VARCHAR2</v>
          </cell>
          <cell r="E26">
            <v>32</v>
          </cell>
          <cell r="G26">
            <v>0</v>
          </cell>
        </row>
        <row r="27">
          <cell r="A27">
            <v>19</v>
          </cell>
          <cell r="B27" t="str">
            <v>SubCustUkey4</v>
          </cell>
          <cell r="C27" t="str">
            <v>聯貸動撥之子公司四</v>
          </cell>
          <cell r="D27" t="str">
            <v>VARCHAR2</v>
          </cell>
          <cell r="E27">
            <v>32</v>
          </cell>
          <cell r="G27">
            <v>0</v>
          </cell>
        </row>
        <row r="28">
          <cell r="A28">
            <v>20</v>
          </cell>
          <cell r="B28" t="str">
            <v>SubCustUkey5</v>
          </cell>
          <cell r="C28" t="str">
            <v>聯貸動撥之子公司五</v>
          </cell>
          <cell r="D28" t="str">
            <v>VARCHAR2</v>
          </cell>
          <cell r="E28">
            <v>32</v>
          </cell>
          <cell r="G28">
            <v>0</v>
          </cell>
        </row>
        <row r="29">
          <cell r="A29">
            <v>21</v>
          </cell>
          <cell r="B29" t="str">
            <v>SubCustUkey6</v>
          </cell>
          <cell r="C29" t="str">
            <v>聯貸動撥之子公司六</v>
          </cell>
          <cell r="D29" t="str">
            <v>VARCHAR2</v>
          </cell>
          <cell r="E29">
            <v>32</v>
          </cell>
          <cell r="G29">
            <v>0</v>
          </cell>
        </row>
        <row r="30">
          <cell r="A30">
            <v>22</v>
          </cell>
          <cell r="B30" t="str">
            <v>CreateDate</v>
          </cell>
          <cell r="C30" t="str">
            <v>建檔日期時間</v>
          </cell>
          <cell r="D30" t="str">
            <v>DATE</v>
          </cell>
          <cell r="G30">
            <v>0</v>
          </cell>
        </row>
        <row r="31">
          <cell r="A31">
            <v>23</v>
          </cell>
          <cell r="B31" t="str">
            <v>CreateEmpNo</v>
          </cell>
          <cell r="C31" t="str">
            <v>建檔人員</v>
          </cell>
          <cell r="D31" t="str">
            <v>VARCHAR2</v>
          </cell>
          <cell r="E31">
            <v>6</v>
          </cell>
          <cell r="G31">
            <v>0</v>
          </cell>
        </row>
        <row r="32">
          <cell r="A32">
            <v>24</v>
          </cell>
          <cell r="B32" t="str">
            <v>LastUpdate</v>
          </cell>
          <cell r="C32" t="str">
            <v>最後更新日期時間</v>
          </cell>
          <cell r="D32" t="str">
            <v>DATE</v>
          </cell>
          <cell r="G32">
            <v>0</v>
          </cell>
        </row>
        <row r="33">
          <cell r="A33">
            <v>25</v>
          </cell>
          <cell r="B33" t="str">
            <v>LastUpdateEmpNo</v>
          </cell>
          <cell r="C33" t="str">
            <v>最後更新人員</v>
          </cell>
          <cell r="D33" t="str">
            <v>VARCHAR2</v>
          </cell>
          <cell r="E33">
            <v>6</v>
          </cell>
          <cell r="G3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15" sqref="D15"/>
    </sheetView>
  </sheetViews>
  <sheetFormatPr defaultColWidth="22.109375" defaultRowHeight="16.2"/>
  <cols>
    <col min="1" max="1" width="6" bestFit="1" customWidth="1"/>
    <col min="2" max="2" width="17.5546875" bestFit="1" customWidth="1"/>
    <col min="3" max="3" width="20.21875" bestFit="1" customWidth="1"/>
    <col min="4" max="4" width="20.44140625" bestFit="1" customWidth="1"/>
    <col min="5" max="5" width="20.109375" bestFit="1" customWidth="1"/>
    <col min="6" max="6" width="32.6640625" customWidth="1"/>
  </cols>
  <sheetData>
    <row r="1" spans="1:6" ht="82.8">
      <c r="A1" s="1"/>
      <c r="B1" s="1"/>
      <c r="C1" s="1"/>
      <c r="D1" s="7" t="s">
        <v>4</v>
      </c>
      <c r="E1" s="8" t="s">
        <v>5</v>
      </c>
      <c r="F1" s="1"/>
    </row>
    <row r="2" spans="1:6" s="6" customFormat="1">
      <c r="A2" s="17" t="s">
        <v>0</v>
      </c>
      <c r="B2" s="17" t="s">
        <v>1</v>
      </c>
      <c r="C2" s="17" t="s">
        <v>2</v>
      </c>
      <c r="D2" s="18" t="s">
        <v>26</v>
      </c>
      <c r="E2" s="18" t="s">
        <v>6</v>
      </c>
      <c r="F2" s="19" t="s">
        <v>3</v>
      </c>
    </row>
    <row r="3" spans="1:6">
      <c r="A3" s="2">
        <f t="shared" ref="A3:A11" si="0">IF(ISNUMBER(A2),A2+1,1)</f>
        <v>1</v>
      </c>
      <c r="B3" s="3" t="str">
        <f>LoanBorMain!C1</f>
        <v>LoanBorMain</v>
      </c>
      <c r="C3" s="4" t="str">
        <f>LoanBorMain!D1</f>
        <v>放款主檔</v>
      </c>
      <c r="D3" s="5">
        <v>3</v>
      </c>
      <c r="E3" s="5">
        <v>5</v>
      </c>
      <c r="F3" s="2"/>
    </row>
    <row r="4" spans="1:6">
      <c r="A4" s="2">
        <f t="shared" si="0"/>
        <v>2</v>
      </c>
      <c r="B4" s="3" t="str">
        <f>LoanBook!C1</f>
        <v>LoanBook</v>
      </c>
      <c r="C4" s="4" t="str">
        <f>LoanBook!D1</f>
        <v>放款約定還本檔</v>
      </c>
      <c r="D4" s="5">
        <v>1</v>
      </c>
      <c r="E4" s="5">
        <v>5</v>
      </c>
      <c r="F4" s="2"/>
    </row>
    <row r="5" spans="1:6">
      <c r="A5" s="2">
        <f t="shared" si="0"/>
        <v>3</v>
      </c>
      <c r="B5" s="3" t="str">
        <f>LoanBorTx!C1</f>
        <v>LoanBorTx</v>
      </c>
      <c r="C5" s="4" t="str">
        <f>LoanBorTx!D1</f>
        <v>放款交易內容檔</v>
      </c>
      <c r="D5" s="5">
        <v>3</v>
      </c>
      <c r="E5" s="5">
        <v>5</v>
      </c>
      <c r="F5" s="2"/>
    </row>
    <row r="6" spans="1:6">
      <c r="A6" s="2">
        <f>IF(ISNUMBER(A5),A5+1,1)</f>
        <v>4</v>
      </c>
      <c r="B6" s="3" t="str">
        <f>LoanCheque!C1</f>
        <v>LoanCheque</v>
      </c>
      <c r="C6" s="4" t="str">
        <f>LoanCheque!D1</f>
        <v>支票檔</v>
      </c>
      <c r="D6" s="5">
        <v>3</v>
      </c>
      <c r="E6" s="5">
        <v>5</v>
      </c>
      <c r="F6" s="2"/>
    </row>
    <row r="7" spans="1:6">
      <c r="A7" s="2">
        <f t="shared" si="0"/>
        <v>5</v>
      </c>
      <c r="B7" s="3" t="str">
        <f>LoanIntDetail!C1</f>
        <v>LoanIntDetail</v>
      </c>
      <c r="C7" s="4" t="str">
        <f>LoanIntDetail!D1</f>
        <v>計息明細檔</v>
      </c>
      <c r="D7" s="5">
        <v>1</v>
      </c>
      <c r="E7" s="5">
        <v>5</v>
      </c>
      <c r="F7" s="2"/>
    </row>
    <row r="8" spans="1:6">
      <c r="A8" s="2">
        <f t="shared" si="0"/>
        <v>6</v>
      </c>
      <c r="B8" s="3" t="str">
        <f>LoanNotYet!C1</f>
        <v>LoanNotYet</v>
      </c>
      <c r="C8" s="4" t="str">
        <f>LoanNotYet!D1</f>
        <v>未齊件管理檔</v>
      </c>
      <c r="D8" s="5">
        <v>3</v>
      </c>
      <c r="E8" s="5">
        <v>5</v>
      </c>
      <c r="F8" s="2"/>
    </row>
    <row r="9" spans="1:6">
      <c r="A9" s="2">
        <f t="shared" si="0"/>
        <v>7</v>
      </c>
      <c r="B9" s="3" t="str">
        <f>LoanOverdue!C1</f>
        <v>LoanOverdue</v>
      </c>
      <c r="C9" s="4" t="str">
        <f>LoanOverdue!D1</f>
        <v>催收呆帳檔</v>
      </c>
      <c r="D9" s="5">
        <v>3</v>
      </c>
      <c r="E9" s="5">
        <v>5</v>
      </c>
      <c r="F9" s="2"/>
    </row>
    <row r="10" spans="1:6">
      <c r="A10" s="2">
        <f t="shared" si="0"/>
        <v>8</v>
      </c>
      <c r="B10" s="3" t="str">
        <f>LoanRateChange!C1</f>
        <v>LoanRateChange</v>
      </c>
      <c r="C10" s="4" t="str">
        <f>LoanRateChange!D1</f>
        <v>放款利率變動檔</v>
      </c>
      <c r="D10" s="5">
        <v>3</v>
      </c>
      <c r="E10" s="5">
        <v>5</v>
      </c>
      <c r="F10" s="2"/>
    </row>
    <row r="11" spans="1:6">
      <c r="A11" s="2">
        <f t="shared" si="0"/>
        <v>9</v>
      </c>
      <c r="B11" s="25" t="s">
        <v>204</v>
      </c>
      <c r="C11" s="4" t="str">
        <f>LoanSynd!D1</f>
        <v>聯貸案訂約檔</v>
      </c>
      <c r="D11" s="5">
        <v>3</v>
      </c>
      <c r="E11" s="5">
        <v>5</v>
      </c>
      <c r="F11" s="2"/>
    </row>
  </sheetData>
  <phoneticPr fontId="4" type="noConversion"/>
  <hyperlinks>
    <hyperlink ref="B3" location="LoanBorMain!A1" display="LoanBorMain!A1" xr:uid="{00000000-0004-0000-0000-000000000000}"/>
    <hyperlink ref="B4" location="LoanBook!A1" display="LoanBook!A1" xr:uid="{00000000-0004-0000-0000-000001000000}"/>
    <hyperlink ref="B5" location="LoanBorTx!A1" display="LoanBorTx!A1" xr:uid="{00000000-0004-0000-0000-000002000000}"/>
    <hyperlink ref="B6" location="LoanCheque!A1" display="LoanCheque!A1" xr:uid="{00000000-0004-0000-0000-000003000000}"/>
    <hyperlink ref="B7" location="LoanIntDetail!A1" display="LoanIntDetail!A1" xr:uid="{00000000-0004-0000-0000-000004000000}"/>
    <hyperlink ref="B8" location="LoanNotYet!A1" display="LoanNotYet!A1" xr:uid="{00000000-0004-0000-0000-000005000000}"/>
    <hyperlink ref="B9" location="LoanOverdue!A1" display="LoanOverdue!A1" xr:uid="{00000000-0004-0000-0000-000006000000}"/>
    <hyperlink ref="B10" location="LoanRateChange!A1" display="LoanRateChange!A1" xr:uid="{00000000-0004-0000-0000-000007000000}"/>
    <hyperlink ref="B11" location="LoanSynd!A1" display="LoanSynd" xr:uid="{00000000-0004-0000-0000-000008000000}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workbookViewId="0">
      <selection activeCell="E1" sqref="E1"/>
    </sheetView>
  </sheetViews>
  <sheetFormatPr defaultColWidth="31.44140625" defaultRowHeight="16.2"/>
  <cols>
    <col min="1" max="1" width="5.21875" style="11" bestFit="1" customWidth="1"/>
    <col min="2" max="3" width="22.6640625" style="11" bestFit="1" customWidth="1"/>
    <col min="4" max="4" width="15.33203125" style="11" bestFit="1" customWidth="1"/>
    <col min="5" max="5" width="8.21875" style="11" bestFit="1" customWidth="1"/>
    <col min="6" max="6" width="6.21875" style="11" bestFit="1" customWidth="1"/>
    <col min="7" max="7" width="11.664062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31.44140625" style="11"/>
  </cols>
  <sheetData>
    <row r="1" spans="1:14">
      <c r="A1" s="46" t="s">
        <v>10</v>
      </c>
      <c r="B1" s="47"/>
      <c r="C1" s="9" t="str">
        <f>[9]DBD!C1</f>
        <v>LoanSynd</v>
      </c>
      <c r="D1" s="9" t="str">
        <f>[9]DBD!D1</f>
        <v>聯貸案訂約檔</v>
      </c>
      <c r="E1" s="16" t="s">
        <v>71</v>
      </c>
      <c r="F1" s="10"/>
      <c r="G1" s="10"/>
    </row>
    <row r="2" spans="1:14" s="32" customFormat="1" ht="81">
      <c r="A2" s="36"/>
      <c r="B2" s="37" t="s">
        <v>269</v>
      </c>
      <c r="C2" s="30" t="s">
        <v>347</v>
      </c>
      <c r="D2" s="30"/>
      <c r="E2" s="34"/>
      <c r="F2" s="31"/>
      <c r="G2" s="31"/>
    </row>
    <row r="3" spans="1:14" s="32" customFormat="1">
      <c r="A3" s="36"/>
      <c r="B3" s="37" t="s">
        <v>270</v>
      </c>
      <c r="C3" s="30"/>
      <c r="D3" s="30"/>
      <c r="E3" s="34"/>
      <c r="F3" s="31"/>
      <c r="G3" s="31"/>
    </row>
    <row r="4" spans="1:14">
      <c r="A4" s="12" t="s">
        <v>11</v>
      </c>
      <c r="B4" s="12" t="s">
        <v>12</v>
      </c>
      <c r="C4" s="13" t="s">
        <v>13</v>
      </c>
      <c r="D4" s="12" t="s">
        <v>14</v>
      </c>
      <c r="E4" s="12" t="s">
        <v>15</v>
      </c>
      <c r="F4" s="12" t="s">
        <v>16</v>
      </c>
      <c r="G4" s="13" t="s">
        <v>17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</row>
    <row r="5" spans="1:14">
      <c r="A5" s="9">
        <f>[9]DBD!A9</f>
        <v>1</v>
      </c>
      <c r="B5" s="9" t="str">
        <f>[9]DBD!B9</f>
        <v>CustNo</v>
      </c>
      <c r="C5" s="9" t="str">
        <f>[9]DBD!C9</f>
        <v>借款人戶號</v>
      </c>
      <c r="D5" s="9" t="str">
        <f>[9]DBD!D9</f>
        <v>DECIMAL</v>
      </c>
      <c r="E5" s="9">
        <f>[9]DBD!E9</f>
        <v>7</v>
      </c>
      <c r="F5" s="9">
        <f>[9]DBD!F9</f>
        <v>0</v>
      </c>
      <c r="G5" s="9">
        <f>[9]DBD!G9</f>
        <v>0</v>
      </c>
      <c r="H5" s="15" t="s">
        <v>203</v>
      </c>
      <c r="I5" s="15" t="s">
        <v>201</v>
      </c>
      <c r="J5" s="15" t="s">
        <v>202</v>
      </c>
      <c r="K5" s="15" t="s">
        <v>9</v>
      </c>
      <c r="L5" s="15">
        <v>7</v>
      </c>
      <c r="M5" s="15"/>
      <c r="N5" s="23"/>
    </row>
    <row r="6" spans="1:14">
      <c r="A6" s="9">
        <f>[9]DBD!A10</f>
        <v>2</v>
      </c>
      <c r="B6" s="9" t="str">
        <f>[9]DBD!B10</f>
        <v>SyndNo</v>
      </c>
      <c r="C6" s="9" t="str">
        <f>[9]DBD!C10</f>
        <v>聯貸案序號</v>
      </c>
      <c r="D6" s="9" t="str">
        <f>[9]DBD!D10</f>
        <v>DECIMAL</v>
      </c>
      <c r="E6" s="9">
        <f>[9]DBD!E10</f>
        <v>3</v>
      </c>
      <c r="F6" s="9">
        <f>[9]DBD!F10</f>
        <v>0</v>
      </c>
      <c r="G6" s="9">
        <f>[9]DBD!G10</f>
        <v>0</v>
      </c>
      <c r="H6" s="15"/>
      <c r="I6" s="20"/>
      <c r="J6" s="20"/>
      <c r="K6" s="20"/>
      <c r="L6" s="20"/>
      <c r="M6" s="15"/>
      <c r="N6" s="15" t="s">
        <v>333</v>
      </c>
    </row>
    <row r="7" spans="1:14">
      <c r="A7" s="9">
        <f>[9]DBD!A11</f>
        <v>3</v>
      </c>
      <c r="B7" s="9" t="str">
        <f>[9]DBD!B11</f>
        <v>LastBorxNo</v>
      </c>
      <c r="C7" s="9" t="str">
        <f>[9]DBD!C11</f>
        <v>已編BorTx流水號</v>
      </c>
      <c r="D7" s="9" t="str">
        <f>[9]DBD!D11</f>
        <v>DECIMAL</v>
      </c>
      <c r="E7" s="9">
        <f>[9]DBD!E11</f>
        <v>4</v>
      </c>
      <c r="F7" s="9">
        <f>[9]DBD!F11</f>
        <v>0</v>
      </c>
      <c r="G7" s="9">
        <f>[9]DBD!G11</f>
        <v>0</v>
      </c>
      <c r="H7" s="15"/>
      <c r="I7" s="20"/>
      <c r="J7" s="20"/>
      <c r="K7" s="20"/>
      <c r="L7" s="20"/>
      <c r="M7" s="15"/>
      <c r="N7" s="15" t="s">
        <v>302</v>
      </c>
    </row>
    <row r="8" spans="1:14">
      <c r="A8" s="9">
        <f>[9]DBD!A12</f>
        <v>4</v>
      </c>
      <c r="B8" s="9" t="str">
        <f>[9]DBD!B12</f>
        <v>CustUKey</v>
      </c>
      <c r="C8" s="9" t="str">
        <f>[9]DBD!C12</f>
        <v>借款人識別碼</v>
      </c>
      <c r="D8" s="9" t="str">
        <f>[9]DBD!D12</f>
        <v>VARCHAR2</v>
      </c>
      <c r="E8" s="9">
        <f>[9]DBD!E12</f>
        <v>32</v>
      </c>
      <c r="F8" s="9">
        <f>[9]DBD!F12</f>
        <v>0</v>
      </c>
      <c r="G8" s="9">
        <f>[9]DBD!G12</f>
        <v>0</v>
      </c>
      <c r="H8" s="15" t="s">
        <v>334</v>
      </c>
      <c r="I8" s="15" t="s">
        <v>335</v>
      </c>
      <c r="J8" s="15" t="s">
        <v>336</v>
      </c>
      <c r="K8" s="15" t="s">
        <v>323</v>
      </c>
      <c r="L8" s="15">
        <v>32</v>
      </c>
      <c r="M8" s="15"/>
      <c r="N8" s="15" t="s">
        <v>337</v>
      </c>
    </row>
    <row r="9" spans="1:14">
      <c r="A9" s="9">
        <f>[9]DBD!A13</f>
        <v>5</v>
      </c>
      <c r="B9" s="9" t="str">
        <f>[9]DBD!B13</f>
        <v>LeadingBank</v>
      </c>
      <c r="C9" s="9" t="str">
        <f>[9]DBD!C13</f>
        <v>主辦行</v>
      </c>
      <c r="D9" s="9" t="str">
        <f>[9]DBD!D13</f>
        <v>VARCHAR2</v>
      </c>
      <c r="E9" s="9">
        <f>[9]DBD!E13</f>
        <v>7</v>
      </c>
      <c r="F9" s="9">
        <f>[9]DBD!F13</f>
        <v>0</v>
      </c>
      <c r="G9" s="9">
        <f>[9]DBD!G13</f>
        <v>0</v>
      </c>
      <c r="H9" s="15"/>
      <c r="I9" s="15"/>
      <c r="J9" s="15"/>
      <c r="K9" s="15"/>
      <c r="L9" s="15"/>
      <c r="M9" s="15"/>
      <c r="N9" s="15" t="s">
        <v>331</v>
      </c>
    </row>
    <row r="10" spans="1:14">
      <c r="A10" s="9">
        <f>[9]DBD!A14</f>
        <v>6</v>
      </c>
      <c r="B10" s="9" t="str">
        <f>[9]DBD!B14</f>
        <v>SigningDate</v>
      </c>
      <c r="C10" s="9" t="str">
        <f>[9]DBD!C14</f>
        <v>簽約日</v>
      </c>
      <c r="D10" s="9" t="str">
        <f>[9]DBD!D14</f>
        <v>DECIMALD</v>
      </c>
      <c r="E10" s="9">
        <f>[9]DBD!E14</f>
        <v>8</v>
      </c>
      <c r="F10" s="9">
        <f>[9]DBD!F14</f>
        <v>0</v>
      </c>
      <c r="G10" s="9">
        <f>[9]DBD!G14</f>
        <v>0</v>
      </c>
      <c r="H10" s="15"/>
      <c r="I10" s="20"/>
      <c r="J10" s="20"/>
      <c r="K10" s="20"/>
      <c r="L10" s="20"/>
      <c r="M10" s="15"/>
      <c r="N10" s="15" t="s">
        <v>319</v>
      </c>
    </row>
    <row r="11" spans="1:14">
      <c r="A11" s="9">
        <f>[9]DBD!A15</f>
        <v>7</v>
      </c>
      <c r="B11" s="9" t="str">
        <f>[9]DBD!B15</f>
        <v>DrawdownStartDate</v>
      </c>
      <c r="C11" s="9" t="str">
        <f>[9]DBD!C15</f>
        <v>動撥起日</v>
      </c>
      <c r="D11" s="9" t="str">
        <f>[9]DBD!D15</f>
        <v>DECIMALD</v>
      </c>
      <c r="E11" s="9">
        <f>[9]DBD!E15</f>
        <v>8</v>
      </c>
      <c r="F11" s="9">
        <f>[9]DBD!F15</f>
        <v>0</v>
      </c>
      <c r="G11" s="9">
        <f>[9]DBD!G15</f>
        <v>0</v>
      </c>
      <c r="H11" s="15"/>
      <c r="I11" s="21"/>
      <c r="J11" s="21"/>
      <c r="K11" s="21"/>
      <c r="L11" s="21"/>
      <c r="M11" s="15"/>
      <c r="N11" s="33" t="s">
        <v>319</v>
      </c>
    </row>
    <row r="12" spans="1:14">
      <c r="A12" s="9">
        <f>[9]DBD!A16</f>
        <v>8</v>
      </c>
      <c r="B12" s="9" t="str">
        <f>[9]DBD!B16</f>
        <v>DrawdownEndDate</v>
      </c>
      <c r="C12" s="9" t="str">
        <f>[9]DBD!C16</f>
        <v>動撥迄日</v>
      </c>
      <c r="D12" s="9" t="str">
        <f>[9]DBD!D16</f>
        <v>DECIMALD</v>
      </c>
      <c r="E12" s="9">
        <f>[9]DBD!E16</f>
        <v>8</v>
      </c>
      <c r="F12" s="9">
        <f>[9]DBD!F16</f>
        <v>0</v>
      </c>
      <c r="G12" s="9">
        <f>[9]DBD!G16</f>
        <v>0</v>
      </c>
      <c r="H12" s="15"/>
      <c r="I12" s="15"/>
      <c r="J12" s="15"/>
      <c r="K12" s="15"/>
      <c r="L12" s="15"/>
      <c r="M12" s="15"/>
      <c r="N12" s="33" t="s">
        <v>319</v>
      </c>
    </row>
    <row r="13" spans="1:14">
      <c r="A13" s="9">
        <f>[9]DBD!A17</f>
        <v>9</v>
      </c>
      <c r="B13" s="9" t="str">
        <f>[9]DBD!B17</f>
        <v>CommitFeeFlag</v>
      </c>
      <c r="C13" s="9" t="str">
        <f>[9]DBD!C17</f>
        <v>是否有收承諾費</v>
      </c>
      <c r="D13" s="9" t="str">
        <f>[9]DBD!D17</f>
        <v>VARCHAR2</v>
      </c>
      <c r="E13" s="9">
        <f>[9]DBD!E17</f>
        <v>1</v>
      </c>
      <c r="F13" s="9">
        <f>[9]DBD!F17</f>
        <v>0</v>
      </c>
      <c r="G13" s="9" t="str">
        <f>[9]DBD!G17</f>
        <v>Y:是 N:否</v>
      </c>
      <c r="H13" s="15"/>
      <c r="I13" s="15"/>
      <c r="J13" s="15"/>
      <c r="K13" s="15"/>
      <c r="L13" s="15"/>
      <c r="M13" s="15"/>
      <c r="N13" s="15" t="s">
        <v>331</v>
      </c>
    </row>
    <row r="14" spans="1:14">
      <c r="A14" s="9">
        <f>[9]DBD!A18</f>
        <v>10</v>
      </c>
      <c r="B14" s="9" t="str">
        <f>[9]DBD!B18</f>
        <v>CurrencyCode</v>
      </c>
      <c r="C14" s="9" t="str">
        <f>[9]DBD!C18</f>
        <v>幣別</v>
      </c>
      <c r="D14" s="9" t="str">
        <f>[9]DBD!D18</f>
        <v>VARCHAR2</v>
      </c>
      <c r="E14" s="9">
        <f>[9]DBD!E18</f>
        <v>3</v>
      </c>
      <c r="F14" s="9">
        <f>[9]DBD!F18</f>
        <v>0</v>
      </c>
      <c r="G14" s="9">
        <f>[9]DBD!G18</f>
        <v>0</v>
      </c>
      <c r="H14" s="15"/>
      <c r="I14" s="15"/>
      <c r="J14" s="15"/>
      <c r="K14" s="15"/>
      <c r="L14" s="15"/>
      <c r="M14" s="15"/>
      <c r="N14" s="33" t="s">
        <v>331</v>
      </c>
    </row>
    <row r="15" spans="1:14">
      <c r="A15" s="9">
        <f>[9]DBD!A19</f>
        <v>11</v>
      </c>
      <c r="B15" s="9" t="str">
        <f>[9]DBD!B19</f>
        <v>SyndAmt</v>
      </c>
      <c r="C15" s="9" t="str">
        <f>[9]DBD!C19</f>
        <v>聯貸總金額</v>
      </c>
      <c r="D15" s="9" t="str">
        <f>[9]DBD!D19</f>
        <v>DECIMAL</v>
      </c>
      <c r="E15" s="9">
        <f>[9]DBD!E19</f>
        <v>16</v>
      </c>
      <c r="F15" s="9">
        <f>[9]DBD!F19</f>
        <v>2</v>
      </c>
      <c r="G15" s="9">
        <f>[9]DBD!G19</f>
        <v>0</v>
      </c>
      <c r="H15" s="20"/>
      <c r="I15" s="21"/>
      <c r="J15" s="21"/>
      <c r="K15" s="21"/>
      <c r="L15" s="21"/>
      <c r="M15" s="15"/>
      <c r="N15" s="33" t="s">
        <v>319</v>
      </c>
    </row>
    <row r="16" spans="1:14">
      <c r="A16" s="9">
        <f>[9]DBD!A20</f>
        <v>12</v>
      </c>
      <c r="B16" s="9" t="str">
        <f>[9]DBD!B20</f>
        <v>PartAmt</v>
      </c>
      <c r="C16" s="9" t="str">
        <f>[9]DBD!C20</f>
        <v>參貸金額</v>
      </c>
      <c r="D16" s="9" t="str">
        <f>[9]DBD!D20</f>
        <v>DECIMAL</v>
      </c>
      <c r="E16" s="9">
        <f>[9]DBD!E20</f>
        <v>16</v>
      </c>
      <c r="F16" s="9">
        <f>[9]DBD!F20</f>
        <v>2</v>
      </c>
      <c r="G16" s="9">
        <f>[9]DBD!G20</f>
        <v>0</v>
      </c>
      <c r="H16" s="15"/>
      <c r="I16" s="15"/>
      <c r="J16" s="15"/>
      <c r="K16" s="15"/>
      <c r="L16" s="15"/>
      <c r="M16" s="15"/>
      <c r="N16" s="33" t="s">
        <v>319</v>
      </c>
    </row>
    <row r="17" spans="1:14">
      <c r="A17" s="9">
        <f>[9]DBD!A21</f>
        <v>13</v>
      </c>
      <c r="B17" s="9" t="str">
        <f>[9]DBD!B21</f>
        <v>AgentBank</v>
      </c>
      <c r="C17" s="9" t="str">
        <f>[9]DBD!C21</f>
        <v>代理行</v>
      </c>
      <c r="D17" s="9" t="str">
        <f>[9]DBD!D21</f>
        <v>VARCHAR2</v>
      </c>
      <c r="E17" s="9">
        <f>[9]DBD!E21</f>
        <v>7</v>
      </c>
      <c r="F17" s="9">
        <f>[9]DBD!F21</f>
        <v>0</v>
      </c>
      <c r="G17" s="9">
        <f>[9]DBD!G21</f>
        <v>0</v>
      </c>
      <c r="H17" s="20"/>
      <c r="I17" s="20"/>
      <c r="J17" s="20"/>
      <c r="K17" s="20"/>
      <c r="L17" s="20"/>
      <c r="M17" s="15"/>
      <c r="N17" s="33" t="s">
        <v>331</v>
      </c>
    </row>
    <row r="18" spans="1:14">
      <c r="A18" s="9">
        <f>[9]DBD!A22</f>
        <v>14</v>
      </c>
      <c r="B18" s="9" t="str">
        <f>[9]DBD!B22</f>
        <v>CentralBankPercent</v>
      </c>
      <c r="C18" s="9" t="str">
        <f>[9]DBD!C22</f>
        <v>央行融資</v>
      </c>
      <c r="D18" s="9" t="str">
        <f>[9]DBD!D22</f>
        <v>DECIMAL</v>
      </c>
      <c r="E18" s="9">
        <f>[9]DBD!E22</f>
        <v>3</v>
      </c>
      <c r="F18" s="9">
        <f>[9]DBD!F22</f>
        <v>0</v>
      </c>
      <c r="G18" s="9">
        <f>[9]DBD!G22</f>
        <v>0</v>
      </c>
      <c r="H18" s="20"/>
      <c r="I18" s="21"/>
      <c r="J18" s="21"/>
      <c r="K18" s="21"/>
      <c r="L18" s="21"/>
      <c r="M18" s="15"/>
      <c r="N18" s="33" t="s">
        <v>319</v>
      </c>
    </row>
    <row r="19" spans="1:14">
      <c r="A19" s="9">
        <f>[9]DBD!A23</f>
        <v>15</v>
      </c>
      <c r="B19" s="9" t="str">
        <f>[9]DBD!B23</f>
        <v>MasterCustUkey</v>
      </c>
      <c r="C19" s="9" t="str">
        <f>[9]DBD!C23</f>
        <v>母公司識別碼</v>
      </c>
      <c r="D19" s="9" t="str">
        <f>[9]DBD!D23</f>
        <v>VARCHAR2</v>
      </c>
      <c r="E19" s="9">
        <f>[9]DBD!E23</f>
        <v>32</v>
      </c>
      <c r="F19" s="9">
        <f>[9]DBD!F23</f>
        <v>0</v>
      </c>
      <c r="G19" s="9">
        <f>[9]DBD!G23</f>
        <v>0</v>
      </c>
      <c r="H19" s="20"/>
      <c r="I19" s="21"/>
      <c r="J19" s="21"/>
      <c r="K19" s="21"/>
      <c r="L19" s="21"/>
      <c r="M19" s="15"/>
      <c r="N19" s="33" t="s">
        <v>331</v>
      </c>
    </row>
    <row r="20" spans="1:14">
      <c r="A20" s="9">
        <f>[9]DBD!A24</f>
        <v>16</v>
      </c>
      <c r="B20" s="9" t="str">
        <f>[9]DBD!B24</f>
        <v>SubCustUkey1</v>
      </c>
      <c r="C20" s="9" t="str">
        <f>[9]DBD!C24</f>
        <v>聯貸動撥之子公司一</v>
      </c>
      <c r="D20" s="9" t="str">
        <f>[9]DBD!D24</f>
        <v>VARCHAR2</v>
      </c>
      <c r="E20" s="9">
        <f>[9]DBD!E24</f>
        <v>32</v>
      </c>
      <c r="F20" s="9">
        <f>[9]DBD!F24</f>
        <v>0</v>
      </c>
      <c r="G20" s="9">
        <f>[9]DBD!G24</f>
        <v>0</v>
      </c>
      <c r="H20" s="20"/>
      <c r="I20" s="21"/>
      <c r="J20" s="21"/>
      <c r="K20" s="21"/>
      <c r="L20" s="21"/>
      <c r="M20" s="15"/>
      <c r="N20" s="33" t="s">
        <v>331</v>
      </c>
    </row>
    <row r="21" spans="1:14">
      <c r="A21" s="9">
        <f>[9]DBD!A25</f>
        <v>17</v>
      </c>
      <c r="B21" s="9" t="str">
        <f>[9]DBD!B25</f>
        <v>SubCustUkey2</v>
      </c>
      <c r="C21" s="9" t="str">
        <f>[9]DBD!C25</f>
        <v>聯貸動撥之子公司二</v>
      </c>
      <c r="D21" s="9" t="str">
        <f>[9]DBD!D25</f>
        <v>VARCHAR2</v>
      </c>
      <c r="E21" s="9">
        <f>[9]DBD!E25</f>
        <v>32</v>
      </c>
      <c r="F21" s="9">
        <f>[9]DBD!F25</f>
        <v>0</v>
      </c>
      <c r="G21" s="9">
        <f>[9]DBD!G25</f>
        <v>0</v>
      </c>
      <c r="H21" s="20"/>
      <c r="I21" s="21"/>
      <c r="J21" s="21"/>
      <c r="K21" s="21"/>
      <c r="L21" s="21"/>
      <c r="M21" s="15"/>
      <c r="N21" s="33" t="s">
        <v>331</v>
      </c>
    </row>
    <row r="22" spans="1:14">
      <c r="A22" s="9">
        <f>[9]DBD!A26</f>
        <v>18</v>
      </c>
      <c r="B22" s="9" t="str">
        <f>[9]DBD!B26</f>
        <v>SubCustUkey3</v>
      </c>
      <c r="C22" s="9" t="str">
        <f>[9]DBD!C26</f>
        <v>聯貸動撥之子公司三</v>
      </c>
      <c r="D22" s="9" t="str">
        <f>[9]DBD!D26</f>
        <v>VARCHAR2</v>
      </c>
      <c r="E22" s="9">
        <f>[9]DBD!E26</f>
        <v>32</v>
      </c>
      <c r="F22" s="9">
        <f>[9]DBD!F26</f>
        <v>0</v>
      </c>
      <c r="G22" s="9">
        <f>[9]DBD!G26</f>
        <v>0</v>
      </c>
      <c r="H22" s="20"/>
      <c r="I22" s="21"/>
      <c r="J22" s="21"/>
      <c r="K22" s="21"/>
      <c r="L22" s="21"/>
      <c r="M22" s="15"/>
      <c r="N22" s="33" t="s">
        <v>331</v>
      </c>
    </row>
    <row r="23" spans="1:14">
      <c r="A23" s="9">
        <f>[9]DBD!A27</f>
        <v>19</v>
      </c>
      <c r="B23" s="9" t="str">
        <f>[9]DBD!B27</f>
        <v>SubCustUkey4</v>
      </c>
      <c r="C23" s="9" t="str">
        <f>[9]DBD!C27</f>
        <v>聯貸動撥之子公司四</v>
      </c>
      <c r="D23" s="9" t="str">
        <f>[9]DBD!D27</f>
        <v>VARCHAR2</v>
      </c>
      <c r="E23" s="9">
        <f>[9]DBD!E27</f>
        <v>32</v>
      </c>
      <c r="F23" s="9">
        <f>[9]DBD!F27</f>
        <v>0</v>
      </c>
      <c r="G23" s="9">
        <f>[9]DBD!G27</f>
        <v>0</v>
      </c>
      <c r="H23" s="20"/>
      <c r="I23" s="21"/>
      <c r="J23" s="21"/>
      <c r="K23" s="21"/>
      <c r="L23" s="21"/>
      <c r="M23" s="15"/>
      <c r="N23" s="33" t="s">
        <v>331</v>
      </c>
    </row>
    <row r="24" spans="1:14">
      <c r="A24" s="9">
        <f>[9]DBD!A28</f>
        <v>20</v>
      </c>
      <c r="B24" s="9" t="str">
        <f>[9]DBD!B28</f>
        <v>SubCustUkey5</v>
      </c>
      <c r="C24" s="9" t="str">
        <f>[9]DBD!C28</f>
        <v>聯貸動撥之子公司五</v>
      </c>
      <c r="D24" s="9" t="str">
        <f>[9]DBD!D28</f>
        <v>VARCHAR2</v>
      </c>
      <c r="E24" s="9">
        <f>[9]DBD!E28</f>
        <v>32</v>
      </c>
      <c r="F24" s="9">
        <f>[9]DBD!F28</f>
        <v>0</v>
      </c>
      <c r="G24" s="9">
        <f>[9]DBD!G28</f>
        <v>0</v>
      </c>
      <c r="H24" s="20"/>
      <c r="I24" s="21"/>
      <c r="J24" s="21"/>
      <c r="K24" s="21"/>
      <c r="L24" s="21"/>
      <c r="M24" s="15"/>
      <c r="N24" s="33" t="s">
        <v>331</v>
      </c>
    </row>
    <row r="25" spans="1:14">
      <c r="A25" s="9">
        <f>[9]DBD!A29</f>
        <v>21</v>
      </c>
      <c r="B25" s="9" t="str">
        <f>[9]DBD!B29</f>
        <v>SubCustUkey6</v>
      </c>
      <c r="C25" s="9" t="str">
        <f>[9]DBD!C29</f>
        <v>聯貸動撥之子公司六</v>
      </c>
      <c r="D25" s="9" t="str">
        <f>[9]DBD!D29</f>
        <v>VARCHAR2</v>
      </c>
      <c r="E25" s="9">
        <f>[9]DBD!E29</f>
        <v>32</v>
      </c>
      <c r="F25" s="9">
        <f>[9]DBD!F29</f>
        <v>0</v>
      </c>
      <c r="G25" s="9">
        <f>[9]DBD!G29</f>
        <v>0</v>
      </c>
      <c r="H25" s="20"/>
      <c r="I25" s="21"/>
      <c r="J25" s="21"/>
      <c r="K25" s="21"/>
      <c r="L25" s="21"/>
      <c r="M25" s="15"/>
      <c r="N25" s="33" t="s">
        <v>331</v>
      </c>
    </row>
    <row r="26" spans="1:14">
      <c r="A26" s="9">
        <f>[9]DBD!A30</f>
        <v>22</v>
      </c>
      <c r="B26" s="9" t="str">
        <f>[9]DBD!B30</f>
        <v>CreateDate</v>
      </c>
      <c r="C26" s="9" t="str">
        <f>[9]DBD!C30</f>
        <v>建檔日期時間</v>
      </c>
      <c r="D26" s="9" t="str">
        <f>[9]DBD!D30</f>
        <v>DATE</v>
      </c>
      <c r="E26" s="9">
        <f>[9]DBD!E30</f>
        <v>0</v>
      </c>
      <c r="F26" s="9">
        <f>[9]DBD!F30</f>
        <v>0</v>
      </c>
      <c r="G26" s="9">
        <f>[9]DBD!G30</f>
        <v>0</v>
      </c>
      <c r="H26" s="20"/>
      <c r="I26" s="21"/>
      <c r="J26" s="21"/>
      <c r="K26" s="21"/>
      <c r="L26" s="21"/>
      <c r="M26" s="15"/>
      <c r="N26" s="15"/>
    </row>
    <row r="27" spans="1:14">
      <c r="A27" s="9">
        <f>[9]DBD!A31</f>
        <v>23</v>
      </c>
      <c r="B27" s="9" t="str">
        <f>[9]DBD!B31</f>
        <v>CreateEmpNo</v>
      </c>
      <c r="C27" s="9" t="str">
        <f>[9]DBD!C31</f>
        <v>建檔人員</v>
      </c>
      <c r="D27" s="9" t="str">
        <f>[9]DBD!D31</f>
        <v>VARCHAR2</v>
      </c>
      <c r="E27" s="9">
        <f>[9]DBD!E31</f>
        <v>6</v>
      </c>
      <c r="F27" s="9">
        <f>[9]DBD!F31</f>
        <v>0</v>
      </c>
      <c r="G27" s="9">
        <f>[9]DBD!G31</f>
        <v>0</v>
      </c>
      <c r="H27" s="20"/>
      <c r="I27" s="21"/>
      <c r="J27" s="21"/>
      <c r="K27" s="21"/>
      <c r="L27" s="21"/>
      <c r="M27" s="15"/>
      <c r="N27" s="15"/>
    </row>
    <row r="28" spans="1:14">
      <c r="A28" s="9">
        <f>[9]DBD!A32</f>
        <v>24</v>
      </c>
      <c r="B28" s="9" t="str">
        <f>[9]DBD!B32</f>
        <v>LastUpdate</v>
      </c>
      <c r="C28" s="9" t="str">
        <f>[9]DBD!C32</f>
        <v>最後更新日期時間</v>
      </c>
      <c r="D28" s="9" t="str">
        <f>[9]DBD!D32</f>
        <v>DATE</v>
      </c>
      <c r="E28" s="9">
        <f>[9]DBD!E32</f>
        <v>0</v>
      </c>
      <c r="F28" s="9">
        <f>[9]DBD!F32</f>
        <v>0</v>
      </c>
      <c r="G28" s="9">
        <f>[9]DBD!G32</f>
        <v>0</v>
      </c>
      <c r="H28" s="20"/>
      <c r="I28" s="21"/>
      <c r="J28" s="21"/>
      <c r="K28" s="21"/>
      <c r="L28" s="21"/>
      <c r="M28" s="15"/>
      <c r="N28" s="15"/>
    </row>
    <row r="29" spans="1:14">
      <c r="A29" s="9">
        <f>[9]DBD!A33</f>
        <v>25</v>
      </c>
      <c r="B29" s="9" t="str">
        <f>[9]DBD!B33</f>
        <v>LastUpdateEmpNo</v>
      </c>
      <c r="C29" s="9" t="str">
        <f>[9]DBD!C33</f>
        <v>最後更新人員</v>
      </c>
      <c r="D29" s="9" t="str">
        <f>[9]DBD!D33</f>
        <v>VARCHAR2</v>
      </c>
      <c r="E29" s="9">
        <f>[9]DBD!E33</f>
        <v>6</v>
      </c>
      <c r="F29" s="9">
        <f>[9]DBD!F33</f>
        <v>0</v>
      </c>
      <c r="G29" s="9">
        <f>[9]DBD!G33</f>
        <v>0</v>
      </c>
      <c r="H29" s="20"/>
      <c r="I29" s="21"/>
      <c r="J29" s="21"/>
      <c r="K29" s="21"/>
      <c r="L29" s="21"/>
      <c r="M29" s="15"/>
      <c r="N29" s="15"/>
    </row>
  </sheetData>
  <mergeCells count="1">
    <mergeCell ref="A1:B1"/>
  </mergeCells>
  <phoneticPr fontId="1" type="noConversion"/>
  <hyperlinks>
    <hyperlink ref="E1" location="'L3'!A1" display="回首頁" xr:uid="{00000000-0004-0000-09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zoomScale="85" zoomScaleNormal="85" workbookViewId="0">
      <selection activeCell="C3" sqref="C3"/>
    </sheetView>
  </sheetViews>
  <sheetFormatPr defaultColWidth="81.77734375" defaultRowHeight="16.2"/>
  <cols>
    <col min="1" max="1" width="5.21875" style="11" bestFit="1" customWidth="1"/>
    <col min="2" max="2" width="20.21875" style="11" bestFit="1" customWidth="1"/>
    <col min="3" max="3" width="76.5546875" style="11" customWidth="1"/>
    <col min="4" max="4" width="11.6640625" style="11" bestFit="1" customWidth="1"/>
    <col min="5" max="5" width="8.21875" style="11" bestFit="1" customWidth="1"/>
    <col min="6" max="6" width="6.21875" style="11" bestFit="1" customWidth="1"/>
    <col min="7" max="7" width="16.21875" style="11" customWidth="1"/>
    <col min="8" max="8" width="12.5546875" style="11" bestFit="1" customWidth="1"/>
    <col min="9" max="9" width="22.33203125" style="11" customWidth="1"/>
    <col min="10" max="10" width="15.33203125" style="11" bestFit="1" customWidth="1"/>
    <col min="11" max="13" width="6.21875" style="11" bestFit="1" customWidth="1"/>
    <col min="14" max="14" width="55.5546875" style="11" bestFit="1" customWidth="1"/>
    <col min="15" max="16384" width="81.77734375" style="11"/>
  </cols>
  <sheetData>
    <row r="1" spans="1:15">
      <c r="A1" s="46" t="s">
        <v>10</v>
      </c>
      <c r="B1" s="47"/>
      <c r="C1" s="9" t="str">
        <f>[1]DBD!C1</f>
        <v>LoanBorMain</v>
      </c>
      <c r="D1" s="9" t="str">
        <f>[1]DBD!D1</f>
        <v>放款主檔</v>
      </c>
      <c r="E1" s="16" t="s">
        <v>73</v>
      </c>
      <c r="F1" s="10"/>
      <c r="G1" s="10"/>
    </row>
    <row r="2" spans="1:15" ht="18" customHeight="1">
      <c r="A2" s="24"/>
      <c r="B2" s="41" t="s">
        <v>269</v>
      </c>
      <c r="C2" s="30" t="s">
        <v>391</v>
      </c>
      <c r="D2" s="30"/>
      <c r="E2" s="16"/>
      <c r="F2" s="10"/>
      <c r="G2" s="10"/>
    </row>
    <row r="3" spans="1:15">
      <c r="A3" s="24"/>
      <c r="B3" s="41" t="s">
        <v>270</v>
      </c>
      <c r="C3" s="30"/>
      <c r="D3" s="30"/>
      <c r="E3" s="16"/>
      <c r="F3" s="10"/>
      <c r="G3" s="10"/>
    </row>
    <row r="4" spans="1:15">
      <c r="A4" s="12" t="s">
        <v>11</v>
      </c>
      <c r="B4" s="12" t="s">
        <v>12</v>
      </c>
      <c r="C4" s="13" t="s">
        <v>13</v>
      </c>
      <c r="D4" s="12" t="s">
        <v>14</v>
      </c>
      <c r="E4" s="12" t="s">
        <v>15</v>
      </c>
      <c r="F4" s="12" t="s">
        <v>16</v>
      </c>
      <c r="G4" s="13" t="s">
        <v>17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  <c r="O4" s="42" t="s">
        <v>348</v>
      </c>
    </row>
    <row r="5" spans="1:15">
      <c r="A5" s="9">
        <f>[1]DBD!A9</f>
        <v>1</v>
      </c>
      <c r="B5" s="9" t="str">
        <f>[1]DBD!B9</f>
        <v>CustNo</v>
      </c>
      <c r="C5" s="9" t="str">
        <f>[1]DBD!C9</f>
        <v>借款人戶號</v>
      </c>
      <c r="D5" s="9" t="str">
        <f>[1]DBD!D9</f>
        <v>DECIMAL</v>
      </c>
      <c r="E5" s="9">
        <f>[1]DBD!E9</f>
        <v>7</v>
      </c>
      <c r="F5" s="9"/>
      <c r="G5" s="9"/>
      <c r="H5" s="15" t="s">
        <v>28</v>
      </c>
      <c r="I5" s="15" t="s">
        <v>8</v>
      </c>
      <c r="J5" s="15" t="s">
        <v>29</v>
      </c>
      <c r="K5" s="15" t="s">
        <v>9</v>
      </c>
      <c r="L5" s="15">
        <v>7</v>
      </c>
      <c r="M5" s="15"/>
      <c r="N5" s="15"/>
    </row>
    <row r="6" spans="1:15">
      <c r="A6" s="9">
        <f>[1]DBD!A10</f>
        <v>2</v>
      </c>
      <c r="B6" s="9" t="str">
        <f>[1]DBD!B10</f>
        <v>FacmNo</v>
      </c>
      <c r="C6" s="9" t="str">
        <f>[1]DBD!C10</f>
        <v>額度編號</v>
      </c>
      <c r="D6" s="9" t="str">
        <f>[1]DBD!D10</f>
        <v>DECIMAL</v>
      </c>
      <c r="E6" s="9">
        <f>[1]DBD!E10</f>
        <v>3</v>
      </c>
      <c r="F6" s="9"/>
      <c r="G6" s="9"/>
      <c r="H6" s="20" t="s">
        <v>27</v>
      </c>
      <c r="I6" s="20" t="s">
        <v>30</v>
      </c>
      <c r="J6" s="20" t="s">
        <v>31</v>
      </c>
      <c r="K6" s="20" t="s">
        <v>9</v>
      </c>
      <c r="L6" s="20">
        <v>3</v>
      </c>
      <c r="M6" s="15"/>
      <c r="N6" s="15"/>
    </row>
    <row r="7" spans="1:15" ht="48.6">
      <c r="A7" s="9">
        <f>[1]DBD!A11</f>
        <v>3</v>
      </c>
      <c r="B7" s="9" t="str">
        <f>[1]DBD!B11</f>
        <v>BormNo</v>
      </c>
      <c r="C7" s="9" t="str">
        <f>[1]DBD!C11</f>
        <v>撥款序號, 預約序號</v>
      </c>
      <c r="D7" s="9" t="str">
        <f>[1]DBD!D11</f>
        <v>DECIMAL</v>
      </c>
      <c r="E7" s="9">
        <f>[1]DBD!E11</f>
        <v>3</v>
      </c>
      <c r="F7" s="9"/>
      <c r="G7" s="9"/>
      <c r="H7" s="20" t="s">
        <v>27</v>
      </c>
      <c r="I7" s="20" t="s">
        <v>32</v>
      </c>
      <c r="J7" s="20" t="s">
        <v>33</v>
      </c>
      <c r="K7" s="20" t="s">
        <v>9</v>
      </c>
      <c r="L7" s="20">
        <v>3</v>
      </c>
      <c r="M7" s="15"/>
      <c r="N7" s="15" t="s">
        <v>358</v>
      </c>
      <c r="O7" s="44" t="s">
        <v>357</v>
      </c>
    </row>
    <row r="8" spans="1:15">
      <c r="A8" s="9">
        <f>[1]DBD!A12</f>
        <v>4</v>
      </c>
      <c r="B8" s="9" t="str">
        <f>[1]DBD!B12</f>
        <v>LastBorxNo</v>
      </c>
      <c r="C8" s="9" t="str">
        <f>[1]DBD!C12</f>
        <v>已編BorTx流水號</v>
      </c>
      <c r="D8" s="9" t="str">
        <f>[1]DBD!D12</f>
        <v>DECIMAL</v>
      </c>
      <c r="E8" s="9">
        <f>[1]DBD!E12</f>
        <v>4</v>
      </c>
      <c r="F8" s="9"/>
      <c r="G8" s="9"/>
      <c r="H8" s="15"/>
      <c r="I8" s="15"/>
      <c r="J8" s="15"/>
      <c r="K8" s="15"/>
      <c r="L8" s="15"/>
      <c r="M8" s="15"/>
      <c r="N8" s="15" t="s">
        <v>168</v>
      </c>
    </row>
    <row r="9" spans="1:15">
      <c r="A9" s="9">
        <f>[1]DBD!A13</f>
        <v>5</v>
      </c>
      <c r="B9" s="9" t="str">
        <f>[1]DBD!B13</f>
        <v>LastOvduNo</v>
      </c>
      <c r="C9" s="9" t="str">
        <f>[1]DBD!C13</f>
        <v>已編Overdue流水號</v>
      </c>
      <c r="D9" s="9" t="str">
        <f>[1]DBD!D13</f>
        <v>DECIMAL</v>
      </c>
      <c r="E9" s="9">
        <f>[1]DBD!E13</f>
        <v>3</v>
      </c>
      <c r="F9" s="9"/>
      <c r="G9" s="9"/>
      <c r="H9" s="15"/>
      <c r="I9" s="15"/>
      <c r="J9" s="15"/>
      <c r="K9" s="15"/>
      <c r="L9" s="15"/>
      <c r="M9" s="15"/>
      <c r="N9" s="15" t="s">
        <v>168</v>
      </c>
    </row>
    <row r="10" spans="1:15" ht="226.8">
      <c r="A10" s="9">
        <f>[1]DBD!A14</f>
        <v>6</v>
      </c>
      <c r="B10" s="9" t="str">
        <f>[1]DBD!B14</f>
        <v>Status</v>
      </c>
      <c r="C10" s="9" t="str">
        <f>[1]DBD!C14</f>
        <v>戶況</v>
      </c>
      <c r="D10" s="9" t="str">
        <f>[1]DBD!D14</f>
        <v>DECIMAL</v>
      </c>
      <c r="E10" s="9">
        <f>[1]DBD!E14</f>
        <v>2</v>
      </c>
      <c r="F10" s="9"/>
      <c r="G10" s="9" t="str">
        <f>[1]DBD!G14</f>
        <v>0: 正常戶
1:展期
2: 催收戶
3: 結案戶
4: 逾期戶
5: 催收結案戶
6: 呆帳戶
7: 部分轉呆戶
8: 債權轉讓戶
9: 呆帳結案戶
97:預約撥款已刪除
98:預約已撥款
99:預約撥款</v>
      </c>
      <c r="H10" s="20" t="s">
        <v>27</v>
      </c>
      <c r="I10" s="20" t="s">
        <v>34</v>
      </c>
      <c r="J10" s="20" t="s">
        <v>35</v>
      </c>
      <c r="K10" s="20" t="s">
        <v>9</v>
      </c>
      <c r="L10" s="20">
        <v>1</v>
      </c>
      <c r="M10" s="15"/>
      <c r="N10" s="23" t="s">
        <v>205</v>
      </c>
    </row>
    <row r="11" spans="1:15">
      <c r="A11" s="9">
        <f>[1]DBD!A15</f>
        <v>7</v>
      </c>
      <c r="B11" s="9" t="str">
        <f>[1]DBD!B15</f>
        <v>RateIncr</v>
      </c>
      <c r="C11" s="9" t="str">
        <f>[1]DBD!C15</f>
        <v>加碼利率</v>
      </c>
      <c r="D11" s="9" t="str">
        <f>[1]DBD!D15</f>
        <v>DECIMAL</v>
      </c>
      <c r="E11" s="9">
        <f>[1]DBD!E15</f>
        <v>6</v>
      </c>
      <c r="F11" s="9">
        <f>[1]DBD!F15</f>
        <v>4</v>
      </c>
      <c r="G11" s="9"/>
      <c r="H11" s="20" t="s">
        <v>206</v>
      </c>
      <c r="I11" s="21" t="s">
        <v>207</v>
      </c>
      <c r="J11" s="21" t="s">
        <v>208</v>
      </c>
      <c r="K11" s="21" t="s">
        <v>25</v>
      </c>
      <c r="L11" s="21">
        <v>6</v>
      </c>
      <c r="M11" s="15">
        <v>4</v>
      </c>
      <c r="N11" s="15" t="s">
        <v>209</v>
      </c>
    </row>
    <row r="12" spans="1:15">
      <c r="A12" s="9">
        <f>[1]DBD!A16</f>
        <v>8</v>
      </c>
      <c r="B12" s="9" t="str">
        <f>[1]DBD!B16</f>
        <v>IndividualIncr</v>
      </c>
      <c r="C12" s="9" t="str">
        <f>[1]DBD!C16</f>
        <v>個別加碼利率</v>
      </c>
      <c r="D12" s="9" t="str">
        <f>[1]DBD!D16</f>
        <v>DECIMAL</v>
      </c>
      <c r="E12" s="9">
        <f>[1]DBD!E16</f>
        <v>6</v>
      </c>
      <c r="F12" s="9">
        <f>[1]DBD!F16</f>
        <v>4</v>
      </c>
      <c r="G12" s="9"/>
      <c r="H12" s="20" t="s">
        <v>206</v>
      </c>
      <c r="I12" s="21" t="s">
        <v>207</v>
      </c>
      <c r="J12" s="21" t="s">
        <v>208</v>
      </c>
      <c r="K12" s="21" t="s">
        <v>25</v>
      </c>
      <c r="L12" s="21">
        <v>6</v>
      </c>
      <c r="M12" s="15">
        <v>4</v>
      </c>
      <c r="N12" s="15" t="s">
        <v>209</v>
      </c>
    </row>
    <row r="13" spans="1:15">
      <c r="A13" s="9">
        <f>[1]DBD!A17</f>
        <v>9</v>
      </c>
      <c r="B13" s="9" t="str">
        <f>[1]DBD!B17</f>
        <v>ApproveRate</v>
      </c>
      <c r="C13" s="9" t="str">
        <f>[1]DBD!C17</f>
        <v>核准利率</v>
      </c>
      <c r="D13" s="9" t="str">
        <f>[1]DBD!D17</f>
        <v>DECIMAL</v>
      </c>
      <c r="E13" s="9">
        <f>[1]DBD!E17</f>
        <v>6</v>
      </c>
      <c r="F13" s="9">
        <f>[1]DBD!F17</f>
        <v>4</v>
      </c>
      <c r="G13" s="9"/>
      <c r="H13" s="15" t="s">
        <v>210</v>
      </c>
      <c r="I13" s="15" t="s">
        <v>211</v>
      </c>
      <c r="J13" s="15" t="s">
        <v>212</v>
      </c>
      <c r="K13" s="15" t="s">
        <v>213</v>
      </c>
      <c r="L13" s="15">
        <v>6</v>
      </c>
      <c r="M13" s="15">
        <v>4</v>
      </c>
      <c r="N13" s="15" t="s">
        <v>209</v>
      </c>
    </row>
    <row r="14" spans="1:15" ht="48.6">
      <c r="A14" s="9">
        <f>[1]DBD!A18</f>
        <v>10</v>
      </c>
      <c r="B14" s="9" t="str">
        <f>[1]DBD!B18</f>
        <v>StoreRate</v>
      </c>
      <c r="C14" s="9" t="str">
        <f>[1]DBD!C18</f>
        <v>實際計息利率</v>
      </c>
      <c r="D14" s="9" t="str">
        <f>[1]DBD!D18</f>
        <v>DECIMAL</v>
      </c>
      <c r="E14" s="9">
        <f>[1]DBD!E18</f>
        <v>6</v>
      </c>
      <c r="F14" s="9">
        <f>[1]DBD!F18</f>
        <v>4</v>
      </c>
      <c r="G14" s="9"/>
      <c r="H14" s="20" t="s">
        <v>214</v>
      </c>
      <c r="I14" s="26" t="s">
        <v>215</v>
      </c>
      <c r="J14" s="23" t="s">
        <v>216</v>
      </c>
      <c r="K14" s="23" t="s">
        <v>217</v>
      </c>
      <c r="L14" s="23" t="s">
        <v>218</v>
      </c>
      <c r="M14" s="23" t="s">
        <v>219</v>
      </c>
      <c r="N14" s="23" t="s">
        <v>220</v>
      </c>
    </row>
    <row r="15" spans="1:15" ht="64.8">
      <c r="A15" s="9">
        <f>[1]DBD!A19</f>
        <v>11</v>
      </c>
      <c r="B15" s="9" t="str">
        <f>[1]DBD!B19</f>
        <v>RateCode</v>
      </c>
      <c r="C15" s="9" t="str">
        <f>[1]DBD!C19</f>
        <v>利率區分</v>
      </c>
      <c r="D15" s="9" t="str">
        <f>[1]DBD!D19</f>
        <v>VARCHAR2</v>
      </c>
      <c r="E15" s="9">
        <f>[1]DBD!E19</f>
        <v>1</v>
      </c>
      <c r="F15" s="9"/>
      <c r="G15" s="9" t="str">
        <f>[1]DBD!G19</f>
        <v>共用代碼檔
1: 機動 
2: 固定
3: 定期機動</v>
      </c>
      <c r="H15" s="20" t="s">
        <v>27</v>
      </c>
      <c r="I15" s="21" t="s">
        <v>36</v>
      </c>
      <c r="J15" s="21" t="s">
        <v>37</v>
      </c>
      <c r="K15" s="21" t="s">
        <v>9</v>
      </c>
      <c r="L15" s="21">
        <v>1</v>
      </c>
      <c r="M15" s="15"/>
      <c r="N15" s="15"/>
    </row>
    <row r="16" spans="1:15">
      <c r="A16" s="9">
        <f>[1]DBD!A20</f>
        <v>12</v>
      </c>
      <c r="B16" s="9" t="str">
        <f>[1]DBD!B20</f>
        <v>RateAdjFreq</v>
      </c>
      <c r="C16" s="9" t="str">
        <f>[1]DBD!C20</f>
        <v>利率調整週期</v>
      </c>
      <c r="D16" s="9" t="str">
        <f>[1]DBD!D20</f>
        <v>DECIMAL</v>
      </c>
      <c r="E16" s="9">
        <f>[1]DBD!E20</f>
        <v>2</v>
      </c>
      <c r="F16" s="9"/>
      <c r="G16" s="9"/>
      <c r="H16" s="20" t="s">
        <v>27</v>
      </c>
      <c r="I16" s="15" t="s">
        <v>221</v>
      </c>
      <c r="J16" s="15" t="s">
        <v>222</v>
      </c>
      <c r="K16" s="15" t="s">
        <v>223</v>
      </c>
      <c r="L16" s="15">
        <v>2</v>
      </c>
      <c r="M16" s="15"/>
      <c r="N16" s="15"/>
    </row>
    <row r="17" spans="1:14" ht="81">
      <c r="A17" s="9">
        <f>[1]DBD!A21</f>
        <v>13</v>
      </c>
      <c r="B17" s="9" t="str">
        <f>[1]DBD!B21</f>
        <v>DrawdownCode</v>
      </c>
      <c r="C17" s="9" t="str">
        <f>[1]DBD!C21</f>
        <v>撥款方式</v>
      </c>
      <c r="D17" s="9" t="str">
        <f>[1]DBD!D21</f>
        <v>VARCHAR2</v>
      </c>
      <c r="E17" s="9">
        <f>[1]DBD!E21</f>
        <v>1</v>
      </c>
      <c r="F17" s="9"/>
      <c r="G17" s="9" t="str">
        <f>[1]DBD!G21</f>
        <v>共用代碼檔
1:整批匯款(預撥)  
2:單筆匯款(即時)</v>
      </c>
      <c r="H17" s="15" t="s">
        <v>224</v>
      </c>
      <c r="I17" s="15" t="s">
        <v>225</v>
      </c>
      <c r="J17" s="15" t="s">
        <v>226</v>
      </c>
      <c r="K17" s="15" t="s">
        <v>227</v>
      </c>
      <c r="L17" s="15">
        <v>1</v>
      </c>
      <c r="M17" s="15"/>
      <c r="N17" s="15" t="s">
        <v>228</v>
      </c>
    </row>
    <row r="18" spans="1:14" ht="19.2" customHeight="1">
      <c r="A18" s="9">
        <f>[1]DBD!A22</f>
        <v>14</v>
      </c>
      <c r="B18" s="9" t="str">
        <f>[1]DBD!B22</f>
        <v>CurrencyCode</v>
      </c>
      <c r="C18" s="9" t="str">
        <f>[1]DBD!C22</f>
        <v>幣別</v>
      </c>
      <c r="D18" s="9" t="str">
        <f>[1]DBD!D22</f>
        <v>VARCHAR2</v>
      </c>
      <c r="E18" s="9">
        <f>[1]DBD!E22</f>
        <v>3</v>
      </c>
      <c r="F18" s="9"/>
      <c r="G18" s="9"/>
      <c r="H18" s="15"/>
      <c r="I18" s="15"/>
      <c r="J18" s="15"/>
      <c r="K18" s="15"/>
      <c r="L18" s="15"/>
      <c r="M18" s="15"/>
      <c r="N18" s="15" t="s">
        <v>179</v>
      </c>
    </row>
    <row r="19" spans="1:14">
      <c r="A19" s="9">
        <f>[1]DBD!A23</f>
        <v>15</v>
      </c>
      <c r="B19" s="9" t="str">
        <f>[1]DBD!B23</f>
        <v>DrawdownAmt</v>
      </c>
      <c r="C19" s="9" t="str">
        <f>[1]DBD!C23</f>
        <v>撥款金額</v>
      </c>
      <c r="D19" s="9" t="str">
        <f>[1]DBD!D23</f>
        <v>DECIMAL</v>
      </c>
      <c r="E19" s="9">
        <f>[1]DBD!E23</f>
        <v>16</v>
      </c>
      <c r="F19" s="9">
        <f>[1]DBD!F23</f>
        <v>2</v>
      </c>
      <c r="G19" s="9"/>
      <c r="H19" s="20" t="s">
        <v>27</v>
      </c>
      <c r="I19" s="20" t="s">
        <v>40</v>
      </c>
      <c r="J19" s="20" t="s">
        <v>41</v>
      </c>
      <c r="K19" s="20" t="s">
        <v>25</v>
      </c>
      <c r="L19" s="20">
        <v>11</v>
      </c>
      <c r="M19" s="22"/>
      <c r="N19" s="15"/>
    </row>
    <row r="20" spans="1:14">
      <c r="A20" s="9">
        <f>[1]DBD!A24</f>
        <v>16</v>
      </c>
      <c r="B20" s="9" t="str">
        <f>[1]DBD!B24</f>
        <v>LoanBal</v>
      </c>
      <c r="C20" s="9" t="str">
        <f>[1]DBD!C24</f>
        <v>放款餘額</v>
      </c>
      <c r="D20" s="9" t="str">
        <f>[1]DBD!D24</f>
        <v>DECIMAL</v>
      </c>
      <c r="E20" s="9">
        <f>[1]DBD!E24</f>
        <v>16</v>
      </c>
      <c r="F20" s="9">
        <f>[1]DBD!F24</f>
        <v>2</v>
      </c>
      <c r="G20" s="9"/>
      <c r="H20" s="20" t="s">
        <v>27</v>
      </c>
      <c r="I20" s="20" t="s">
        <v>42</v>
      </c>
      <c r="J20" s="20" t="s">
        <v>43</v>
      </c>
      <c r="K20" s="20" t="s">
        <v>25</v>
      </c>
      <c r="L20" s="20">
        <v>11</v>
      </c>
      <c r="M20" s="22">
        <v>0</v>
      </c>
      <c r="N20" s="15"/>
    </row>
    <row r="21" spans="1:14">
      <c r="A21" s="9">
        <f>[1]DBD!A25</f>
        <v>17</v>
      </c>
      <c r="B21" s="9" t="str">
        <f>[1]DBD!B25</f>
        <v>DrawdownDate</v>
      </c>
      <c r="C21" s="9" t="str">
        <f>[1]DBD!C25</f>
        <v>撥款日期, 預約日期</v>
      </c>
      <c r="D21" s="9" t="str">
        <f>[1]DBD!D25</f>
        <v>DECIMALD</v>
      </c>
      <c r="E21" s="9">
        <f>[1]DBD!E25</f>
        <v>8</v>
      </c>
      <c r="F21" s="9"/>
      <c r="G21" s="9"/>
      <c r="H21" s="20" t="s">
        <v>27</v>
      </c>
      <c r="I21" s="20" t="s">
        <v>44</v>
      </c>
      <c r="J21" s="21" t="s">
        <v>170</v>
      </c>
      <c r="K21" s="21" t="s">
        <v>9</v>
      </c>
      <c r="L21" s="21">
        <v>8</v>
      </c>
      <c r="M21" s="15"/>
      <c r="N21" s="15"/>
    </row>
    <row r="22" spans="1:14" ht="32.4">
      <c r="A22" s="9">
        <f>[1]DBD!A26</f>
        <v>18</v>
      </c>
      <c r="B22" s="9" t="str">
        <f>[1]DBD!B26</f>
        <v>LoanTermYy</v>
      </c>
      <c r="C22" s="9" t="str">
        <f>[1]DBD!C26</f>
        <v>貸款期間年</v>
      </c>
      <c r="D22" s="9" t="str">
        <f>[1]DBD!D26</f>
        <v>DECIMAL</v>
      </c>
      <c r="E22" s="9">
        <f>[1]DBD!E26</f>
        <v>2</v>
      </c>
      <c r="F22" s="9"/>
      <c r="G22" s="9"/>
      <c r="H22" s="20" t="s">
        <v>27</v>
      </c>
      <c r="I22" s="20" t="s">
        <v>229</v>
      </c>
      <c r="J22" s="26" t="s">
        <v>230</v>
      </c>
      <c r="K22" s="21" t="s">
        <v>231</v>
      </c>
      <c r="L22" s="21" t="s">
        <v>232</v>
      </c>
      <c r="M22" s="15"/>
      <c r="N22" s="15" t="s">
        <v>197</v>
      </c>
    </row>
    <row r="23" spans="1:14" ht="32.4">
      <c r="A23" s="9">
        <f>[1]DBD!A27</f>
        <v>19</v>
      </c>
      <c r="B23" s="9" t="str">
        <f>[1]DBD!B27</f>
        <v>LoanTermMm</v>
      </c>
      <c r="C23" s="9" t="str">
        <f>[1]DBD!C27</f>
        <v>貸款期間月</v>
      </c>
      <c r="D23" s="9" t="str">
        <f>[1]DBD!D27</f>
        <v>DECIMAL</v>
      </c>
      <c r="E23" s="9">
        <f>[1]DBD!E27</f>
        <v>2</v>
      </c>
      <c r="F23" s="9"/>
      <c r="G23" s="9"/>
      <c r="H23" s="20" t="s">
        <v>27</v>
      </c>
      <c r="I23" s="20" t="s">
        <v>229</v>
      </c>
      <c r="J23" s="26" t="s">
        <v>230</v>
      </c>
      <c r="K23" s="21" t="s">
        <v>231</v>
      </c>
      <c r="L23" s="21" t="s">
        <v>232</v>
      </c>
      <c r="M23" s="15"/>
      <c r="N23" s="15" t="s">
        <v>198</v>
      </c>
    </row>
    <row r="24" spans="1:14" ht="32.4">
      <c r="A24" s="9">
        <f>[1]DBD!A28</f>
        <v>20</v>
      </c>
      <c r="B24" s="9" t="str">
        <f>[1]DBD!B28</f>
        <v>LoanTermDd</v>
      </c>
      <c r="C24" s="9" t="str">
        <f>[1]DBD!C28</f>
        <v>貸款期間日</v>
      </c>
      <c r="D24" s="9" t="str">
        <f>[1]DBD!D28</f>
        <v>DECIMAL</v>
      </c>
      <c r="E24" s="9">
        <f>[1]DBD!E28</f>
        <v>3</v>
      </c>
      <c r="F24" s="9"/>
      <c r="G24" s="9"/>
      <c r="H24" s="20" t="s">
        <v>27</v>
      </c>
      <c r="I24" s="20" t="s">
        <v>229</v>
      </c>
      <c r="J24" s="26" t="s">
        <v>230</v>
      </c>
      <c r="K24" s="21" t="s">
        <v>231</v>
      </c>
      <c r="L24" s="21" t="s">
        <v>232</v>
      </c>
      <c r="M24" s="15"/>
      <c r="N24" s="15" t="s">
        <v>199</v>
      </c>
    </row>
    <row r="25" spans="1:14">
      <c r="A25" s="9">
        <f>[1]DBD!A29</f>
        <v>21</v>
      </c>
      <c r="B25" s="9" t="str">
        <f>[1]DBD!B29</f>
        <v>MaturityDate</v>
      </c>
      <c r="C25" s="9" t="str">
        <f>[1]DBD!C29</f>
        <v>到期日</v>
      </c>
      <c r="D25" s="9" t="str">
        <f>[1]DBD!D29</f>
        <v>DECIMALD</v>
      </c>
      <c r="E25" s="9">
        <f>[1]DBD!E29</f>
        <v>8</v>
      </c>
      <c r="F25" s="9"/>
      <c r="G25" s="9"/>
      <c r="H25" s="20" t="s">
        <v>27</v>
      </c>
      <c r="I25" s="20" t="s">
        <v>45</v>
      </c>
      <c r="J25" s="20" t="s">
        <v>46</v>
      </c>
      <c r="K25" s="20" t="s">
        <v>9</v>
      </c>
      <c r="L25" s="20">
        <v>8</v>
      </c>
      <c r="M25" s="15"/>
      <c r="N25" s="15"/>
    </row>
    <row r="26" spans="1:14" ht="48.6">
      <c r="A26" s="9">
        <f>[1]DBD!A30</f>
        <v>22</v>
      </c>
      <c r="B26" s="9" t="str">
        <f>[1]DBD!B30</f>
        <v>IntCalcCode</v>
      </c>
      <c r="C26" s="9" t="str">
        <f>[1]DBD!C30</f>
        <v>計息方式</v>
      </c>
      <c r="D26" s="9" t="str">
        <f>[1]DBD!D30</f>
        <v>VARCHAR2</v>
      </c>
      <c r="E26" s="9">
        <f>[1]DBD!E30</f>
        <v>1</v>
      </c>
      <c r="F26" s="9"/>
      <c r="G26" s="9" t="str">
        <f>[1]DBD!G30</f>
        <v xml:space="preserve">共用代碼檔
1: 按日計息  
2: 按月計息  </v>
      </c>
      <c r="H26" s="20" t="s">
        <v>192</v>
      </c>
      <c r="I26" s="20" t="s">
        <v>340</v>
      </c>
      <c r="J26" s="20" t="s">
        <v>341</v>
      </c>
      <c r="K26" s="20" t="s">
        <v>231</v>
      </c>
      <c r="L26" s="20" t="s">
        <v>235</v>
      </c>
      <c r="M26" s="15"/>
      <c r="N26" s="35" t="s">
        <v>339</v>
      </c>
    </row>
    <row r="27" spans="1:14" ht="178.2">
      <c r="A27" s="9">
        <f>[1]DBD!A31</f>
        <v>23</v>
      </c>
      <c r="B27" s="9" t="str">
        <f>[1]DBD!B31</f>
        <v>AmortizedCode</v>
      </c>
      <c r="C27" s="9" t="str">
        <f>[1]DBD!C31</f>
        <v>攤還方式</v>
      </c>
      <c r="D27" s="9" t="str">
        <f>[1]DBD!D31</f>
        <v>VARCHAR2</v>
      </c>
      <c r="E27" s="9">
        <f>[1]DBD!E31</f>
        <v>1</v>
      </c>
      <c r="F27" s="9"/>
      <c r="G27" s="9" t="str">
        <f>[1]DBD!G31</f>
        <v>共用代碼檔
1.按月繳息(按期繳息到期還本)
2.到期取息(到期繳息還本)
3.本息平均法(期金)
4.本金平均法
5.按月撥款收息(逆向貸款)</v>
      </c>
      <c r="H27" s="20" t="s">
        <v>27</v>
      </c>
      <c r="I27" s="20" t="s">
        <v>47</v>
      </c>
      <c r="J27" s="20" t="s">
        <v>48</v>
      </c>
      <c r="K27" s="20" t="s">
        <v>9</v>
      </c>
      <c r="L27" s="20">
        <v>1</v>
      </c>
      <c r="M27" s="15"/>
      <c r="N27" s="33"/>
    </row>
    <row r="28" spans="1:14">
      <c r="A28" s="9">
        <f>[1]DBD!A32</f>
        <v>24</v>
      </c>
      <c r="B28" s="9" t="str">
        <f>[1]DBD!B32</f>
        <v>FreqBase</v>
      </c>
      <c r="C28" s="9" t="str">
        <f>[1]DBD!C32</f>
        <v>週期基準</v>
      </c>
      <c r="D28" s="9" t="str">
        <f>[1]DBD!D32</f>
        <v>DECIMAL</v>
      </c>
      <c r="E28" s="9">
        <f>[1]DBD!E32</f>
        <v>1</v>
      </c>
      <c r="F28" s="9"/>
      <c r="G28" s="9"/>
      <c r="H28" s="15"/>
      <c r="I28" s="15"/>
      <c r="J28" s="15"/>
      <c r="K28" s="15"/>
      <c r="L28" s="15"/>
      <c r="M28" s="15"/>
      <c r="N28" s="33" t="s">
        <v>169</v>
      </c>
    </row>
    <row r="29" spans="1:14">
      <c r="A29" s="9">
        <f>[1]DBD!A33</f>
        <v>25</v>
      </c>
      <c r="B29" s="9" t="str">
        <f>[1]DBD!B33</f>
        <v>PayIntFreq</v>
      </c>
      <c r="C29" s="9" t="str">
        <f>[1]DBD!C33</f>
        <v>繳息週期</v>
      </c>
      <c r="D29" s="9" t="str">
        <f>[1]DBD!D33</f>
        <v>DECIMAL</v>
      </c>
      <c r="E29" s="9">
        <f>[1]DBD!E33</f>
        <v>2</v>
      </c>
      <c r="F29" s="9"/>
      <c r="G29" s="9"/>
      <c r="H29" s="20" t="s">
        <v>27</v>
      </c>
      <c r="I29" s="21" t="s">
        <v>49</v>
      </c>
      <c r="J29" s="21" t="s">
        <v>50</v>
      </c>
      <c r="K29" s="21" t="s">
        <v>9</v>
      </c>
      <c r="L29" s="21">
        <v>2</v>
      </c>
      <c r="M29" s="15"/>
      <c r="N29" s="15"/>
    </row>
    <row r="30" spans="1:14">
      <c r="A30" s="9">
        <f>[1]DBD!A34</f>
        <v>26</v>
      </c>
      <c r="B30" s="9" t="str">
        <f>[1]DBD!B34</f>
        <v>RepayFreq</v>
      </c>
      <c r="C30" s="9" t="str">
        <f>[1]DBD!C34</f>
        <v>還本週期</v>
      </c>
      <c r="D30" s="9" t="str">
        <f>[1]DBD!D34</f>
        <v>DECIMAL</v>
      </c>
      <c r="E30" s="9">
        <f>[1]DBD!E34</f>
        <v>2</v>
      </c>
      <c r="F30" s="9"/>
      <c r="G30" s="9"/>
      <c r="H30" s="20" t="s">
        <v>27</v>
      </c>
      <c r="I30" s="21" t="s">
        <v>51</v>
      </c>
      <c r="J30" s="21" t="s">
        <v>52</v>
      </c>
      <c r="K30" s="21" t="s">
        <v>9</v>
      </c>
      <c r="L30" s="21">
        <v>2</v>
      </c>
      <c r="M30" s="15"/>
      <c r="N30" s="15"/>
    </row>
    <row r="31" spans="1:14">
      <c r="A31" s="9">
        <f>[1]DBD!A35</f>
        <v>27</v>
      </c>
      <c r="B31" s="9" t="str">
        <f>[1]DBD!B35</f>
        <v>TotalPeriod</v>
      </c>
      <c r="C31" s="9" t="str">
        <f>[1]DBD!C35</f>
        <v>總期數</v>
      </c>
      <c r="D31" s="9" t="str">
        <f>[1]DBD!D35</f>
        <v>DECIMAL</v>
      </c>
      <c r="E31" s="9">
        <f>[1]DBD!E35</f>
        <v>3</v>
      </c>
      <c r="F31" s="9"/>
      <c r="G31" s="9"/>
      <c r="H31" s="15" t="s">
        <v>28</v>
      </c>
      <c r="I31" s="15" t="s">
        <v>53</v>
      </c>
      <c r="J31" s="15" t="s">
        <v>54</v>
      </c>
      <c r="K31" s="15" t="s">
        <v>9</v>
      </c>
      <c r="L31" s="21">
        <v>3</v>
      </c>
      <c r="M31" s="15"/>
      <c r="N31" s="15"/>
    </row>
    <row r="32" spans="1:14" ht="32.4">
      <c r="A32" s="9">
        <f>[1]DBD!A36</f>
        <v>28</v>
      </c>
      <c r="B32" s="9" t="str">
        <f>[1]DBD!B36</f>
        <v>RepaidPeriod</v>
      </c>
      <c r="C32" s="9" t="str">
        <f>[1]DBD!C36</f>
        <v>已還本期數</v>
      </c>
      <c r="D32" s="9" t="str">
        <f>[1]DBD!D36</f>
        <v>DECIMAL</v>
      </c>
      <c r="E32" s="9">
        <f>[1]DBD!E36</f>
        <v>3</v>
      </c>
      <c r="F32" s="9"/>
      <c r="G32" s="9"/>
      <c r="H32" s="15" t="s">
        <v>28</v>
      </c>
      <c r="I32" s="11" t="s">
        <v>233</v>
      </c>
      <c r="J32" s="11" t="s">
        <v>234</v>
      </c>
      <c r="K32" s="11" t="s">
        <v>231</v>
      </c>
      <c r="L32" s="11" t="s">
        <v>235</v>
      </c>
      <c r="M32" s="15"/>
      <c r="N32" s="23" t="s">
        <v>236</v>
      </c>
    </row>
    <row r="33" spans="1:15">
      <c r="A33" s="9">
        <f>[1]DBD!A37</f>
        <v>29</v>
      </c>
      <c r="B33" s="9" t="str">
        <f>[1]DBD!B37</f>
        <v>PaidTerms</v>
      </c>
      <c r="C33" s="9" t="str">
        <f>[1]DBD!C37</f>
        <v>已繳息期數</v>
      </c>
      <c r="D33" s="9" t="str">
        <f>[1]DBD!D37</f>
        <v>DECIMAL</v>
      </c>
      <c r="E33" s="9">
        <f>[1]DBD!E37</f>
        <v>3</v>
      </c>
      <c r="F33" s="9"/>
      <c r="G33" s="9"/>
      <c r="H33" s="20" t="s">
        <v>27</v>
      </c>
      <c r="I33" s="21" t="s">
        <v>55</v>
      </c>
      <c r="J33" s="21" t="s">
        <v>196</v>
      </c>
      <c r="K33" s="21" t="s">
        <v>9</v>
      </c>
      <c r="L33" s="21">
        <v>3</v>
      </c>
      <c r="M33" s="15"/>
      <c r="N33" s="15"/>
    </row>
    <row r="34" spans="1:15">
      <c r="A34" s="9">
        <f>[1]DBD!A38</f>
        <v>30</v>
      </c>
      <c r="B34" s="9" t="str">
        <f>[1]DBD!B38</f>
        <v>PrevPayIntDate</v>
      </c>
      <c r="C34" s="9" t="str">
        <f>[1]DBD!C38</f>
        <v>上次繳息日,繳息迄日</v>
      </c>
      <c r="D34" s="9" t="str">
        <f>[1]DBD!D38</f>
        <v>DECIMALD</v>
      </c>
      <c r="E34" s="9">
        <f>[1]DBD!E38</f>
        <v>8</v>
      </c>
      <c r="F34" s="9"/>
      <c r="G34" s="9"/>
      <c r="H34" s="20" t="s">
        <v>27</v>
      </c>
      <c r="I34" s="21" t="s">
        <v>56</v>
      </c>
      <c r="J34" s="21" t="s">
        <v>238</v>
      </c>
      <c r="K34" s="21" t="s">
        <v>9</v>
      </c>
      <c r="L34" s="21">
        <v>8</v>
      </c>
      <c r="M34" s="15"/>
      <c r="N34" s="15"/>
    </row>
    <row r="35" spans="1:15">
      <c r="A35" s="9">
        <f>[1]DBD!A39</f>
        <v>31</v>
      </c>
      <c r="B35" s="9" t="str">
        <f>[1]DBD!B39</f>
        <v>PrevRepaidDate</v>
      </c>
      <c r="C35" s="9" t="str">
        <f>[1]DBD!C39</f>
        <v>上次還本日,最後還本日</v>
      </c>
      <c r="D35" s="9" t="str">
        <f>[1]DBD!D39</f>
        <v>DECIMALD</v>
      </c>
      <c r="E35" s="9">
        <f>[1]DBD!E39</f>
        <v>8</v>
      </c>
      <c r="F35" s="9"/>
      <c r="G35" s="9"/>
      <c r="H35" s="20" t="s">
        <v>27</v>
      </c>
      <c r="I35" s="21" t="s">
        <v>57</v>
      </c>
      <c r="J35" s="21" t="s">
        <v>58</v>
      </c>
      <c r="K35" s="21" t="s">
        <v>9</v>
      </c>
      <c r="L35" s="21">
        <v>8</v>
      </c>
      <c r="M35" s="15"/>
      <c r="N35" s="15"/>
    </row>
    <row r="36" spans="1:15" ht="324">
      <c r="A36" s="9">
        <f>[1]DBD!A40</f>
        <v>32</v>
      </c>
      <c r="B36" s="9" t="str">
        <f>[1]DBD!B40</f>
        <v>NextPayIntDate</v>
      </c>
      <c r="C36" s="9" t="str">
        <f>[1]DBD!C40</f>
        <v>下次繳息日,應繳息日</v>
      </c>
      <c r="D36" s="9" t="str">
        <f>[1]DBD!D40</f>
        <v>DECIMALD</v>
      </c>
      <c r="E36" s="9">
        <f>[1]DBD!E40</f>
        <v>8</v>
      </c>
      <c r="F36" s="9">
        <f>[1]DBD!F40</f>
        <v>0</v>
      </c>
      <c r="G36" s="9"/>
      <c r="H36" s="15" t="s">
        <v>237</v>
      </c>
      <c r="I36" s="15" t="s">
        <v>359</v>
      </c>
      <c r="J36" s="15" t="s">
        <v>360</v>
      </c>
      <c r="K36" s="15" t="s">
        <v>361</v>
      </c>
      <c r="L36" s="15" t="s">
        <v>362</v>
      </c>
      <c r="M36" s="15"/>
      <c r="N36" s="23" t="s">
        <v>239</v>
      </c>
      <c r="O36" s="44" t="s">
        <v>388</v>
      </c>
    </row>
    <row r="37" spans="1:15">
      <c r="A37" s="9">
        <f>[1]DBD!A41</f>
        <v>33</v>
      </c>
      <c r="B37" s="9" t="str">
        <f>[1]DBD!B41</f>
        <v>NextRepayDate</v>
      </c>
      <c r="C37" s="9" t="str">
        <f>[1]DBD!C41</f>
        <v>下次還本日,應還本日</v>
      </c>
      <c r="D37" s="9" t="str">
        <f>[1]DBD!D41</f>
        <v>DECIMALD</v>
      </c>
      <c r="E37" s="9">
        <f>[1]DBD!E41</f>
        <v>8</v>
      </c>
      <c r="F37" s="9"/>
      <c r="G37" s="9"/>
      <c r="H37" s="20" t="s">
        <v>27</v>
      </c>
      <c r="I37" s="21" t="s">
        <v>59</v>
      </c>
      <c r="J37" s="21" t="s">
        <v>60</v>
      </c>
      <c r="K37" s="21" t="s">
        <v>9</v>
      </c>
      <c r="L37" s="21">
        <v>8</v>
      </c>
      <c r="M37" s="15"/>
      <c r="N37" s="15"/>
    </row>
    <row r="38" spans="1:15">
      <c r="A38" s="9">
        <f>[1]DBD!A42</f>
        <v>34</v>
      </c>
      <c r="B38" s="9" t="str">
        <f>[1]DBD!B42</f>
        <v>DueAmt</v>
      </c>
      <c r="C38" s="9" t="str">
        <f>[1]DBD!C42</f>
        <v>每期攤還金額</v>
      </c>
      <c r="D38" s="9" t="str">
        <f>[1]DBD!D42</f>
        <v>DECIMAL</v>
      </c>
      <c r="E38" s="9">
        <f>[1]DBD!E42</f>
        <v>16</v>
      </c>
      <c r="F38" s="9"/>
      <c r="G38" s="9"/>
      <c r="H38" s="20" t="s">
        <v>27</v>
      </c>
      <c r="I38" s="21" t="s">
        <v>61</v>
      </c>
      <c r="J38" s="21" t="s">
        <v>62</v>
      </c>
      <c r="K38" s="21" t="s">
        <v>25</v>
      </c>
      <c r="L38" s="21">
        <v>9</v>
      </c>
      <c r="M38" s="22">
        <v>0</v>
      </c>
      <c r="N38" s="15"/>
    </row>
    <row r="39" spans="1:15">
      <c r="A39" s="9">
        <f>[1]DBD!A43</f>
        <v>35</v>
      </c>
      <c r="B39" s="9" t="str">
        <f>[1]DBD!B43</f>
        <v>GracePeriod</v>
      </c>
      <c r="C39" s="9" t="str">
        <f>[1]DBD!C43</f>
        <v>寬限期</v>
      </c>
      <c r="D39" s="9" t="str">
        <f>[1]DBD!D43</f>
        <v>DECIMAL</v>
      </c>
      <c r="E39" s="9">
        <f>[1]DBD!E43</f>
        <v>3</v>
      </c>
      <c r="F39" s="9"/>
      <c r="G39" s="9"/>
      <c r="H39" s="20" t="s">
        <v>27</v>
      </c>
      <c r="I39" s="21" t="s">
        <v>63</v>
      </c>
      <c r="J39" s="21" t="s">
        <v>64</v>
      </c>
      <c r="K39" s="21" t="s">
        <v>9</v>
      </c>
      <c r="L39" s="21">
        <v>3</v>
      </c>
      <c r="M39" s="22"/>
      <c r="N39" s="15"/>
    </row>
    <row r="40" spans="1:15">
      <c r="A40" s="9">
        <f>[1]DBD!A44</f>
        <v>36</v>
      </c>
      <c r="B40" s="9" t="str">
        <f>[1]DBD!B44</f>
        <v>GraceDate</v>
      </c>
      <c r="C40" s="9" t="str">
        <f>[1]DBD!C44</f>
        <v>寬限到期日</v>
      </c>
      <c r="D40" s="9" t="str">
        <f>[1]DBD!D44</f>
        <v>DECIMALD</v>
      </c>
      <c r="E40" s="9">
        <f>[1]DBD!E44</f>
        <v>8</v>
      </c>
      <c r="F40" s="9"/>
      <c r="G40" s="9"/>
      <c r="H40" s="20" t="s">
        <v>27</v>
      </c>
      <c r="I40" s="21" t="s">
        <v>65</v>
      </c>
      <c r="J40" s="21" t="s">
        <v>66</v>
      </c>
      <c r="K40" s="21" t="s">
        <v>9</v>
      </c>
      <c r="L40" s="21">
        <v>8</v>
      </c>
      <c r="M40" s="15"/>
      <c r="N40" s="15"/>
    </row>
    <row r="41" spans="1:15">
      <c r="A41" s="9">
        <f>[1]DBD!A45</f>
        <v>37</v>
      </c>
      <c r="B41" s="9" t="str">
        <f>[1]DBD!B45</f>
        <v>SpecificDd</v>
      </c>
      <c r="C41" s="9" t="str">
        <f>[1]DBD!C45</f>
        <v>指定應繳日</v>
      </c>
      <c r="D41" s="9" t="str">
        <f>[1]DBD!D45</f>
        <v>DECIMAL</v>
      </c>
      <c r="E41" s="9">
        <f>[1]DBD!E45</f>
        <v>2</v>
      </c>
      <c r="F41" s="9"/>
      <c r="G41" s="9"/>
      <c r="H41" s="20" t="s">
        <v>27</v>
      </c>
      <c r="I41" s="21" t="s">
        <v>67</v>
      </c>
      <c r="J41" s="21" t="s">
        <v>68</v>
      </c>
      <c r="K41" s="21" t="s">
        <v>9</v>
      </c>
      <c r="L41" s="21">
        <v>2</v>
      </c>
      <c r="M41" s="15"/>
      <c r="N41" s="15" t="s">
        <v>240</v>
      </c>
    </row>
    <row r="42" spans="1:15" ht="194.4">
      <c r="A42" s="9">
        <f>[1]DBD!A46</f>
        <v>38</v>
      </c>
      <c r="B42" s="9" t="str">
        <f>[1]DBD!B46</f>
        <v>SpecificDate</v>
      </c>
      <c r="C42" s="9" t="str">
        <f>[1]DBD!C46</f>
        <v>指定基準日期</v>
      </c>
      <c r="D42" s="9" t="str">
        <f>[1]DBD!D46</f>
        <v>DECIMALD</v>
      </c>
      <c r="E42" s="9">
        <f>[1]DBD!E46</f>
        <v>8</v>
      </c>
      <c r="F42" s="9"/>
      <c r="G42" s="9"/>
      <c r="H42" s="15" t="s">
        <v>237</v>
      </c>
      <c r="I42" s="23" t="s">
        <v>241</v>
      </c>
      <c r="J42" s="23" t="s">
        <v>242</v>
      </c>
      <c r="K42" s="23" t="s">
        <v>243</v>
      </c>
      <c r="L42" s="23" t="s">
        <v>244</v>
      </c>
      <c r="M42" s="15"/>
      <c r="N42" s="35" t="s">
        <v>389</v>
      </c>
      <c r="O42" s="44" t="s">
        <v>390</v>
      </c>
    </row>
    <row r="43" spans="1:15">
      <c r="A43" s="9">
        <f>[1]DBD!A47</f>
        <v>39</v>
      </c>
      <c r="B43" s="9" t="str">
        <f>[1]DBD!B47</f>
        <v>FirstDueDate</v>
      </c>
      <c r="C43" s="9" t="str">
        <f>[1]DBD!C47</f>
        <v>首次應繳日</v>
      </c>
      <c r="D43" s="9" t="str">
        <f>[1]DBD!D47</f>
        <v>DECIMALD</v>
      </c>
      <c r="E43" s="9">
        <f>[1]DBD!E47</f>
        <v>8</v>
      </c>
      <c r="F43" s="9">
        <f>[1]DBD!F47</f>
        <v>0</v>
      </c>
      <c r="G43" s="9"/>
      <c r="H43" s="20" t="s">
        <v>27</v>
      </c>
      <c r="I43" s="15" t="s">
        <v>171</v>
      </c>
      <c r="J43" s="15" t="s">
        <v>172</v>
      </c>
      <c r="K43" s="15" t="s">
        <v>9</v>
      </c>
      <c r="L43" s="15">
        <v>8</v>
      </c>
      <c r="M43" s="15"/>
      <c r="N43" s="15"/>
    </row>
    <row r="44" spans="1:15">
      <c r="A44" s="9">
        <f>[1]DBD!A48</f>
        <v>40</v>
      </c>
      <c r="B44" s="9" t="str">
        <f>[1]DBD!B48</f>
        <v>FirstAdjRateDate</v>
      </c>
      <c r="C44" s="9" t="str">
        <f>[1]DBD!C48</f>
        <v>首次利率調整日期</v>
      </c>
      <c r="D44" s="9" t="str">
        <f>[1]DBD!D48</f>
        <v>DECIMALD</v>
      </c>
      <c r="E44" s="9">
        <f>[1]DBD!E48</f>
        <v>8</v>
      </c>
      <c r="F44" s="9">
        <f>[1]DBD!F48</f>
        <v>0</v>
      </c>
      <c r="G44" s="9"/>
      <c r="H44" s="20" t="s">
        <v>27</v>
      </c>
      <c r="I44" s="21" t="s">
        <v>69</v>
      </c>
      <c r="J44" s="21" t="s">
        <v>70</v>
      </c>
      <c r="K44" s="21" t="s">
        <v>9</v>
      </c>
      <c r="L44" s="21">
        <v>8</v>
      </c>
      <c r="M44" s="15"/>
      <c r="N44" s="15"/>
    </row>
    <row r="45" spans="1:15">
      <c r="A45" s="9">
        <f>[1]DBD!A49</f>
        <v>41</v>
      </c>
      <c r="B45" s="9" t="str">
        <f>[1]DBD!B49</f>
        <v>NextAdjRateDate</v>
      </c>
      <c r="C45" s="9" t="str">
        <f>[1]DBD!C49</f>
        <v>下次利率調整日期</v>
      </c>
      <c r="D45" s="9" t="str">
        <f>[1]DBD!D49</f>
        <v>DECIMALD</v>
      </c>
      <c r="E45" s="9">
        <f>[1]DBD!E49</f>
        <v>8</v>
      </c>
      <c r="F45" s="9">
        <f>[1]DBD!F49</f>
        <v>0</v>
      </c>
      <c r="G45" s="9"/>
      <c r="H45" s="20" t="s">
        <v>27</v>
      </c>
      <c r="I45" s="15" t="s">
        <v>185</v>
      </c>
      <c r="J45" s="15" t="s">
        <v>186</v>
      </c>
      <c r="K45" s="15" t="s">
        <v>9</v>
      </c>
      <c r="L45" s="15">
        <v>8</v>
      </c>
      <c r="M45" s="15"/>
      <c r="N45" s="15" t="s">
        <v>245</v>
      </c>
    </row>
    <row r="46" spans="1:15">
      <c r="A46" s="9">
        <f>[1]DBD!A50</f>
        <v>42</v>
      </c>
      <c r="B46" s="9" t="str">
        <f>[1]DBD!B50</f>
        <v>AcctFee</v>
      </c>
      <c r="C46" s="9" t="str">
        <f>[1]DBD!C50</f>
        <v>帳管費</v>
      </c>
      <c r="D46" s="9" t="str">
        <f>[1]DBD!D50</f>
        <v>DECIMAL</v>
      </c>
      <c r="E46" s="9">
        <f>[1]DBD!E50</f>
        <v>16</v>
      </c>
      <c r="F46" s="9">
        <f>[1]DBD!F50</f>
        <v>2</v>
      </c>
      <c r="G46" s="9"/>
      <c r="H46" s="15"/>
      <c r="I46" s="15"/>
      <c r="J46" s="15"/>
      <c r="K46" s="15"/>
      <c r="L46" s="15"/>
      <c r="M46" s="15"/>
      <c r="N46" s="15" t="s">
        <v>175</v>
      </c>
    </row>
    <row r="47" spans="1:15">
      <c r="A47" s="9">
        <f>[1]DBD!A51</f>
        <v>43</v>
      </c>
      <c r="B47" s="9" t="str">
        <f>[1]DBD!B51</f>
        <v>FinalBal</v>
      </c>
      <c r="C47" s="9" t="str">
        <f>[1]DBD!C51</f>
        <v>最後一期本金餘額</v>
      </c>
      <c r="D47" s="9" t="str">
        <f>[1]DBD!D51</f>
        <v>DECIMAL</v>
      </c>
      <c r="E47" s="9">
        <f>[1]DBD!E51</f>
        <v>16</v>
      </c>
      <c r="F47" s="9">
        <f>[1]DBD!F51</f>
        <v>2</v>
      </c>
      <c r="G47" s="9"/>
      <c r="H47" s="15"/>
      <c r="I47" s="15"/>
      <c r="J47" s="15"/>
      <c r="K47" s="15"/>
      <c r="L47" s="15"/>
      <c r="M47" s="15"/>
      <c r="N47" s="15" t="s">
        <v>146</v>
      </c>
    </row>
    <row r="48" spans="1:15">
      <c r="A48" s="9">
        <f>[1]DBD!A52</f>
        <v>44</v>
      </c>
      <c r="B48" s="9" t="str">
        <f>[1]DBD!B52</f>
        <v>NotYetFlag</v>
      </c>
      <c r="C48" s="9" t="str">
        <f>[1]DBD!C52</f>
        <v>未齊件</v>
      </c>
      <c r="D48" s="9" t="str">
        <f>[1]DBD!D52</f>
        <v>VARCHAR2</v>
      </c>
      <c r="E48" s="9">
        <f>[1]DBD!E52</f>
        <v>1</v>
      </c>
      <c r="F48" s="9">
        <f>[1]DBD!F52</f>
        <v>0</v>
      </c>
      <c r="G48" s="9"/>
      <c r="H48" s="20"/>
      <c r="I48" s="15"/>
      <c r="J48" s="15"/>
      <c r="K48" s="15"/>
      <c r="L48" s="15"/>
      <c r="M48" s="15"/>
      <c r="N48" s="15" t="s">
        <v>246</v>
      </c>
    </row>
    <row r="49" spans="1:15" ht="64.8">
      <c r="A49" s="9">
        <f>[1]DBD!A53</f>
        <v>45</v>
      </c>
      <c r="B49" s="9" t="str">
        <f>[1]DBD!B53</f>
        <v>RenewFlag</v>
      </c>
      <c r="C49" s="9" t="str">
        <f>[1]DBD!C53</f>
        <v>借新還舊</v>
      </c>
      <c r="D49" s="9" t="str">
        <f>[1]DBD!D53</f>
        <v>VARCHAR2</v>
      </c>
      <c r="E49" s="9">
        <f>[1]DBD!E53</f>
        <v>1</v>
      </c>
      <c r="F49" s="9"/>
      <c r="G49" s="9" t="str">
        <f>[1]DBD!G53</f>
        <v>Y:是 N:否</v>
      </c>
      <c r="H49" s="20" t="s">
        <v>237</v>
      </c>
      <c r="I49" s="15" t="s">
        <v>247</v>
      </c>
      <c r="J49" s="27" t="s">
        <v>248</v>
      </c>
      <c r="K49" s="27" t="s">
        <v>88</v>
      </c>
      <c r="L49" s="27">
        <v>1</v>
      </c>
      <c r="M49" s="15"/>
      <c r="N49" s="15" t="s">
        <v>383</v>
      </c>
      <c r="O49" s="44" t="s">
        <v>384</v>
      </c>
    </row>
    <row r="50" spans="1:15" ht="243">
      <c r="A50" s="9">
        <f>[1]DBD!A54</f>
        <v>46</v>
      </c>
      <c r="B50" s="9" t="str">
        <f>[1]DBD!B54</f>
        <v>PieceCode</v>
      </c>
      <c r="C50" s="9" t="str">
        <f>[1]DBD!C54</f>
        <v>計件代碼</v>
      </c>
      <c r="D50" s="9" t="str">
        <f>[1]DBD!D54</f>
        <v>VARCHAR2</v>
      </c>
      <c r="E50" s="9">
        <f>[1]DBD!E54</f>
        <v>1</v>
      </c>
      <c r="F50" s="9"/>
      <c r="G50" s="9" t="str">
        <f>[1]DBD!G54</f>
        <v>共用代碼檔
A: 新貸件
B: 其他額度
C: 原額度
D: 新增額度
E: 展期
1: 新貸件
2: 其他額度
3: 原額度
4: 新增額度
5: 展期件
6: 六個月動支
7: 服務件
8: 特殊件
9: 固特利契轉</v>
      </c>
      <c r="H50" s="20"/>
      <c r="I50" s="15"/>
      <c r="J50" s="15"/>
      <c r="K50" s="15"/>
      <c r="L50" s="15"/>
      <c r="M50" s="15"/>
      <c r="N50" s="15" t="s">
        <v>249</v>
      </c>
    </row>
    <row r="51" spans="1:15" ht="129.6">
      <c r="A51" s="9">
        <f>[1]DBD!A55</f>
        <v>47</v>
      </c>
      <c r="B51" s="9" t="str">
        <f>[1]DBD!B55</f>
        <v>UsageCode</v>
      </c>
      <c r="C51" s="9" t="str">
        <f>[1]DBD!C55</f>
        <v>用途別</v>
      </c>
      <c r="D51" s="9" t="str">
        <f>[1]DBD!D55</f>
        <v>VARCHAR2</v>
      </c>
      <c r="E51" s="9">
        <f>[1]DBD!E55</f>
        <v>2</v>
      </c>
      <c r="F51" s="9"/>
      <c r="G51" s="9" t="str">
        <f>[1]DBD!G55</f>
        <v>共用代碼檔
1: 週轉金
2: 購置不動產
3: 營業用資產
4: 固定資產
5: 企業投資
6: 購置動產
9: 其他</v>
      </c>
      <c r="H51" s="15" t="s">
        <v>250</v>
      </c>
      <c r="I51" s="15" t="s">
        <v>251</v>
      </c>
      <c r="J51" s="15" t="s">
        <v>252</v>
      </c>
      <c r="K51" s="15" t="s">
        <v>227</v>
      </c>
      <c r="L51" s="15">
        <v>1</v>
      </c>
      <c r="M51" s="15"/>
      <c r="N51" s="15" t="s">
        <v>364</v>
      </c>
      <c r="O51" s="11" t="s">
        <v>363</v>
      </c>
    </row>
    <row r="52" spans="1:15">
      <c r="A52" s="9">
        <f>[1]DBD!A56</f>
        <v>48</v>
      </c>
      <c r="B52" s="9" t="str">
        <f>[1]DBD!B56</f>
        <v>SyndNo</v>
      </c>
      <c r="C52" s="9" t="str">
        <f>[1]DBD!C56</f>
        <v>聯貸案序號</v>
      </c>
      <c r="D52" s="9" t="str">
        <f>[1]DBD!D56</f>
        <v>DECIMAL</v>
      </c>
      <c r="E52" s="9">
        <f>[1]DBD!E56</f>
        <v>3</v>
      </c>
      <c r="F52" s="9"/>
      <c r="G52" s="9">
        <f>[1]DBD!G56</f>
        <v>0</v>
      </c>
      <c r="H52" s="20"/>
      <c r="I52" s="21"/>
      <c r="J52" s="21"/>
      <c r="K52" s="21"/>
      <c r="L52" s="21"/>
      <c r="M52" s="15"/>
      <c r="N52" s="15" t="s">
        <v>253</v>
      </c>
    </row>
    <row r="53" spans="1:15" ht="226.8">
      <c r="A53" s="9">
        <f>[1]DBD!A57</f>
        <v>49</v>
      </c>
      <c r="B53" s="9" t="str">
        <f>[1]DBD!B57</f>
        <v>RelationCode</v>
      </c>
      <c r="C53" s="9" t="str">
        <f>[1]DBD!C57</f>
        <v>與借款人關係</v>
      </c>
      <c r="D53" s="9" t="str">
        <f>[1]DBD!D57</f>
        <v>VARCHAR2</v>
      </c>
      <c r="E53" s="9">
        <f>[1]DBD!E57</f>
        <v>2</v>
      </c>
      <c r="F53" s="9"/>
      <c r="G53" s="9" t="str">
        <f>[1]DBD!G57</f>
        <v>共用代碼檔
00:本人
01: 夫
02: 妻
03: 父
04: 母
05: 子
06: 女
07: 兄
08: 弟
09: 姊
10: 妹
11: 姪子
99: 其他</v>
      </c>
      <c r="H53" s="20"/>
      <c r="I53" s="21"/>
      <c r="J53" s="21"/>
      <c r="K53" s="21"/>
      <c r="L53" s="21"/>
      <c r="M53" s="15"/>
      <c r="N53" s="15" t="s">
        <v>254</v>
      </c>
    </row>
    <row r="54" spans="1:15">
      <c r="A54" s="9">
        <f>[1]DBD!A58</f>
        <v>50</v>
      </c>
      <c r="B54" s="9" t="str">
        <f>[1]DBD!B58</f>
        <v>RelationName</v>
      </c>
      <c r="C54" s="9" t="str">
        <f>[1]DBD!C58</f>
        <v>第三人帳戶戶名</v>
      </c>
      <c r="D54" s="9" t="str">
        <f>[1]DBD!D58</f>
        <v>NVARCHAR2</v>
      </c>
      <c r="E54" s="9">
        <f>[1]DBD!E58</f>
        <v>100</v>
      </c>
      <c r="F54" s="9"/>
      <c r="G54" s="9">
        <f>[1]DBD!G58</f>
        <v>0</v>
      </c>
      <c r="H54" s="20" t="s">
        <v>27</v>
      </c>
      <c r="I54" s="15" t="s">
        <v>255</v>
      </c>
      <c r="J54" s="15" t="s">
        <v>257</v>
      </c>
      <c r="K54" s="15" t="s">
        <v>258</v>
      </c>
      <c r="L54" s="15">
        <v>62</v>
      </c>
      <c r="M54" s="15"/>
      <c r="N54" s="15"/>
    </row>
    <row r="55" spans="1:15">
      <c r="A55" s="9">
        <f>[1]DBD!A59</f>
        <v>51</v>
      </c>
      <c r="B55" s="9" t="str">
        <f>[1]DBD!B59</f>
        <v>RelationId</v>
      </c>
      <c r="C55" s="9" t="str">
        <f>[1]DBD!C59</f>
        <v>第三人身份證字號</v>
      </c>
      <c r="D55" s="9" t="str">
        <f>[1]DBD!D59</f>
        <v>VARCHAR2</v>
      </c>
      <c r="E55" s="9">
        <f>[1]DBD!E59</f>
        <v>10</v>
      </c>
      <c r="F55" s="9"/>
      <c r="G55" s="9"/>
      <c r="H55" s="20" t="s">
        <v>27</v>
      </c>
      <c r="I55" s="15" t="s">
        <v>256</v>
      </c>
      <c r="J55" s="15" t="s">
        <v>259</v>
      </c>
      <c r="K55" s="15" t="s">
        <v>258</v>
      </c>
      <c r="L55" s="15">
        <v>10</v>
      </c>
      <c r="M55" s="15"/>
      <c r="N55" s="15"/>
    </row>
    <row r="56" spans="1:15">
      <c r="A56" s="9">
        <f>[1]DBD!A60</f>
        <v>52</v>
      </c>
      <c r="B56" s="9" t="str">
        <f>[1]DBD!B60</f>
        <v>RelationBirthday</v>
      </c>
      <c r="C56" s="9" t="str">
        <f>[1]DBD!C60</f>
        <v>第三人生日</v>
      </c>
      <c r="D56" s="9" t="str">
        <f>[1]DBD!D60</f>
        <v>DECIMALD</v>
      </c>
      <c r="E56" s="9">
        <f>[1]DBD!E60</f>
        <v>8</v>
      </c>
      <c r="F56" s="9"/>
      <c r="G56" s="9"/>
      <c r="H56" s="15"/>
      <c r="I56" s="15"/>
      <c r="J56" s="15"/>
      <c r="K56" s="15"/>
      <c r="L56" s="15"/>
      <c r="M56" s="15"/>
      <c r="N56" s="15" t="s">
        <v>175</v>
      </c>
    </row>
    <row r="57" spans="1:15">
      <c r="A57" s="9">
        <f>[1]DBD!A61</f>
        <v>53</v>
      </c>
      <c r="B57" s="9" t="str">
        <f>[1]DBD!B61</f>
        <v>RelationGender</v>
      </c>
      <c r="C57" s="9" t="str">
        <f>[1]DBD!C61</f>
        <v>第三人性別</v>
      </c>
      <c r="D57" s="9" t="str">
        <f>[1]DBD!D61</f>
        <v>VARCHAR2</v>
      </c>
      <c r="E57" s="9">
        <f>[1]DBD!E61</f>
        <v>1</v>
      </c>
      <c r="F57" s="9"/>
      <c r="G57" s="9"/>
      <c r="H57" s="15"/>
      <c r="I57" s="15"/>
      <c r="J57" s="15"/>
      <c r="K57" s="15"/>
      <c r="L57" s="15"/>
      <c r="M57" s="15"/>
      <c r="N57" s="15" t="s">
        <v>254</v>
      </c>
    </row>
    <row r="58" spans="1:15" ht="81">
      <c r="A58" s="9">
        <f>[1]DBD!A62</f>
        <v>54</v>
      </c>
      <c r="B58" s="9" t="str">
        <f>[1]DBD!B62</f>
        <v>ActFg</v>
      </c>
      <c r="C58" s="9" t="str">
        <f>[1]DBD!C62</f>
        <v>交易進行記號</v>
      </c>
      <c r="D58" s="9" t="str">
        <f>[1]DBD!D62</f>
        <v>DECIMAL</v>
      </c>
      <c r="E58" s="9">
        <f>[1]DBD!E62</f>
        <v>1</v>
      </c>
      <c r="F58" s="9"/>
      <c r="G58" s="9" t="str">
        <f>[1]DBD!G62</f>
        <v xml:space="preserve">1STEP TX -&gt; 0   
2STEP TX -&gt; 5 6
3STEP TX -&gt; 1 2 3 4   </v>
      </c>
      <c r="H58" s="20"/>
      <c r="I58" s="15"/>
      <c r="J58" s="15"/>
      <c r="K58" s="15"/>
      <c r="L58" s="15"/>
      <c r="M58" s="15"/>
      <c r="N58" s="15" t="s">
        <v>260</v>
      </c>
    </row>
    <row r="59" spans="1:15" ht="48.6">
      <c r="A59" s="9">
        <f>[1]DBD!A63</f>
        <v>55</v>
      </c>
      <c r="B59" s="9" t="str">
        <f>[1]DBD!B63</f>
        <v>LastEntDy</v>
      </c>
      <c r="C59" s="9" t="str">
        <f>[1]DBD!C63</f>
        <v>上次交易日</v>
      </c>
      <c r="D59" s="9" t="str">
        <f>[1]DBD!D63</f>
        <v>DECIMALD</v>
      </c>
      <c r="E59" s="9">
        <f>[1]DBD!E63</f>
        <v>8</v>
      </c>
      <c r="F59" s="9"/>
      <c r="G59" s="9" t="str">
        <f>[1]DBD!G63</f>
        <v>更正時, 檢查是否為最近一筆交易</v>
      </c>
      <c r="H59" s="20" t="s">
        <v>27</v>
      </c>
      <c r="I59" s="15" t="s">
        <v>181</v>
      </c>
      <c r="J59" s="15" t="s">
        <v>182</v>
      </c>
      <c r="K59" s="15" t="s">
        <v>9</v>
      </c>
      <c r="L59" s="15">
        <v>8</v>
      </c>
      <c r="M59" s="15"/>
      <c r="N59" s="15"/>
    </row>
    <row r="60" spans="1:15">
      <c r="A60" s="9">
        <f>[1]DBD!A64</f>
        <v>56</v>
      </c>
      <c r="B60" s="9" t="str">
        <f>[1]DBD!B64</f>
        <v>LastKinbr</v>
      </c>
      <c r="C60" s="9" t="str">
        <f>[1]DBD!C64</f>
        <v>上次交易行別</v>
      </c>
      <c r="D60" s="9" t="str">
        <f>[1]DBD!D64</f>
        <v>VARCHAR2</v>
      </c>
      <c r="E60" s="9">
        <f>[1]DBD!E64</f>
        <v>4</v>
      </c>
      <c r="F60" s="9"/>
      <c r="G60" s="9">
        <f>[1]DBD!G64</f>
        <v>0</v>
      </c>
      <c r="H60" s="15"/>
      <c r="I60" s="15"/>
      <c r="J60" s="15"/>
      <c r="K60" s="15"/>
      <c r="L60" s="15"/>
      <c r="M60" s="15"/>
      <c r="N60" s="15" t="s">
        <v>176</v>
      </c>
    </row>
    <row r="61" spans="1:15">
      <c r="A61" s="9">
        <f>[1]DBD!A65</f>
        <v>57</v>
      </c>
      <c r="B61" s="9" t="str">
        <f>[1]DBD!B65</f>
        <v>LastTlrNo</v>
      </c>
      <c r="C61" s="9" t="str">
        <f>[1]DBD!C65</f>
        <v>上次櫃員編號</v>
      </c>
      <c r="D61" s="9" t="str">
        <f>[1]DBD!D65</f>
        <v>VARCHAR2</v>
      </c>
      <c r="E61" s="9">
        <f>[1]DBD!E65</f>
        <v>6</v>
      </c>
      <c r="F61" s="9"/>
      <c r="G61" s="9"/>
      <c r="H61" s="15"/>
      <c r="I61" s="15"/>
      <c r="J61" s="15"/>
      <c r="K61" s="15"/>
      <c r="L61" s="15"/>
      <c r="M61" s="15"/>
      <c r="N61" s="15" t="s">
        <v>261</v>
      </c>
    </row>
    <row r="62" spans="1:15">
      <c r="A62" s="9">
        <f>[1]DBD!A66</f>
        <v>58</v>
      </c>
      <c r="B62" s="9" t="str">
        <f>[1]DBD!B66</f>
        <v>LastTxtNo</v>
      </c>
      <c r="C62" s="9" t="str">
        <f>[1]DBD!C66</f>
        <v>上次交易序號</v>
      </c>
      <c r="D62" s="9" t="str">
        <f>[1]DBD!D66</f>
        <v>VARCHAR2</v>
      </c>
      <c r="E62" s="9">
        <f>[1]DBD!E66</f>
        <v>8</v>
      </c>
      <c r="F62" s="9"/>
      <c r="G62" s="9"/>
      <c r="H62" s="20" t="s">
        <v>27</v>
      </c>
      <c r="I62" s="15" t="s">
        <v>183</v>
      </c>
      <c r="J62" s="15" t="s">
        <v>184</v>
      </c>
      <c r="K62" s="15" t="s">
        <v>9</v>
      </c>
      <c r="L62" s="15">
        <v>7</v>
      </c>
      <c r="M62" s="15"/>
      <c r="N62" s="15"/>
    </row>
    <row r="63" spans="1:15">
      <c r="A63" s="9">
        <f>[1]DBD!A67</f>
        <v>59</v>
      </c>
      <c r="B63" s="9" t="str">
        <f>[1]DBD!B67</f>
        <v>RemitBank</v>
      </c>
      <c r="C63" s="9" t="str">
        <f>[1]DBD!C67</f>
        <v>匯款銀行</v>
      </c>
      <c r="D63" s="9" t="str">
        <f>[1]DBD!D67</f>
        <v>VARCHAR2</v>
      </c>
      <c r="E63" s="9">
        <f>[1]DBD!E67</f>
        <v>3</v>
      </c>
      <c r="F63" s="9"/>
      <c r="G63" s="9"/>
      <c r="H63" s="15"/>
      <c r="I63" s="15"/>
      <c r="J63" s="15"/>
      <c r="K63" s="15"/>
      <c r="L63" s="15"/>
      <c r="M63" s="15"/>
      <c r="N63" s="15" t="s">
        <v>176</v>
      </c>
    </row>
    <row r="64" spans="1:15">
      <c r="A64" s="9">
        <f>[1]DBD!A68</f>
        <v>60</v>
      </c>
      <c r="B64" s="9" t="str">
        <f>[1]DBD!B68</f>
        <v>RemitBranch</v>
      </c>
      <c r="C64" s="9" t="str">
        <f>[1]DBD!C68</f>
        <v>匯款分行</v>
      </c>
      <c r="D64" s="9" t="str">
        <f>[1]DBD!D68</f>
        <v>VARCHAR2</v>
      </c>
      <c r="E64" s="9">
        <f>[1]DBD!E68</f>
        <v>4</v>
      </c>
      <c r="F64" s="9"/>
      <c r="G64" s="9">
        <f>[1]DBD!G68</f>
        <v>0</v>
      </c>
      <c r="H64" s="15"/>
      <c r="I64" s="15"/>
      <c r="J64" s="15"/>
      <c r="K64" s="15"/>
      <c r="L64" s="15"/>
      <c r="M64" s="15"/>
      <c r="N64" s="15" t="s">
        <v>176</v>
      </c>
    </row>
    <row r="65" spans="1:14">
      <c r="A65" s="9">
        <f>[1]DBD!A69</f>
        <v>61</v>
      </c>
      <c r="B65" s="9" t="str">
        <f>[1]DBD!B69</f>
        <v>RemitAcctNo</v>
      </c>
      <c r="C65" s="9" t="str">
        <f>[1]DBD!C69</f>
        <v>匯款帳號</v>
      </c>
      <c r="D65" s="9" t="str">
        <f>[1]DBD!D69</f>
        <v>DECIMAL</v>
      </c>
      <c r="E65" s="9">
        <f>[1]DBD!E69</f>
        <v>14</v>
      </c>
      <c r="F65" s="9"/>
      <c r="G65" s="9"/>
      <c r="H65" s="15"/>
      <c r="I65" s="15"/>
      <c r="J65" s="15"/>
      <c r="K65" s="15"/>
      <c r="L65" s="15"/>
      <c r="M65" s="15"/>
      <c r="N65" s="15" t="s">
        <v>175</v>
      </c>
    </row>
    <row r="66" spans="1:14">
      <c r="A66" s="9">
        <f>[1]DBD!A70</f>
        <v>62</v>
      </c>
      <c r="B66" s="9" t="str">
        <f>[1]DBD!B70</f>
        <v>CompensateAcct</v>
      </c>
      <c r="C66" s="9" t="str">
        <f>[1]DBD!C70</f>
        <v>匯款戶名(代償專戶)</v>
      </c>
      <c r="D66" s="9" t="str">
        <f>[1]DBD!D70</f>
        <v>NVARCHAR2</v>
      </c>
      <c r="E66" s="9">
        <f>[1]DBD!E70</f>
        <v>60</v>
      </c>
      <c r="F66" s="9"/>
      <c r="G66" s="9"/>
      <c r="H66" s="15" t="s">
        <v>237</v>
      </c>
      <c r="I66" s="15" t="s">
        <v>263</v>
      </c>
      <c r="J66" s="27" t="s">
        <v>265</v>
      </c>
      <c r="K66" s="27" t="s">
        <v>266</v>
      </c>
      <c r="L66" s="27">
        <v>62</v>
      </c>
      <c r="M66" s="15"/>
      <c r="N66" s="15"/>
    </row>
    <row r="67" spans="1:14">
      <c r="A67" s="9">
        <f>[1]DBD!A71</f>
        <v>63</v>
      </c>
      <c r="B67" s="9" t="str">
        <f>[1]DBD!B71</f>
        <v>PaymentBank</v>
      </c>
      <c r="C67" s="9" t="str">
        <f>[1]DBD!C71</f>
        <v>解付單位代號</v>
      </c>
      <c r="D67" s="9" t="str">
        <f>[1]DBD!D71</f>
        <v>VARCHAR2</v>
      </c>
      <c r="E67" s="9">
        <f>[1]DBD!E71</f>
        <v>7</v>
      </c>
      <c r="F67" s="9"/>
      <c r="G67" s="9"/>
      <c r="H67" s="15"/>
      <c r="I67" s="15"/>
      <c r="J67" s="15"/>
      <c r="K67" s="15"/>
      <c r="L67" s="15"/>
      <c r="M67" s="15"/>
      <c r="N67" s="15" t="s">
        <v>176</v>
      </c>
    </row>
    <row r="68" spans="1:14">
      <c r="A68" s="9">
        <f>[1]DBD!A72</f>
        <v>64</v>
      </c>
      <c r="B68" s="9" t="str">
        <f>[1]DBD!B72</f>
        <v>Remark</v>
      </c>
      <c r="C68" s="9" t="str">
        <f>[1]DBD!C72</f>
        <v>附言</v>
      </c>
      <c r="D68" s="9" t="str">
        <f>[1]DBD!D72</f>
        <v>NVARCHAR2</v>
      </c>
      <c r="E68" s="9">
        <f>[1]DBD!E72</f>
        <v>40</v>
      </c>
      <c r="F68" s="9"/>
      <c r="G68" s="9"/>
      <c r="H68" s="15" t="s">
        <v>262</v>
      </c>
      <c r="I68" s="15" t="s">
        <v>264</v>
      </c>
      <c r="J68" s="27" t="s">
        <v>267</v>
      </c>
      <c r="K68" s="27" t="s">
        <v>7</v>
      </c>
      <c r="L68" s="27">
        <v>40</v>
      </c>
      <c r="M68" s="15"/>
      <c r="N68" s="15"/>
    </row>
    <row r="69" spans="1:14">
      <c r="A69" s="9">
        <f>[1]DBD!A73</f>
        <v>65</v>
      </c>
      <c r="B69" s="9" t="str">
        <f>[1]DBD!B73</f>
        <v>AcDate</v>
      </c>
      <c r="C69" s="9" t="str">
        <f>[1]DBD!C73</f>
        <v>會計日期</v>
      </c>
      <c r="D69" s="9" t="str">
        <f>[1]DBD!D73</f>
        <v>DECIMALD</v>
      </c>
      <c r="E69" s="9">
        <f>[1]DBD!E73</f>
        <v>8</v>
      </c>
      <c r="F69" s="9"/>
      <c r="G69" s="9"/>
      <c r="H69" s="15"/>
      <c r="I69" s="15"/>
      <c r="J69" s="15"/>
      <c r="K69" s="15"/>
      <c r="L69" s="15"/>
      <c r="M69" s="15"/>
      <c r="N69" s="15" t="s">
        <v>175</v>
      </c>
    </row>
    <row r="70" spans="1:14">
      <c r="A70" s="9">
        <f>[1]DBD!A74</f>
        <v>66</v>
      </c>
      <c r="B70" s="9" t="str">
        <f>[1]DBD!B74</f>
        <v>NextAcDate</v>
      </c>
      <c r="C70" s="9" t="str">
        <f>[1]DBD!C74</f>
        <v>次日交易會計日期</v>
      </c>
      <c r="D70" s="9" t="str">
        <f>[1]DBD!D74</f>
        <v>DECIMALD</v>
      </c>
      <c r="E70" s="9">
        <f>[1]DBD!E74</f>
        <v>8</v>
      </c>
      <c r="F70" s="9"/>
      <c r="G70" s="9"/>
      <c r="H70" s="15"/>
      <c r="I70" s="15"/>
      <c r="J70" s="15"/>
      <c r="K70" s="15"/>
      <c r="L70" s="15"/>
      <c r="M70" s="15"/>
      <c r="N70" s="15" t="s">
        <v>175</v>
      </c>
    </row>
    <row r="71" spans="1:14">
      <c r="A71" s="9">
        <f>[1]DBD!A75</f>
        <v>67</v>
      </c>
      <c r="B71" s="9" t="str">
        <f>[1]DBD!B75</f>
        <v>BranchNo</v>
      </c>
      <c r="C71" s="9" t="str">
        <f>[1]DBD!C75</f>
        <v>單位別</v>
      </c>
      <c r="D71" s="9" t="str">
        <f>[1]DBD!D75</f>
        <v>VARCHAR2</v>
      </c>
      <c r="E71" s="9">
        <f>[1]DBD!E75</f>
        <v>4</v>
      </c>
      <c r="F71" s="9"/>
      <c r="G71" s="9"/>
      <c r="H71" s="15"/>
      <c r="I71" s="15"/>
      <c r="J71" s="15"/>
      <c r="K71" s="15"/>
      <c r="L71" s="15"/>
      <c r="M71" s="15"/>
      <c r="N71" s="15" t="s">
        <v>268</v>
      </c>
    </row>
    <row r="72" spans="1:14">
      <c r="A72" s="9">
        <f>[1]DBD!A76</f>
        <v>68</v>
      </c>
      <c r="B72" s="9" t="str">
        <f>[1]DBD!B76</f>
        <v>CreateDate</v>
      </c>
      <c r="C72" s="9" t="str">
        <f>[1]DBD!C76</f>
        <v>建檔日期時間</v>
      </c>
      <c r="D72" s="9" t="str">
        <f>[1]DBD!D76</f>
        <v>DATE</v>
      </c>
      <c r="E72" s="9"/>
      <c r="F72" s="9"/>
      <c r="G72" s="9"/>
      <c r="H72" s="15"/>
      <c r="I72" s="15"/>
      <c r="J72" s="15"/>
      <c r="K72" s="15"/>
      <c r="L72" s="15"/>
      <c r="M72" s="15"/>
      <c r="N72" s="15"/>
    </row>
    <row r="73" spans="1:14">
      <c r="A73" s="9">
        <f>[1]DBD!A77</f>
        <v>69</v>
      </c>
      <c r="B73" s="9" t="str">
        <f>[1]DBD!B77</f>
        <v>CreateEmpNo</v>
      </c>
      <c r="C73" s="9" t="str">
        <f>[1]DBD!C77</f>
        <v>建檔人員</v>
      </c>
      <c r="D73" s="9" t="str">
        <f>[1]DBD!D77</f>
        <v>VARCHAR2</v>
      </c>
      <c r="E73" s="9">
        <f>[1]DBD!E77</f>
        <v>6</v>
      </c>
      <c r="F73" s="9"/>
      <c r="G73" s="9"/>
      <c r="H73" s="15"/>
      <c r="I73" s="15"/>
      <c r="J73" s="15"/>
      <c r="K73" s="15"/>
      <c r="L73" s="15"/>
      <c r="M73" s="15"/>
      <c r="N73" s="15"/>
    </row>
    <row r="74" spans="1:14">
      <c r="A74" s="9">
        <f>[1]DBD!A78</f>
        <v>70</v>
      </c>
      <c r="B74" s="9" t="str">
        <f>[1]DBD!B78</f>
        <v>LastUpdate</v>
      </c>
      <c r="C74" s="9" t="str">
        <f>[1]DBD!C78</f>
        <v>最後更新日期時間</v>
      </c>
      <c r="D74" s="9" t="str">
        <f>[1]DBD!D78</f>
        <v>DATE</v>
      </c>
      <c r="E74" s="9"/>
      <c r="F74" s="9"/>
      <c r="G74" s="9"/>
      <c r="H74" s="15"/>
      <c r="I74" s="15"/>
      <c r="J74" s="15"/>
      <c r="K74" s="15"/>
      <c r="L74" s="15"/>
      <c r="M74" s="15"/>
      <c r="N74" s="15"/>
    </row>
    <row r="75" spans="1:14">
      <c r="A75" s="9">
        <f>[1]DBD!A79</f>
        <v>71</v>
      </c>
      <c r="B75" s="9" t="str">
        <f>[1]DBD!B79</f>
        <v>LastUpdateEmpNo</v>
      </c>
      <c r="C75" s="9" t="str">
        <f>[1]DBD!C79</f>
        <v>最後更新人員</v>
      </c>
      <c r="D75" s="9" t="str">
        <f>[1]DBD!D79</f>
        <v>VARCHAR2</v>
      </c>
      <c r="E75" s="9">
        <f>[1]DBD!E79</f>
        <v>6</v>
      </c>
      <c r="F75" s="9"/>
      <c r="G75" s="9"/>
    </row>
  </sheetData>
  <mergeCells count="1">
    <mergeCell ref="A1:B1"/>
  </mergeCells>
  <phoneticPr fontId="1" type="noConversion"/>
  <hyperlinks>
    <hyperlink ref="E1" location="'L3'!A1" display="回首頁" xr:uid="{00000000-0004-0000-01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C6" sqref="C6"/>
    </sheetView>
  </sheetViews>
  <sheetFormatPr defaultColWidth="81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21.4414062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81.77734375" style="11"/>
  </cols>
  <sheetData>
    <row r="1" spans="1:14">
      <c r="A1" s="46" t="s">
        <v>10</v>
      </c>
      <c r="B1" s="47"/>
      <c r="C1" s="9" t="str">
        <f>[2]DBD!C1</f>
        <v>LoanBook</v>
      </c>
      <c r="D1" s="9" t="str">
        <f>[2]DBD!D1</f>
        <v>放款約定還本檔</v>
      </c>
      <c r="E1" s="16" t="s">
        <v>72</v>
      </c>
      <c r="F1" s="10"/>
      <c r="G1" s="10"/>
    </row>
    <row r="2" spans="1:14" s="32" customFormat="1">
      <c r="A2" s="36"/>
      <c r="B2" s="37" t="s">
        <v>269</v>
      </c>
      <c r="C2" s="30"/>
      <c r="D2" s="30"/>
      <c r="E2" s="34"/>
      <c r="F2" s="31"/>
      <c r="G2" s="31"/>
    </row>
    <row r="3" spans="1:14" s="32" customFormat="1">
      <c r="A3" s="36"/>
      <c r="B3" s="37" t="s">
        <v>270</v>
      </c>
      <c r="C3" s="30"/>
      <c r="D3" s="30"/>
      <c r="E3" s="34"/>
      <c r="F3" s="31"/>
      <c r="G3" s="31"/>
    </row>
    <row r="4" spans="1:14">
      <c r="A4" s="12" t="s">
        <v>11</v>
      </c>
      <c r="B4" s="12" t="s">
        <v>12</v>
      </c>
      <c r="C4" s="13" t="s">
        <v>13</v>
      </c>
      <c r="D4" s="12" t="s">
        <v>14</v>
      </c>
      <c r="E4" s="12" t="s">
        <v>15</v>
      </c>
      <c r="F4" s="12" t="s">
        <v>16</v>
      </c>
      <c r="G4" s="13" t="s">
        <v>17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</row>
    <row r="5" spans="1:14">
      <c r="A5" s="9">
        <f>[2]DBD!A9</f>
        <v>1</v>
      </c>
      <c r="B5" s="9" t="str">
        <f>[2]DBD!B9</f>
        <v>CustNo</v>
      </c>
      <c r="C5" s="9" t="str">
        <f>[2]DBD!C9</f>
        <v>借款人戶號</v>
      </c>
      <c r="D5" s="9" t="str">
        <f>[2]DBD!D9</f>
        <v>DECIMAL</v>
      </c>
      <c r="E5" s="9">
        <f>[2]DBD!E9</f>
        <v>7</v>
      </c>
      <c r="F5" s="9"/>
      <c r="G5" s="9"/>
      <c r="H5" s="15"/>
      <c r="I5" s="15"/>
      <c r="J5" s="15"/>
      <c r="K5" s="15"/>
      <c r="L5" s="15"/>
      <c r="M5" s="15"/>
      <c r="N5" s="15"/>
    </row>
    <row r="6" spans="1:14">
      <c r="A6" s="9">
        <f>[2]DBD!A10</f>
        <v>2</v>
      </c>
      <c r="B6" s="9" t="str">
        <f>[2]DBD!B10</f>
        <v>FacmNo</v>
      </c>
      <c r="C6" s="9" t="str">
        <f>[2]DBD!C10</f>
        <v>額度編號</v>
      </c>
      <c r="D6" s="9" t="str">
        <f>[2]DBD!D10</f>
        <v>DECIMAL</v>
      </c>
      <c r="E6" s="9">
        <f>[2]DBD!E10</f>
        <v>3</v>
      </c>
      <c r="F6" s="9"/>
      <c r="G6" s="9"/>
      <c r="H6" s="20"/>
      <c r="I6" s="20"/>
      <c r="J6" s="20"/>
      <c r="K6" s="20"/>
      <c r="L6" s="20"/>
      <c r="M6" s="15"/>
      <c r="N6" s="15"/>
    </row>
    <row r="7" spans="1:14">
      <c r="A7" s="9">
        <f>[2]DBD!A11</f>
        <v>3</v>
      </c>
      <c r="B7" s="9" t="str">
        <f>[2]DBD!B11</f>
        <v>BormNo</v>
      </c>
      <c r="C7" s="9" t="str">
        <f>[2]DBD!C11</f>
        <v>撥款序號</v>
      </c>
      <c r="D7" s="9" t="str">
        <f>[2]DBD!D11</f>
        <v>DECIMAL</v>
      </c>
      <c r="E7" s="9">
        <f>[2]DBD!E11</f>
        <v>3</v>
      </c>
      <c r="F7" s="9"/>
      <c r="G7" s="9"/>
      <c r="H7" s="20"/>
      <c r="I7" s="20"/>
      <c r="J7" s="20"/>
      <c r="K7" s="20"/>
      <c r="L7" s="20"/>
      <c r="M7" s="15"/>
      <c r="N7" s="15"/>
    </row>
    <row r="8" spans="1:14">
      <c r="A8" s="9">
        <f>[2]DBD!A12</f>
        <v>4</v>
      </c>
      <c r="B8" s="9" t="str">
        <f>[2]DBD!B12</f>
        <v>BookDate</v>
      </c>
      <c r="C8" s="9" t="str">
        <f>[2]DBD!C12</f>
        <v>約定還本日期</v>
      </c>
      <c r="D8" s="9" t="str">
        <f>[2]DBD!D12</f>
        <v>DECIMALD</v>
      </c>
      <c r="E8" s="9">
        <f>[2]DBD!E12</f>
        <v>8</v>
      </c>
      <c r="F8" s="9"/>
      <c r="G8" s="9"/>
      <c r="H8" s="15"/>
      <c r="I8" s="15"/>
      <c r="J8" s="15"/>
      <c r="K8" s="15"/>
      <c r="L8" s="15"/>
      <c r="M8" s="15"/>
      <c r="N8" s="15"/>
    </row>
    <row r="9" spans="1:14" ht="32.4">
      <c r="A9" s="9">
        <f>[2]DBD!A13</f>
        <v>5</v>
      </c>
      <c r="B9" s="9" t="str">
        <f>[2]DBD!B13</f>
        <v>Status</v>
      </c>
      <c r="C9" s="9" t="str">
        <f>[2]DBD!C13</f>
        <v>狀態</v>
      </c>
      <c r="D9" s="9" t="str">
        <f>[2]DBD!D13</f>
        <v>DECIMAL</v>
      </c>
      <c r="E9" s="9">
        <f>[2]DBD!E13</f>
        <v>1</v>
      </c>
      <c r="F9" s="9"/>
      <c r="G9" s="9" t="str">
        <f>[2]DBD!G13</f>
        <v>0: 未回收
1: 已回收</v>
      </c>
      <c r="H9" s="15"/>
      <c r="I9" s="15"/>
      <c r="J9" s="15"/>
      <c r="K9" s="15"/>
      <c r="L9" s="15"/>
      <c r="M9" s="15"/>
      <c r="N9" s="15"/>
    </row>
    <row r="10" spans="1:14" ht="32.4">
      <c r="A10" s="9">
        <f>[2]DBD!A14</f>
        <v>6</v>
      </c>
      <c r="B10" s="9" t="str">
        <f>[2]DBD!B14</f>
        <v>CurrencyCode</v>
      </c>
      <c r="C10" s="9" t="str">
        <f>[2]DBD!C14</f>
        <v>幣別</v>
      </c>
      <c r="D10" s="9" t="str">
        <f>[2]DBD!D14</f>
        <v>VARCHAR2</v>
      </c>
      <c r="E10" s="9">
        <f>[2]DBD!E14</f>
        <v>3</v>
      </c>
      <c r="F10" s="9"/>
      <c r="G10" s="9" t="str">
        <f>[2]DBD!G14</f>
        <v>共用代碼檔
TWD: 新台幣</v>
      </c>
      <c r="H10" s="20"/>
      <c r="I10" s="20"/>
      <c r="J10" s="20"/>
      <c r="K10" s="20"/>
      <c r="L10" s="20"/>
      <c r="M10" s="15"/>
      <c r="N10" s="15"/>
    </row>
    <row r="11" spans="1:14">
      <c r="A11" s="9">
        <f>[2]DBD!A15</f>
        <v>7</v>
      </c>
      <c r="B11" s="9" t="str">
        <f>[2]DBD!B15</f>
        <v>BookAmt</v>
      </c>
      <c r="C11" s="9" t="str">
        <f>[2]DBD!C15</f>
        <v>約定還本金額</v>
      </c>
      <c r="D11" s="9" t="str">
        <f>[2]DBD!D15</f>
        <v>DECIMAL</v>
      </c>
      <c r="E11" s="9">
        <f>[2]DBD!E15</f>
        <v>16</v>
      </c>
      <c r="F11" s="9">
        <f>[2]DBD!F15</f>
        <v>2</v>
      </c>
      <c r="G11" s="9"/>
      <c r="H11" s="20"/>
      <c r="I11" s="21"/>
      <c r="J11" s="21"/>
      <c r="K11" s="21"/>
      <c r="L11" s="21"/>
      <c r="M11" s="15"/>
      <c r="N11" s="15"/>
    </row>
    <row r="12" spans="1:14">
      <c r="A12" s="9">
        <f>[2]DBD!A16</f>
        <v>8</v>
      </c>
      <c r="B12" s="9" t="str">
        <f>[2]DBD!B16</f>
        <v>RepayAmt</v>
      </c>
      <c r="C12" s="9" t="str">
        <f>[2]DBD!C16</f>
        <v>實際還本金額</v>
      </c>
      <c r="D12" s="9" t="str">
        <f>[2]DBD!D16</f>
        <v>DECIMAL</v>
      </c>
      <c r="E12" s="9">
        <f>[2]DBD!E16</f>
        <v>16</v>
      </c>
      <c r="F12" s="9">
        <f>[2]DBD!F16</f>
        <v>2</v>
      </c>
      <c r="G12" s="9"/>
      <c r="H12" s="15"/>
      <c r="I12" s="15"/>
      <c r="J12" s="15"/>
      <c r="K12" s="15"/>
      <c r="L12" s="15"/>
      <c r="M12" s="15"/>
      <c r="N12" s="15"/>
    </row>
    <row r="13" spans="1:14">
      <c r="A13" s="9">
        <f>[2]DBD!A17</f>
        <v>9</v>
      </c>
      <c r="B13" s="9" t="str">
        <f>[2]DBD!B17</f>
        <v>CreateDate</v>
      </c>
      <c r="C13" s="9" t="str">
        <f>[2]DBD!C17</f>
        <v>建檔日期時間</v>
      </c>
      <c r="D13" s="9" t="str">
        <f>[2]DBD!D17</f>
        <v>DATE</v>
      </c>
      <c r="E13" s="9">
        <f>[2]DBD!E17</f>
        <v>0</v>
      </c>
      <c r="F13" s="9"/>
      <c r="G13" s="9"/>
      <c r="H13" s="15"/>
      <c r="I13" s="15"/>
      <c r="J13" s="15"/>
      <c r="K13" s="15"/>
      <c r="L13" s="15"/>
      <c r="M13" s="15"/>
      <c r="N13" s="15"/>
    </row>
    <row r="14" spans="1:14">
      <c r="A14" s="9">
        <f>[2]DBD!A18</f>
        <v>10</v>
      </c>
      <c r="B14" s="9" t="str">
        <f>[2]DBD!B18</f>
        <v>CreateEmpNo</v>
      </c>
      <c r="C14" s="9" t="str">
        <f>[2]DBD!C18</f>
        <v>建檔人員</v>
      </c>
      <c r="D14" s="9" t="str">
        <f>[2]DBD!D18</f>
        <v>VARCHAR2</v>
      </c>
      <c r="E14" s="9">
        <f>[2]DBD!E18</f>
        <v>6</v>
      </c>
      <c r="F14" s="9"/>
      <c r="G14" s="9"/>
      <c r="H14" s="20"/>
      <c r="I14" s="21"/>
      <c r="J14" s="21"/>
      <c r="K14" s="21"/>
      <c r="L14" s="21"/>
      <c r="M14" s="15"/>
      <c r="N14" s="15"/>
    </row>
    <row r="15" spans="1:14">
      <c r="A15" s="9">
        <f>[2]DBD!A19</f>
        <v>11</v>
      </c>
      <c r="B15" s="9" t="str">
        <f>[2]DBD!B19</f>
        <v>LastUpdate</v>
      </c>
      <c r="C15" s="9" t="str">
        <f>[2]DBD!C19</f>
        <v>最後更新日期時間</v>
      </c>
      <c r="D15" s="9" t="str">
        <f>[2]DBD!D19</f>
        <v>DATE</v>
      </c>
      <c r="E15" s="9">
        <f>[2]DBD!E19</f>
        <v>0</v>
      </c>
      <c r="F15" s="9"/>
      <c r="G15" s="9"/>
      <c r="H15" s="20"/>
      <c r="I15" s="21"/>
      <c r="J15" s="21"/>
      <c r="K15" s="21"/>
      <c r="L15" s="21"/>
      <c r="M15" s="15"/>
      <c r="N15" s="15"/>
    </row>
    <row r="16" spans="1:14">
      <c r="A16" s="9">
        <f>[2]DBD!A20</f>
        <v>12</v>
      </c>
      <c r="B16" s="9" t="str">
        <f>[2]DBD!B20</f>
        <v>LastUpdateEmpNo</v>
      </c>
      <c r="C16" s="9" t="str">
        <f>[2]DBD!C20</f>
        <v>最後更新人員</v>
      </c>
      <c r="D16" s="9" t="str">
        <f>[2]DBD!D20</f>
        <v>VARCHAR2</v>
      </c>
      <c r="E16" s="9">
        <f>[2]DBD!E20</f>
        <v>6</v>
      </c>
      <c r="F16" s="9"/>
      <c r="G16" s="9"/>
      <c r="H16" s="15"/>
      <c r="I16" s="15"/>
      <c r="J16" s="15"/>
      <c r="K16" s="15"/>
      <c r="L16" s="15"/>
      <c r="M16" s="15"/>
      <c r="N16" s="15"/>
    </row>
  </sheetData>
  <mergeCells count="1">
    <mergeCell ref="A1:B1"/>
  </mergeCells>
  <phoneticPr fontId="1" type="noConversion"/>
  <hyperlinks>
    <hyperlink ref="E1" location="'L3'!A1" display="回首頁" xr:uid="{00000000-0004-0000-02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workbookViewId="0">
      <selection activeCell="C3" sqref="C3"/>
    </sheetView>
  </sheetViews>
  <sheetFormatPr defaultColWidth="81.77734375" defaultRowHeight="16.2"/>
  <cols>
    <col min="1" max="1" width="5.21875" style="11" bestFit="1" customWidth="1"/>
    <col min="2" max="2" width="19" style="11" bestFit="1" customWidth="1"/>
    <col min="3" max="3" width="24.21875" style="11" customWidth="1"/>
    <col min="4" max="4" width="17.77734375" style="11" customWidth="1"/>
    <col min="5" max="5" width="8.21875" style="11" customWidth="1"/>
    <col min="6" max="6" width="6.21875" style="11" customWidth="1"/>
    <col min="7" max="7" width="31.109375" style="11" customWidth="1"/>
    <col min="8" max="8" width="13.109375" style="11" customWidth="1"/>
    <col min="9" max="9" width="12.21875" style="11" customWidth="1"/>
    <col min="10" max="10" width="15.33203125" style="11" bestFit="1" customWidth="1"/>
    <col min="11" max="13" width="6.21875" style="11" bestFit="1" customWidth="1"/>
    <col min="14" max="14" width="49.44140625" style="11" bestFit="1" customWidth="1"/>
    <col min="15" max="16384" width="81.77734375" style="11"/>
  </cols>
  <sheetData>
    <row r="1" spans="1:15">
      <c r="A1" s="46" t="s">
        <v>10</v>
      </c>
      <c r="B1" s="47"/>
      <c r="C1" s="9" t="str">
        <f>[3]DBD!C1</f>
        <v>LoanBorTx</v>
      </c>
      <c r="D1" s="9" t="str">
        <f>[3]DBD!D1</f>
        <v>放款交易內容檔</v>
      </c>
      <c r="E1" s="16" t="s">
        <v>71</v>
      </c>
      <c r="F1" s="10"/>
      <c r="G1" s="10"/>
    </row>
    <row r="2" spans="1:15" s="32" customFormat="1" ht="20.399999999999999" customHeight="1">
      <c r="A2" s="36"/>
      <c r="B2" s="37" t="s">
        <v>269</v>
      </c>
      <c r="C2" s="30" t="s">
        <v>399</v>
      </c>
      <c r="D2" s="30"/>
      <c r="E2" s="34"/>
      <c r="F2" s="31"/>
      <c r="G2" s="31"/>
    </row>
    <row r="3" spans="1:15" s="32" customFormat="1">
      <c r="A3" s="36"/>
      <c r="B3" s="37" t="s">
        <v>270</v>
      </c>
      <c r="C3" s="30"/>
      <c r="D3" s="30"/>
      <c r="E3" s="34"/>
      <c r="F3" s="31"/>
      <c r="G3" s="31"/>
    </row>
    <row r="4" spans="1:15">
      <c r="A4" s="12" t="s">
        <v>11</v>
      </c>
      <c r="B4" s="12" t="s">
        <v>12</v>
      </c>
      <c r="C4" s="13" t="s">
        <v>13</v>
      </c>
      <c r="D4" s="12" t="s">
        <v>14</v>
      </c>
      <c r="E4" s="12" t="s">
        <v>15</v>
      </c>
      <c r="F4" s="12" t="s">
        <v>16</v>
      </c>
      <c r="G4" s="13" t="s">
        <v>17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  <c r="O4" s="42" t="s">
        <v>348</v>
      </c>
    </row>
    <row r="5" spans="1:15">
      <c r="A5" s="9">
        <f>[3]DBD!A9</f>
        <v>1</v>
      </c>
      <c r="B5" s="9" t="str">
        <f>[3]DBD!B9</f>
        <v>CustNo</v>
      </c>
      <c r="C5" s="9" t="str">
        <f>[3]DBD!C9</f>
        <v>借款人戶號</v>
      </c>
      <c r="D5" s="9" t="str">
        <f>[3]DBD!D9</f>
        <v>DECIMAL</v>
      </c>
      <c r="E5" s="9">
        <f>[3]DBD!E9</f>
        <v>7</v>
      </c>
      <c r="F5" s="9">
        <f>[3]DBD!F9</f>
        <v>0</v>
      </c>
      <c r="G5" s="9">
        <f>[3]DBD!G9</f>
        <v>0</v>
      </c>
      <c r="H5" s="15" t="s">
        <v>139</v>
      </c>
      <c r="I5" s="15" t="s">
        <v>148</v>
      </c>
      <c r="J5" s="15" t="s">
        <v>151</v>
      </c>
      <c r="K5" s="15" t="s">
        <v>9</v>
      </c>
      <c r="L5" s="15">
        <v>7</v>
      </c>
      <c r="M5" s="15"/>
      <c r="N5" s="15"/>
    </row>
    <row r="6" spans="1:15">
      <c r="A6" s="9">
        <f>[3]DBD!A10</f>
        <v>2</v>
      </c>
      <c r="B6" s="9" t="str">
        <f>[3]DBD!B10</f>
        <v>FacmNo</v>
      </c>
      <c r="C6" s="9" t="str">
        <f>[3]DBD!C10</f>
        <v>額度編號</v>
      </c>
      <c r="D6" s="9" t="str">
        <f>[3]DBD!D10</f>
        <v>DECIMAL</v>
      </c>
      <c r="E6" s="9">
        <f>[3]DBD!E10</f>
        <v>3</v>
      </c>
      <c r="F6" s="9">
        <f>[3]DBD!F10</f>
        <v>0</v>
      </c>
      <c r="G6" s="9" t="str">
        <f>[3]DBD!G10</f>
        <v>999;聯貸訂約案</v>
      </c>
      <c r="H6" s="15" t="s">
        <v>139</v>
      </c>
      <c r="I6" s="20" t="s">
        <v>30</v>
      </c>
      <c r="J6" s="20" t="s">
        <v>152</v>
      </c>
      <c r="K6" s="20" t="s">
        <v>9</v>
      </c>
      <c r="L6" s="20">
        <v>3</v>
      </c>
      <c r="M6" s="15"/>
      <c r="N6" s="15"/>
    </row>
    <row r="7" spans="1:15">
      <c r="A7" s="9">
        <f>[3]DBD!A11</f>
        <v>3</v>
      </c>
      <c r="B7" s="9" t="str">
        <f>[3]DBD!B11</f>
        <v>BormNo</v>
      </c>
      <c r="C7" s="9" t="str">
        <f>[3]DBD!C11</f>
        <v>撥款序號</v>
      </c>
      <c r="D7" s="9" t="str">
        <f>[3]DBD!D11</f>
        <v>DECIMAL</v>
      </c>
      <c r="E7" s="9">
        <f>[3]DBD!E11</f>
        <v>3</v>
      </c>
      <c r="F7" s="9">
        <f>[3]DBD!F11</f>
        <v>0</v>
      </c>
      <c r="G7" s="9">
        <f>[3]DBD!G11</f>
        <v>0</v>
      </c>
      <c r="H7" s="15" t="s">
        <v>139</v>
      </c>
      <c r="I7" s="20" t="s">
        <v>32</v>
      </c>
      <c r="J7" s="20" t="s">
        <v>153</v>
      </c>
      <c r="K7" s="20" t="s">
        <v>9</v>
      </c>
      <c r="L7" s="20">
        <v>3</v>
      </c>
      <c r="M7" s="15"/>
      <c r="N7" s="15"/>
    </row>
    <row r="8" spans="1:15">
      <c r="A8" s="9">
        <f>[3]DBD!A12</f>
        <v>4</v>
      </c>
      <c r="B8" s="9" t="str">
        <f>[3]DBD!B12</f>
        <v>BorxNo</v>
      </c>
      <c r="C8" s="9" t="str">
        <f>[3]DBD!C12</f>
        <v>交易內容檔序號</v>
      </c>
      <c r="D8" s="9" t="str">
        <f>[3]DBD!D12</f>
        <v>DECIMAL</v>
      </c>
      <c r="E8" s="9">
        <f>[3]DBD!E12</f>
        <v>4</v>
      </c>
      <c r="F8" s="9">
        <f>[3]DBD!F12</f>
        <v>0</v>
      </c>
      <c r="G8" s="9">
        <f>[3]DBD!G12</f>
        <v>0</v>
      </c>
      <c r="H8" s="15"/>
      <c r="I8" s="15"/>
      <c r="J8" s="15"/>
      <c r="K8" s="15"/>
      <c r="L8" s="15"/>
      <c r="M8" s="15"/>
      <c r="N8" s="11" t="s">
        <v>349</v>
      </c>
    </row>
    <row r="9" spans="1:15">
      <c r="A9" s="9">
        <f>[3]DBD!A13</f>
        <v>5</v>
      </c>
      <c r="B9" s="9" t="str">
        <f>[3]DBD!B13</f>
        <v>TitaCalDy</v>
      </c>
      <c r="C9" s="9" t="str">
        <f>[3]DBD!C13</f>
        <v>交易日期</v>
      </c>
      <c r="D9" s="9" t="str">
        <f>[3]DBD!D13</f>
        <v>DECIMALD</v>
      </c>
      <c r="E9" s="9">
        <f>[3]DBD!E13</f>
        <v>8</v>
      </c>
      <c r="F9" s="9">
        <f>[3]DBD!F13</f>
        <v>0</v>
      </c>
      <c r="G9" s="9">
        <f>[3]DBD!G13</f>
        <v>0</v>
      </c>
      <c r="H9" s="15" t="s">
        <v>139</v>
      </c>
      <c r="I9" s="15" t="s">
        <v>127</v>
      </c>
      <c r="J9" s="15" t="s">
        <v>154</v>
      </c>
      <c r="K9" s="15" t="s">
        <v>9</v>
      </c>
      <c r="L9" s="15">
        <v>8</v>
      </c>
      <c r="M9" s="15"/>
      <c r="N9" s="15"/>
    </row>
    <row r="10" spans="1:15">
      <c r="A10" s="9">
        <f>[3]DBD!A14</f>
        <v>6</v>
      </c>
      <c r="B10" s="9" t="str">
        <f>[3]DBD!B14</f>
        <v>TitaCalTm</v>
      </c>
      <c r="C10" s="9" t="str">
        <f>[3]DBD!C14</f>
        <v>交易時間</v>
      </c>
      <c r="D10" s="9" t="str">
        <f>[3]DBD!D14</f>
        <v>DECIMAL</v>
      </c>
      <c r="E10" s="9">
        <f>[3]DBD!E14</f>
        <v>8</v>
      </c>
      <c r="F10" s="9">
        <f>[3]DBD!F14</f>
        <v>0</v>
      </c>
      <c r="G10" s="9">
        <f>[3]DBD!G14</f>
        <v>0</v>
      </c>
      <c r="H10" s="15" t="s">
        <v>139</v>
      </c>
      <c r="I10" s="20" t="s">
        <v>128</v>
      </c>
      <c r="J10" s="20" t="s">
        <v>155</v>
      </c>
      <c r="K10" s="20" t="s">
        <v>9</v>
      </c>
      <c r="L10" s="20">
        <v>6</v>
      </c>
      <c r="M10" s="15"/>
      <c r="N10" s="15"/>
    </row>
    <row r="11" spans="1:15">
      <c r="A11" s="9">
        <f>[3]DBD!A15</f>
        <v>7</v>
      </c>
      <c r="B11" s="9" t="str">
        <f>[3]DBD!B15</f>
        <v>TitaKinBr</v>
      </c>
      <c r="C11" s="9" t="str">
        <f>[3]DBD!C15</f>
        <v>單位別</v>
      </c>
      <c r="D11" s="9" t="str">
        <f>[3]DBD!D15</f>
        <v>VARCHAR2</v>
      </c>
      <c r="E11" s="9">
        <f>[3]DBD!E15</f>
        <v>4</v>
      </c>
      <c r="F11" s="9">
        <f>[3]DBD!F15</f>
        <v>0</v>
      </c>
      <c r="G11" s="9">
        <f>[3]DBD!G15</f>
        <v>0</v>
      </c>
      <c r="H11" s="33"/>
      <c r="I11" s="20"/>
      <c r="J11" s="20"/>
      <c r="K11" s="20"/>
      <c r="L11" s="20"/>
      <c r="M11" s="33"/>
      <c r="N11" s="33" t="s">
        <v>271</v>
      </c>
      <c r="O11" s="43"/>
    </row>
    <row r="12" spans="1:15">
      <c r="A12" s="9">
        <f>[3]DBD!A16</f>
        <v>8</v>
      </c>
      <c r="B12" s="9" t="str">
        <f>[3]DBD!B16</f>
        <v>TitaTlrNo</v>
      </c>
      <c r="C12" s="9" t="str">
        <f>[3]DBD!C16</f>
        <v>經辦</v>
      </c>
      <c r="D12" s="9" t="str">
        <f>[3]DBD!D16</f>
        <v>VARCHAR2</v>
      </c>
      <c r="E12" s="9">
        <f>[3]DBD!E16</f>
        <v>6</v>
      </c>
      <c r="F12" s="9">
        <f>[3]DBD!F16</f>
        <v>0</v>
      </c>
      <c r="G12" s="9">
        <f>[3]DBD!G16</f>
        <v>0</v>
      </c>
      <c r="H12" s="15" t="s">
        <v>139</v>
      </c>
      <c r="I12" s="21" t="s">
        <v>129</v>
      </c>
      <c r="J12" s="21" t="s">
        <v>156</v>
      </c>
      <c r="K12" s="21" t="s">
        <v>9</v>
      </c>
      <c r="L12" s="15">
        <v>4</v>
      </c>
      <c r="M12" s="15"/>
      <c r="N12" s="15" t="s">
        <v>272</v>
      </c>
      <c r="O12" s="11" t="s">
        <v>350</v>
      </c>
    </row>
    <row r="13" spans="1:15">
      <c r="A13" s="9">
        <f>[3]DBD!A17</f>
        <v>9</v>
      </c>
      <c r="B13" s="9" t="str">
        <f>[3]DBD!B17</f>
        <v>TitaTxtNo</v>
      </c>
      <c r="C13" s="9" t="str">
        <f>[3]DBD!C17</f>
        <v>交易序號</v>
      </c>
      <c r="D13" s="9" t="str">
        <f>[3]DBD!D17</f>
        <v>VARCHAR2</v>
      </c>
      <c r="E13" s="9">
        <f>[3]DBD!E17</f>
        <v>8</v>
      </c>
      <c r="F13" s="9">
        <f>[3]DBD!F17</f>
        <v>0</v>
      </c>
      <c r="G13" s="9">
        <f>[3]DBD!G17</f>
        <v>0</v>
      </c>
      <c r="H13" s="15" t="s">
        <v>139</v>
      </c>
      <c r="I13" s="15" t="s">
        <v>110</v>
      </c>
      <c r="J13" s="15" t="s">
        <v>157</v>
      </c>
      <c r="K13" s="15" t="s">
        <v>9</v>
      </c>
      <c r="L13" s="15">
        <v>7</v>
      </c>
      <c r="M13" s="15"/>
      <c r="N13" s="15" t="s">
        <v>273</v>
      </c>
      <c r="O13" s="11" t="s">
        <v>351</v>
      </c>
    </row>
    <row r="14" spans="1:15">
      <c r="A14" s="9">
        <f>[3]DBD!A18</f>
        <v>10</v>
      </c>
      <c r="B14" s="9" t="str">
        <f>[3]DBD!B18</f>
        <v>TitaTxCd</v>
      </c>
      <c r="C14" s="9" t="str">
        <f>[3]DBD!C18</f>
        <v>交易代號</v>
      </c>
      <c r="D14" s="9" t="str">
        <f>[3]DBD!D18</f>
        <v>VARCHAR2</v>
      </c>
      <c r="E14" s="9">
        <f>[3]DBD!E18</f>
        <v>5</v>
      </c>
      <c r="F14" s="9">
        <f>[3]DBD!F18</f>
        <v>0</v>
      </c>
      <c r="G14" s="9">
        <f>[3]DBD!G18</f>
        <v>0</v>
      </c>
      <c r="H14" s="15" t="s">
        <v>139</v>
      </c>
      <c r="I14" s="15" t="s">
        <v>130</v>
      </c>
      <c r="J14" s="15" t="s">
        <v>158</v>
      </c>
      <c r="K14" s="15" t="s">
        <v>7</v>
      </c>
      <c r="L14" s="15">
        <v>4</v>
      </c>
      <c r="M14" s="15"/>
      <c r="N14" s="15"/>
    </row>
    <row r="15" spans="1:15" ht="15.6" customHeight="1">
      <c r="A15" s="9">
        <f>[3]DBD!A19</f>
        <v>11</v>
      </c>
      <c r="B15" s="9" t="str">
        <f>[3]DBD!B19</f>
        <v>TitaCrDb</v>
      </c>
      <c r="C15" s="9" t="str">
        <f>[3]DBD!C19</f>
        <v>借貸別</v>
      </c>
      <c r="D15" s="9" t="str">
        <f>[3]DBD!D19</f>
        <v>VARCHAR2</v>
      </c>
      <c r="E15" s="9">
        <f>[3]DBD!E19</f>
        <v>1</v>
      </c>
      <c r="F15" s="9">
        <f>[3]DBD!F19</f>
        <v>0</v>
      </c>
      <c r="G15" s="9" t="str">
        <f>[3]DBD!G19</f>
        <v>SPACES: 無
1: 借
2: 貸</v>
      </c>
      <c r="H15" s="20"/>
      <c r="I15" s="21"/>
      <c r="J15" s="21"/>
      <c r="K15" s="21"/>
      <c r="L15" s="15"/>
      <c r="M15" s="15"/>
      <c r="N15" s="15" t="s">
        <v>147</v>
      </c>
      <c r="O15" s="43"/>
    </row>
    <row r="16" spans="1:15" ht="81">
      <c r="A16" s="9">
        <f>[3]DBD!A20</f>
        <v>12</v>
      </c>
      <c r="B16" s="9" t="str">
        <f>[3]DBD!B20</f>
        <v>TitaHCode</v>
      </c>
      <c r="C16" s="9" t="str">
        <f>[3]DBD!C20</f>
        <v>訂正別</v>
      </c>
      <c r="D16" s="9" t="str">
        <f>[3]DBD!D20</f>
        <v>VARCHAR2</v>
      </c>
      <c r="E16" s="9">
        <f>[3]DBD!E20</f>
        <v>1</v>
      </c>
      <c r="F16" s="9">
        <f>[3]DBD!F20</f>
        <v>0</v>
      </c>
      <c r="G16" s="9" t="str">
        <f>[3]DBD!G20</f>
        <v>0: 正常
1: 訂正
2: 被訂正
3: 沖正
4: 被沖正</v>
      </c>
      <c r="H16" s="15" t="s">
        <v>139</v>
      </c>
      <c r="I16" s="21" t="s">
        <v>131</v>
      </c>
      <c r="J16" s="21" t="s">
        <v>159</v>
      </c>
      <c r="K16" s="21" t="s">
        <v>7</v>
      </c>
      <c r="L16" s="15">
        <v>1</v>
      </c>
      <c r="M16" s="15"/>
      <c r="N16" s="15"/>
    </row>
    <row r="17" spans="1:15">
      <c r="A17" s="9">
        <f>[3]DBD!A21</f>
        <v>13</v>
      </c>
      <c r="B17" s="9" t="str">
        <f>[3]DBD!B21</f>
        <v>TitaCurCd</v>
      </c>
      <c r="C17" s="9" t="str">
        <f>[3]DBD!C21</f>
        <v>幣別</v>
      </c>
      <c r="D17" s="9" t="str">
        <f>[3]DBD!D21</f>
        <v>VARCHAR2</v>
      </c>
      <c r="E17" s="9">
        <f>[3]DBD!E21</f>
        <v>3</v>
      </c>
      <c r="F17" s="9">
        <f>[3]DBD!F21</f>
        <v>0</v>
      </c>
      <c r="G17" s="9">
        <f>[3]DBD!G21</f>
        <v>0</v>
      </c>
      <c r="H17" s="15"/>
      <c r="I17" s="15"/>
      <c r="J17" s="15"/>
      <c r="K17" s="15"/>
      <c r="L17" s="15"/>
      <c r="M17" s="15"/>
      <c r="N17" s="15" t="s">
        <v>121</v>
      </c>
      <c r="O17" s="43"/>
    </row>
    <row r="18" spans="1:15">
      <c r="A18" s="9">
        <f>[3]DBD!A22</f>
        <v>14</v>
      </c>
      <c r="B18" s="9" t="str">
        <f>[3]DBD!B22</f>
        <v>TitaEmpNoS</v>
      </c>
      <c r="C18" s="9" t="str">
        <f>[3]DBD!C22</f>
        <v>主管編號</v>
      </c>
      <c r="D18" s="9" t="str">
        <f>[3]DBD!D22</f>
        <v>VARCHAR2</v>
      </c>
      <c r="E18" s="9">
        <f>[3]DBD!E22</f>
        <v>6</v>
      </c>
      <c r="F18" s="9">
        <f>[3]DBD!F22</f>
        <v>0</v>
      </c>
      <c r="G18" s="9">
        <f>[3]DBD!G22</f>
        <v>0</v>
      </c>
      <c r="H18" s="15" t="s">
        <v>139</v>
      </c>
      <c r="I18" s="15" t="s">
        <v>132</v>
      </c>
      <c r="J18" s="15" t="s">
        <v>161</v>
      </c>
      <c r="K18" s="15" t="s">
        <v>9</v>
      </c>
      <c r="L18" s="15">
        <v>4</v>
      </c>
      <c r="M18" s="15"/>
      <c r="N18" s="15"/>
    </row>
    <row r="19" spans="1:15">
      <c r="A19" s="9">
        <f>[3]DBD!A23</f>
        <v>15</v>
      </c>
      <c r="B19" s="9" t="str">
        <f>[3]DBD!B23</f>
        <v>TxTypeCode</v>
      </c>
      <c r="C19" s="9" t="str">
        <f>[3]DBD!C23</f>
        <v>交易別</v>
      </c>
      <c r="D19" s="9" t="str">
        <f>[3]DBD!D23</f>
        <v>DECIMAL</v>
      </c>
      <c r="E19" s="9">
        <f>[3]DBD!E23</f>
        <v>1</v>
      </c>
      <c r="F19" s="9">
        <f>[3]DBD!F23</f>
        <v>0</v>
      </c>
      <c r="G19" s="9" t="str">
        <f>[3]DBD!G23</f>
        <v>0: 臨櫃交易  1: 批次交易</v>
      </c>
      <c r="H19" s="15"/>
      <c r="I19" s="15"/>
      <c r="J19" s="15"/>
      <c r="K19" s="15"/>
      <c r="L19" s="15"/>
      <c r="M19" s="15"/>
      <c r="N19" s="15" t="s">
        <v>146</v>
      </c>
    </row>
    <row r="20" spans="1:15">
      <c r="A20" s="9">
        <f>[3]DBD!A24</f>
        <v>16</v>
      </c>
      <c r="B20" s="9" t="str">
        <f>[3]DBD!B24</f>
        <v>Desc</v>
      </c>
      <c r="C20" s="9" t="str">
        <f>[3]DBD!C24</f>
        <v>摘要</v>
      </c>
      <c r="D20" s="9" t="str">
        <f>[3]DBD!D24</f>
        <v>NVARCHAR2</v>
      </c>
      <c r="E20" s="9">
        <f>[3]DBD!E24</f>
        <v>15</v>
      </c>
      <c r="F20" s="9">
        <f>[3]DBD!F24</f>
        <v>0</v>
      </c>
      <c r="G20" s="9">
        <f>[3]DBD!G24</f>
        <v>0</v>
      </c>
      <c r="H20" s="15" t="s">
        <v>274</v>
      </c>
      <c r="I20" s="15" t="s">
        <v>275</v>
      </c>
      <c r="J20" s="15" t="s">
        <v>386</v>
      </c>
      <c r="K20" s="15" t="s">
        <v>387</v>
      </c>
      <c r="L20" s="15">
        <v>200</v>
      </c>
      <c r="M20" s="15"/>
      <c r="N20" s="15" t="s">
        <v>338</v>
      </c>
      <c r="O20" s="11" t="s">
        <v>352</v>
      </c>
    </row>
    <row r="21" spans="1:15">
      <c r="A21" s="9">
        <f>[3]DBD!A25</f>
        <v>17</v>
      </c>
      <c r="B21" s="9" t="str">
        <f>[3]DBD!B25</f>
        <v>AcDate</v>
      </c>
      <c r="C21" s="9" t="str">
        <f>[3]DBD!C25</f>
        <v>會計日期</v>
      </c>
      <c r="D21" s="9" t="str">
        <f>[3]DBD!D25</f>
        <v>DECIMALD</v>
      </c>
      <c r="E21" s="9">
        <f>[3]DBD!E25</f>
        <v>8</v>
      </c>
      <c r="F21" s="9">
        <f>[3]DBD!F25</f>
        <v>0</v>
      </c>
      <c r="G21" s="9">
        <f>[3]DBD!G25</f>
        <v>0</v>
      </c>
      <c r="H21" s="15" t="s">
        <v>139</v>
      </c>
      <c r="I21" s="15" t="s">
        <v>108</v>
      </c>
      <c r="J21" s="15" t="s">
        <v>160</v>
      </c>
      <c r="K21" s="15" t="s">
        <v>9</v>
      </c>
      <c r="L21" s="15">
        <v>8</v>
      </c>
      <c r="M21" s="15"/>
      <c r="N21" s="15"/>
    </row>
    <row r="22" spans="1:15" ht="32.4">
      <c r="A22" s="9">
        <f>[3]DBD!A26</f>
        <v>18</v>
      </c>
      <c r="B22" s="9" t="str">
        <f>[3]DBD!B26</f>
        <v>CorrectSeq</v>
      </c>
      <c r="C22" s="9" t="str">
        <f>[3]DBD!C26</f>
        <v>更正序號, 原交易序號</v>
      </c>
      <c r="D22" s="9" t="str">
        <f>[3]DBD!D26</f>
        <v>VARCHAR2</v>
      </c>
      <c r="E22" s="9">
        <f>[3]DBD!E26</f>
        <v>26</v>
      </c>
      <c r="F22" s="9">
        <f>[3]DBD!F26</f>
        <v>0</v>
      </c>
      <c r="G22" s="9" t="str">
        <f>[3]DBD!G26</f>
        <v>會計日期(8)+單位別(4)+經辦(6)+交易序號(8)</v>
      </c>
      <c r="H22" s="15" t="s">
        <v>139</v>
      </c>
      <c r="I22" s="15" t="s">
        <v>365</v>
      </c>
      <c r="J22" s="15" t="s">
        <v>366</v>
      </c>
      <c r="K22" s="15" t="s">
        <v>231</v>
      </c>
      <c r="L22" s="15" t="s">
        <v>367</v>
      </c>
      <c r="M22" s="15"/>
      <c r="N22" s="15" t="s">
        <v>369</v>
      </c>
      <c r="O22" s="11" t="s">
        <v>368</v>
      </c>
    </row>
    <row r="23" spans="1:15" ht="81">
      <c r="A23" s="9">
        <f>[3]DBD!A27</f>
        <v>19</v>
      </c>
      <c r="B23" s="9" t="str">
        <f>[3]DBD!B27</f>
        <v>Displayflag</v>
      </c>
      <c r="C23" s="9" t="str">
        <f>[3]DBD!C27</f>
        <v>查詢時顯示否</v>
      </c>
      <c r="D23" s="9" t="str">
        <f>[3]DBD!D27</f>
        <v>VARCHAR2</v>
      </c>
      <c r="E23" s="9">
        <f>[3]DBD!E27</f>
        <v>1</v>
      </c>
      <c r="F23" s="9">
        <f>[3]DBD!F27</f>
        <v>0</v>
      </c>
      <c r="G23" s="9" t="str">
        <f>[3]DBD!G27</f>
        <v>F:繳息、帳務
I:繳息
A:帳務 
Y:是
N:否</v>
      </c>
      <c r="H23" s="15"/>
      <c r="I23" s="15"/>
      <c r="J23" s="15"/>
      <c r="K23" s="15"/>
      <c r="L23" s="15"/>
      <c r="M23" s="15"/>
      <c r="N23" s="15" t="s">
        <v>180</v>
      </c>
      <c r="O23" s="43"/>
    </row>
    <row r="24" spans="1:15" ht="48.6">
      <c r="A24" s="9">
        <f>[3]DBD!A28</f>
        <v>20</v>
      </c>
      <c r="B24" s="9" t="str">
        <f>[3]DBD!B28</f>
        <v>EntryDate</v>
      </c>
      <c r="C24" s="9" t="str">
        <f>[3]DBD!C28</f>
        <v>入帳日期</v>
      </c>
      <c r="D24" s="9" t="str">
        <f>[3]DBD!D28</f>
        <v>DECIMALD</v>
      </c>
      <c r="E24" s="9">
        <f>[3]DBD!E28</f>
        <v>8</v>
      </c>
      <c r="F24" s="9">
        <f>[3]DBD!F28</f>
        <v>0</v>
      </c>
      <c r="G24" s="9">
        <f>[3]DBD!G28</f>
        <v>0</v>
      </c>
      <c r="H24" s="15" t="s">
        <v>139</v>
      </c>
      <c r="I24" s="15" t="s">
        <v>372</v>
      </c>
      <c r="J24" s="15" t="s">
        <v>373</v>
      </c>
      <c r="K24" s="15" t="s">
        <v>231</v>
      </c>
      <c r="L24" s="15" t="s">
        <v>232</v>
      </c>
      <c r="M24" s="15"/>
      <c r="N24" s="15" t="s">
        <v>371</v>
      </c>
      <c r="O24" s="44" t="s">
        <v>370</v>
      </c>
    </row>
    <row r="25" spans="1:15">
      <c r="A25" s="9">
        <f>[3]DBD!A29</f>
        <v>21</v>
      </c>
      <c r="B25" s="9" t="str">
        <f>[3]DBD!B29</f>
        <v>DueDate</v>
      </c>
      <c r="C25" s="9" t="str">
        <f>[3]DBD!C29</f>
        <v>應繳日期</v>
      </c>
      <c r="D25" s="9" t="str">
        <f>[3]DBD!D29</f>
        <v>DECIMALD</v>
      </c>
      <c r="E25" s="9">
        <f>[3]DBD!E29</f>
        <v>8</v>
      </c>
      <c r="F25" s="9">
        <f>[3]DBD!F29</f>
        <v>0</v>
      </c>
      <c r="G25" s="9">
        <f>[3]DBD!G29</f>
        <v>0</v>
      </c>
      <c r="H25" s="15"/>
      <c r="I25" s="15"/>
      <c r="J25" s="15"/>
      <c r="K25" s="15"/>
      <c r="L25" s="15"/>
      <c r="M25" s="15"/>
      <c r="N25" s="15" t="s">
        <v>276</v>
      </c>
    </row>
    <row r="26" spans="1:15">
      <c r="A26" s="9">
        <f>[3]DBD!A30</f>
        <v>22</v>
      </c>
      <c r="B26" s="9" t="str">
        <f>[3]DBD!B30</f>
        <v>TxAmt</v>
      </c>
      <c r="C26" s="9" t="str">
        <f>[3]DBD!C30</f>
        <v>交易金額</v>
      </c>
      <c r="D26" s="9" t="str">
        <f>[3]DBD!D30</f>
        <v>DECIMAL</v>
      </c>
      <c r="E26" s="9">
        <f>[3]DBD!E30</f>
        <v>16</v>
      </c>
      <c r="F26" s="9">
        <f>[3]DBD!F30</f>
        <v>2</v>
      </c>
      <c r="G26" s="9" t="str">
        <f>[3]DBD!G30</f>
        <v>首筆</v>
      </c>
      <c r="H26" s="15" t="s">
        <v>139</v>
      </c>
      <c r="I26" s="15" t="s">
        <v>133</v>
      </c>
      <c r="J26" s="15" t="s">
        <v>162</v>
      </c>
      <c r="K26" s="15" t="s">
        <v>25</v>
      </c>
      <c r="L26" s="15">
        <v>11</v>
      </c>
      <c r="M26" s="15"/>
      <c r="N26" s="15"/>
    </row>
    <row r="27" spans="1:15">
      <c r="A27" s="9">
        <f>[3]DBD!A31</f>
        <v>23</v>
      </c>
      <c r="B27" s="9" t="str">
        <f>[3]DBD!B31</f>
        <v>LoanBal</v>
      </c>
      <c r="C27" s="9" t="str">
        <f>[3]DBD!C31</f>
        <v>放款餘額</v>
      </c>
      <c r="D27" s="9" t="str">
        <f>[3]DBD!D31</f>
        <v>DECIMAL</v>
      </c>
      <c r="E27" s="9">
        <f>[3]DBD!E31</f>
        <v>16</v>
      </c>
      <c r="F27" s="9">
        <f>[3]DBD!F31</f>
        <v>2</v>
      </c>
      <c r="G27" s="9">
        <f>[3]DBD!G31</f>
        <v>0</v>
      </c>
      <c r="H27" s="38" t="s">
        <v>139</v>
      </c>
      <c r="I27" s="38" t="s">
        <v>42</v>
      </c>
      <c r="J27" s="38" t="s">
        <v>163</v>
      </c>
      <c r="K27" s="38" t="s">
        <v>25</v>
      </c>
      <c r="L27" s="38">
        <v>11</v>
      </c>
      <c r="M27" s="15"/>
      <c r="N27" s="15"/>
    </row>
    <row r="28" spans="1:15">
      <c r="A28" s="9">
        <f>[3]DBD!A32</f>
        <v>24</v>
      </c>
      <c r="B28" s="9" t="str">
        <f>[3]DBD!B32</f>
        <v>IntStartDate</v>
      </c>
      <c r="C28" s="9" t="str">
        <f>[3]DBD!C32</f>
        <v>計息起日</v>
      </c>
      <c r="D28" s="9" t="str">
        <f>[3]DBD!D32</f>
        <v>DECIMALD</v>
      </c>
      <c r="E28" s="9">
        <f>[3]DBD!E32</f>
        <v>8</v>
      </c>
      <c r="F28" s="9">
        <f>[3]DBD!F32</f>
        <v>0</v>
      </c>
      <c r="G28" s="29">
        <f>[3]DBD!G32</f>
        <v>0</v>
      </c>
      <c r="H28" s="33" t="s">
        <v>139</v>
      </c>
      <c r="I28" s="33" t="s">
        <v>277</v>
      </c>
      <c r="J28" s="40" t="s">
        <v>280</v>
      </c>
      <c r="K28" s="40" t="s">
        <v>9</v>
      </c>
      <c r="L28" s="40">
        <v>8</v>
      </c>
      <c r="M28" s="28"/>
      <c r="N28" s="15"/>
    </row>
    <row r="29" spans="1:15">
      <c r="A29" s="9">
        <f>[3]DBD!A33</f>
        <v>25</v>
      </c>
      <c r="B29" s="9" t="str">
        <f>[3]DBD!B33</f>
        <v>IntEndDate</v>
      </c>
      <c r="C29" s="9" t="str">
        <f>[3]DBD!C33</f>
        <v>計息迄日</v>
      </c>
      <c r="D29" s="9" t="str">
        <f>[3]DBD!D33</f>
        <v>DECIMALD</v>
      </c>
      <c r="E29" s="9">
        <f>[3]DBD!E33</f>
        <v>8</v>
      </c>
      <c r="F29" s="9">
        <f>[3]DBD!F33</f>
        <v>0</v>
      </c>
      <c r="G29" s="29">
        <f>[3]DBD!G33</f>
        <v>0</v>
      </c>
      <c r="H29" s="33" t="s">
        <v>139</v>
      </c>
      <c r="I29" s="33" t="s">
        <v>278</v>
      </c>
      <c r="J29" s="40" t="s">
        <v>281</v>
      </c>
      <c r="K29" s="40" t="s">
        <v>9</v>
      </c>
      <c r="L29" s="40">
        <v>8</v>
      </c>
      <c r="M29" s="28"/>
      <c r="N29" s="15"/>
    </row>
    <row r="30" spans="1:15">
      <c r="A30" s="9">
        <f>[3]DBD!A34</f>
        <v>26</v>
      </c>
      <c r="B30" s="9" t="str">
        <f>[3]DBD!B34</f>
        <v>RepaidPeriod</v>
      </c>
      <c r="C30" s="9" t="str">
        <f>[3]DBD!C34</f>
        <v>回收期數</v>
      </c>
      <c r="D30" s="9" t="str">
        <f>[3]DBD!D34</f>
        <v>DECIMAL</v>
      </c>
      <c r="E30" s="9">
        <f>[3]DBD!E34</f>
        <v>3</v>
      </c>
      <c r="F30" s="9">
        <f>[3]DBD!F34</f>
        <v>0</v>
      </c>
      <c r="G30" s="29">
        <f>[3]DBD!G34</f>
        <v>0</v>
      </c>
      <c r="H30" s="33" t="s">
        <v>139</v>
      </c>
      <c r="I30" s="33" t="s">
        <v>279</v>
      </c>
      <c r="J30" s="40" t="s">
        <v>282</v>
      </c>
      <c r="K30" s="40" t="s">
        <v>9</v>
      </c>
      <c r="L30" s="40">
        <v>3</v>
      </c>
      <c r="M30" s="28"/>
      <c r="N30" s="15"/>
    </row>
    <row r="31" spans="1:15">
      <c r="A31" s="9">
        <f>[3]DBD!A35</f>
        <v>27</v>
      </c>
      <c r="B31" s="9" t="str">
        <f>[3]DBD!B35</f>
        <v>Rate</v>
      </c>
      <c r="C31" s="9" t="str">
        <f>[3]DBD!C35</f>
        <v>利率</v>
      </c>
      <c r="D31" s="9" t="str">
        <f>[3]DBD!D35</f>
        <v>DECIMAL</v>
      </c>
      <c r="E31" s="9">
        <f>[3]DBD!E35</f>
        <v>6</v>
      </c>
      <c r="F31" s="9">
        <f>[3]DBD!F35</f>
        <v>4</v>
      </c>
      <c r="G31" s="9">
        <f>[3]DBD!G35</f>
        <v>0</v>
      </c>
      <c r="H31" s="39" t="s">
        <v>393</v>
      </c>
      <c r="I31" s="39" t="s">
        <v>394</v>
      </c>
      <c r="J31" s="39" t="s">
        <v>395</v>
      </c>
      <c r="K31" s="39" t="s">
        <v>396</v>
      </c>
      <c r="L31" s="39" t="s">
        <v>397</v>
      </c>
      <c r="M31" s="33" t="s">
        <v>398</v>
      </c>
      <c r="N31" s="15"/>
      <c r="O31" s="32" t="s">
        <v>392</v>
      </c>
    </row>
    <row r="32" spans="1:15" ht="32.4">
      <c r="A32" s="9">
        <f>[3]DBD!A36</f>
        <v>28</v>
      </c>
      <c r="B32" s="9" t="str">
        <f>[3]DBD!B36</f>
        <v>Principal</v>
      </c>
      <c r="C32" s="9" t="str">
        <f>[3]DBD!C36</f>
        <v>實收本金</v>
      </c>
      <c r="D32" s="9" t="str">
        <f>[3]DBD!D36</f>
        <v>DECIMAL</v>
      </c>
      <c r="E32" s="9">
        <f>[3]DBD!E36</f>
        <v>16</v>
      </c>
      <c r="F32" s="9">
        <f>[3]DBD!F36</f>
        <v>2</v>
      </c>
      <c r="G32" s="9" t="str">
        <f>[3]DBD!G36</f>
        <v>扣除短收本金、含收回欠繳本金</v>
      </c>
      <c r="H32" s="33" t="s">
        <v>139</v>
      </c>
      <c r="I32" s="15" t="s">
        <v>283</v>
      </c>
      <c r="J32" s="15" t="s">
        <v>284</v>
      </c>
      <c r="K32" s="15" t="s">
        <v>213</v>
      </c>
      <c r="L32" s="15">
        <v>11</v>
      </c>
      <c r="M32" s="15"/>
      <c r="N32" s="15"/>
    </row>
    <row r="33" spans="1:15" ht="32.4">
      <c r="A33" s="9">
        <f>[3]DBD!A37</f>
        <v>29</v>
      </c>
      <c r="B33" s="9" t="str">
        <f>[3]DBD!B37</f>
        <v>Interest</v>
      </c>
      <c r="C33" s="9" t="str">
        <f>[3]DBD!C37</f>
        <v>實收利息</v>
      </c>
      <c r="D33" s="9" t="str">
        <f>[3]DBD!D37</f>
        <v>DECIMAL</v>
      </c>
      <c r="E33" s="9">
        <f>[3]DBD!E37</f>
        <v>16</v>
      </c>
      <c r="F33" s="9">
        <f>[3]DBD!F37</f>
        <v>2</v>
      </c>
      <c r="G33" s="9" t="str">
        <f>[3]DBD!G37</f>
        <v>扣除減免、扣除短收利息、含收回欠繳利息</v>
      </c>
      <c r="H33" s="33" t="s">
        <v>139</v>
      </c>
      <c r="I33" s="33" t="s">
        <v>283</v>
      </c>
      <c r="J33" s="33" t="s">
        <v>284</v>
      </c>
      <c r="K33" s="33" t="s">
        <v>213</v>
      </c>
      <c r="L33" s="33">
        <v>11</v>
      </c>
      <c r="M33" s="15"/>
      <c r="N33" s="15"/>
    </row>
    <row r="34" spans="1:15">
      <c r="A34" s="9">
        <f>[3]DBD!A38</f>
        <v>30</v>
      </c>
      <c r="B34" s="9" t="str">
        <f>[3]DBD!B38</f>
        <v>DelayInt</v>
      </c>
      <c r="C34" s="9" t="str">
        <f>[3]DBD!C38</f>
        <v>實收延滯息</v>
      </c>
      <c r="D34" s="9" t="str">
        <f>[3]DBD!D38</f>
        <v>DECIMAL</v>
      </c>
      <c r="E34" s="9">
        <f>[3]DBD!E38</f>
        <v>16</v>
      </c>
      <c r="F34" s="9">
        <f>[3]DBD!F38</f>
        <v>2</v>
      </c>
      <c r="G34" s="9" t="str">
        <f>[3]DBD!G38</f>
        <v>已扣除減免</v>
      </c>
      <c r="H34" s="33" t="s">
        <v>139</v>
      </c>
      <c r="I34" s="33" t="s">
        <v>283</v>
      </c>
      <c r="J34" s="33" t="s">
        <v>284</v>
      </c>
      <c r="K34" s="33" t="s">
        <v>213</v>
      </c>
      <c r="L34" s="33">
        <v>11</v>
      </c>
      <c r="M34" s="15"/>
      <c r="N34" s="15"/>
    </row>
    <row r="35" spans="1:15">
      <c r="A35" s="9">
        <f>[3]DBD!A39</f>
        <v>31</v>
      </c>
      <c r="B35" s="9" t="str">
        <f>[3]DBD!B39</f>
        <v>BreachAmt</v>
      </c>
      <c r="C35" s="9" t="str">
        <f>[3]DBD!C39</f>
        <v>實收違約金</v>
      </c>
      <c r="D35" s="9" t="str">
        <f>[3]DBD!D39</f>
        <v>DECIMAL</v>
      </c>
      <c r="E35" s="9">
        <f>[3]DBD!E39</f>
        <v>16</v>
      </c>
      <c r="F35" s="9">
        <f>[3]DBD!F39</f>
        <v>2</v>
      </c>
      <c r="G35" s="9" t="str">
        <f>[3]DBD!G39</f>
        <v>已扣除減免</v>
      </c>
      <c r="H35" s="33" t="s">
        <v>139</v>
      </c>
      <c r="I35" s="33" t="s">
        <v>283</v>
      </c>
      <c r="J35" s="33" t="s">
        <v>284</v>
      </c>
      <c r="K35" s="33" t="s">
        <v>213</v>
      </c>
      <c r="L35" s="33">
        <v>11</v>
      </c>
      <c r="M35" s="15"/>
      <c r="N35" s="15"/>
    </row>
    <row r="36" spans="1:15" ht="32.4">
      <c r="A36" s="9">
        <f>[3]DBD!A40</f>
        <v>32</v>
      </c>
      <c r="B36" s="9" t="str">
        <f>[3]DBD!B40</f>
        <v>CloseBreachAmt</v>
      </c>
      <c r="C36" s="9" t="str">
        <f>[3]DBD!C40</f>
        <v>實收清償違約金</v>
      </c>
      <c r="D36" s="9" t="str">
        <f>[3]DBD!D40</f>
        <v>DECIMAL</v>
      </c>
      <c r="E36" s="9">
        <f>[3]DBD!E40</f>
        <v>16</v>
      </c>
      <c r="F36" s="9">
        <f>[3]DBD!F40</f>
        <v>2</v>
      </c>
      <c r="G36" s="9" t="str">
        <f>[3]DBD!G40</f>
        <v>已扣除減免，實收立即收取違約金</v>
      </c>
      <c r="H36" s="15"/>
      <c r="I36" s="15"/>
      <c r="J36" s="15"/>
      <c r="K36" s="15"/>
      <c r="L36" s="15"/>
      <c r="M36" s="15"/>
      <c r="N36" s="15" t="s">
        <v>146</v>
      </c>
    </row>
    <row r="37" spans="1:15" ht="226.8">
      <c r="A37" s="9">
        <f>[3]DBD!A41</f>
        <v>33</v>
      </c>
      <c r="B37" s="9" t="str">
        <f>[3]DBD!B41</f>
        <v>TempAmt</v>
      </c>
      <c r="C37" s="9" t="str">
        <f>[3]DBD!C41</f>
        <v>暫收款金額</v>
      </c>
      <c r="D37" s="9" t="str">
        <f>[3]DBD!D41</f>
        <v>DECIMAL</v>
      </c>
      <c r="E37" s="9">
        <f>[3]DBD!E41</f>
        <v>16</v>
      </c>
      <c r="F37" s="9">
        <f>[3]DBD!F41</f>
        <v>2</v>
      </c>
      <c r="G37" s="9" t="str">
        <f>[3]DBD!G41</f>
        <v>首筆，存入暫收為正、暫收抵繳為負</v>
      </c>
      <c r="H37" s="33" t="s">
        <v>139</v>
      </c>
      <c r="I37" s="33" t="s">
        <v>283</v>
      </c>
      <c r="J37" s="33" t="s">
        <v>284</v>
      </c>
      <c r="K37" s="33" t="s">
        <v>213</v>
      </c>
      <c r="L37" s="33">
        <v>11</v>
      </c>
      <c r="M37" s="33"/>
      <c r="N37" s="35" t="s">
        <v>385</v>
      </c>
      <c r="O37" s="35"/>
    </row>
    <row r="38" spans="1:15">
      <c r="A38" s="9">
        <f>[3]DBD!A42</f>
        <v>34</v>
      </c>
      <c r="B38" s="9" t="str">
        <f>[3]DBD!B42</f>
        <v>ExtraRepay</v>
      </c>
      <c r="C38" s="9" t="str">
        <f>[3]DBD!C42</f>
        <v>提前償還本金</v>
      </c>
      <c r="D38" s="9" t="str">
        <f>[3]DBD!D42</f>
        <v>DECIMAL</v>
      </c>
      <c r="E38" s="9">
        <f>[3]DBD!E42</f>
        <v>16</v>
      </c>
      <c r="F38" s="9">
        <f>[3]DBD!F42</f>
        <v>2</v>
      </c>
      <c r="G38" s="9" t="str">
        <f>[3]DBD!G42</f>
        <v>首筆，提前償還本金</v>
      </c>
      <c r="H38" s="15" t="s">
        <v>139</v>
      </c>
      <c r="I38" s="33" t="s">
        <v>283</v>
      </c>
      <c r="J38" s="33" t="s">
        <v>284</v>
      </c>
      <c r="K38" s="15" t="s">
        <v>25</v>
      </c>
      <c r="L38" s="15">
        <v>11</v>
      </c>
      <c r="M38" s="15"/>
      <c r="N38" s="15"/>
    </row>
    <row r="39" spans="1:15">
      <c r="A39" s="9">
        <f>[3]DBD!A43</f>
        <v>35</v>
      </c>
      <c r="B39" s="9" t="str">
        <f>[3]DBD!B43</f>
        <v>UnpaidInterest</v>
      </c>
      <c r="C39" s="9" t="str">
        <f>[3]DBD!C43</f>
        <v>短繳利息</v>
      </c>
      <c r="D39" s="9" t="str">
        <f>[3]DBD!D43</f>
        <v>DECIMAL</v>
      </c>
      <c r="E39" s="9">
        <f>[3]DBD!E43</f>
        <v>16</v>
      </c>
      <c r="F39" s="9">
        <f>[3]DBD!F43</f>
        <v>2</v>
      </c>
      <c r="G39" s="9">
        <f>[3]DBD!G43</f>
        <v>0</v>
      </c>
      <c r="H39" s="15" t="s">
        <v>139</v>
      </c>
      <c r="I39" s="15" t="s">
        <v>135</v>
      </c>
      <c r="J39" s="15" t="s">
        <v>164</v>
      </c>
      <c r="K39" s="15" t="s">
        <v>25</v>
      </c>
      <c r="L39" s="15">
        <v>7</v>
      </c>
      <c r="M39" s="15"/>
      <c r="N39" s="15"/>
    </row>
    <row r="40" spans="1:15">
      <c r="A40" s="9">
        <f>[3]DBD!A44</f>
        <v>36</v>
      </c>
      <c r="B40" s="9" t="str">
        <f>[3]DBD!B44</f>
        <v>UnpaidPrincipal</v>
      </c>
      <c r="C40" s="9" t="str">
        <f>[3]DBD!C44</f>
        <v>短繳本金</v>
      </c>
      <c r="D40" s="9" t="str">
        <f>[3]DBD!D44</f>
        <v>DECIMAL</v>
      </c>
      <c r="E40" s="9">
        <f>[3]DBD!E44</f>
        <v>16</v>
      </c>
      <c r="F40" s="9">
        <f>[3]DBD!F44</f>
        <v>2</v>
      </c>
      <c r="G40" s="9">
        <f>[3]DBD!G44</f>
        <v>0</v>
      </c>
      <c r="H40" s="15" t="s">
        <v>139</v>
      </c>
      <c r="I40" s="15" t="s">
        <v>134</v>
      </c>
      <c r="J40" s="15" t="s">
        <v>165</v>
      </c>
      <c r="K40" s="15" t="s">
        <v>25</v>
      </c>
      <c r="L40" s="15">
        <v>7</v>
      </c>
      <c r="M40" s="15"/>
      <c r="N40" s="15"/>
    </row>
    <row r="41" spans="1:15" ht="32.4">
      <c r="A41" s="9">
        <f>[3]DBD!A45</f>
        <v>37</v>
      </c>
      <c r="B41" s="9" t="str">
        <f>[3]DBD!B45</f>
        <v>UnpaidCloseBreach</v>
      </c>
      <c r="C41" s="9" t="str">
        <f>[3]DBD!C45</f>
        <v>未收清償違約金</v>
      </c>
      <c r="D41" s="9" t="str">
        <f>[3]DBD!D45</f>
        <v>DECIMAL</v>
      </c>
      <c r="E41" s="9">
        <f>[3]DBD!E45</f>
        <v>16</v>
      </c>
      <c r="F41" s="9">
        <f>[3]DBD!F45</f>
        <v>2</v>
      </c>
      <c r="G41" s="9" t="str">
        <f>[3]DBD!G45</f>
        <v>領清償證明時收取違約金(未用)</v>
      </c>
      <c r="H41" s="15" t="s">
        <v>139</v>
      </c>
      <c r="I41" s="15" t="s">
        <v>136</v>
      </c>
      <c r="J41" s="15" t="s">
        <v>150</v>
      </c>
      <c r="K41" s="15" t="s">
        <v>25</v>
      </c>
      <c r="L41" s="15">
        <v>7</v>
      </c>
      <c r="M41" s="15"/>
      <c r="N41" s="15"/>
    </row>
    <row r="42" spans="1:15">
      <c r="A42" s="9">
        <f>[3]DBD!A46</f>
        <v>38</v>
      </c>
      <c r="B42" s="9" t="str">
        <f>[3]DBD!B46</f>
        <v>Shortfall</v>
      </c>
      <c r="C42" s="9" t="str">
        <f>[3]DBD!C46</f>
        <v>短收金額</v>
      </c>
      <c r="D42" s="9" t="str">
        <f>[3]DBD!D46</f>
        <v>DECIMAL</v>
      </c>
      <c r="E42" s="9">
        <f>[3]DBD!E46</f>
        <v>16</v>
      </c>
      <c r="F42" s="9">
        <f>[3]DBD!F46</f>
        <v>2</v>
      </c>
      <c r="G42" s="9" t="str">
        <f>[3]DBD!G46</f>
        <v>首筆</v>
      </c>
      <c r="H42" s="15" t="s">
        <v>139</v>
      </c>
      <c r="I42" s="15" t="s">
        <v>137</v>
      </c>
      <c r="J42" s="15" t="s">
        <v>166</v>
      </c>
      <c r="K42" s="15" t="s">
        <v>25</v>
      </c>
      <c r="L42" s="15">
        <v>7</v>
      </c>
      <c r="M42" s="15"/>
      <c r="N42" s="15" t="s">
        <v>353</v>
      </c>
      <c r="O42" s="11" t="s">
        <v>374</v>
      </c>
    </row>
    <row r="43" spans="1:15">
      <c r="A43" s="30">
        <f>[3]DBD!A47</f>
        <v>39</v>
      </c>
      <c r="B43" s="30" t="str">
        <f>[3]DBD!B47</f>
        <v>AccumShortfall</v>
      </c>
      <c r="C43" s="30" t="str">
        <f>[3]DBD!C47</f>
        <v>累計短收金額</v>
      </c>
      <c r="D43" s="30" t="str">
        <f>[3]DBD!D47</f>
        <v>DECIMAL</v>
      </c>
      <c r="E43" s="30">
        <f>[3]DBD!E47</f>
        <v>16</v>
      </c>
      <c r="F43" s="30">
        <f>[3]DBD!F47</f>
        <v>2</v>
      </c>
      <c r="G43" s="30">
        <f>[3]DBD!G47</f>
        <v>0</v>
      </c>
      <c r="H43" s="15" t="s">
        <v>139</v>
      </c>
      <c r="I43" s="15" t="s">
        <v>138</v>
      </c>
      <c r="J43" s="15" t="s">
        <v>167</v>
      </c>
      <c r="K43" s="15" t="s">
        <v>25</v>
      </c>
      <c r="L43" s="15">
        <v>11</v>
      </c>
      <c r="M43" s="15"/>
      <c r="N43" s="15" t="s">
        <v>354</v>
      </c>
    </row>
    <row r="44" spans="1:15">
      <c r="A44" s="30">
        <f>[3]DBD!A48</f>
        <v>40</v>
      </c>
      <c r="B44" s="30" t="str">
        <f>[3]DBD!B48</f>
        <v>Overflow</v>
      </c>
      <c r="C44" s="30" t="str">
        <f>[3]DBD!C48</f>
        <v>溢收金額</v>
      </c>
      <c r="D44" s="30" t="str">
        <f>[3]DBD!D48</f>
        <v>DECIMAL</v>
      </c>
      <c r="E44" s="30">
        <f>[3]DBD!E48</f>
        <v>16</v>
      </c>
      <c r="F44" s="30">
        <f>[3]DBD!F48</f>
        <v>2</v>
      </c>
      <c r="G44" s="30" t="str">
        <f>[3]DBD!G48</f>
        <v>首筆</v>
      </c>
      <c r="H44" s="33" t="s">
        <v>139</v>
      </c>
      <c r="I44" s="33" t="s">
        <v>137</v>
      </c>
      <c r="J44" s="33" t="s">
        <v>166</v>
      </c>
      <c r="K44" s="33" t="s">
        <v>25</v>
      </c>
      <c r="L44" s="33">
        <v>7</v>
      </c>
      <c r="M44" s="15"/>
      <c r="N44" s="11" t="s">
        <v>355</v>
      </c>
      <c r="O44" s="32" t="s">
        <v>375</v>
      </c>
    </row>
    <row r="45" spans="1:15">
      <c r="A45" s="30">
        <f>[3]DBD!A49</f>
        <v>41</v>
      </c>
      <c r="B45" s="30" t="str">
        <f>[3]DBD!B49</f>
        <v>AccumOverflow</v>
      </c>
      <c r="C45" s="30" t="str">
        <f>[3]DBD!C49</f>
        <v>累計溢收金額</v>
      </c>
      <c r="D45" s="30" t="str">
        <f>[3]DBD!D49</f>
        <v>DECIMAL</v>
      </c>
      <c r="E45" s="30">
        <f>[3]DBD!E49</f>
        <v>16</v>
      </c>
      <c r="F45" s="30">
        <f>[3]DBD!F49</f>
        <v>2</v>
      </c>
      <c r="G45" s="30">
        <f>[3]DBD!G49</f>
        <v>0</v>
      </c>
      <c r="H45" s="33" t="s">
        <v>139</v>
      </c>
      <c r="I45" s="33" t="s">
        <v>138</v>
      </c>
      <c r="J45" s="33" t="s">
        <v>167</v>
      </c>
      <c r="K45" s="33" t="s">
        <v>25</v>
      </c>
      <c r="L45" s="33">
        <v>11</v>
      </c>
      <c r="M45" s="15"/>
      <c r="N45" s="15" t="s">
        <v>356</v>
      </c>
    </row>
    <row r="46" spans="1:15" ht="226.8">
      <c r="A46" s="30">
        <f>[3]DBD!A50</f>
        <v>42</v>
      </c>
      <c r="B46" s="30" t="str">
        <f>[3]DBD!B50</f>
        <v>OtherFields</v>
      </c>
      <c r="C46" s="30" t="str">
        <f>[3]DBD!C50</f>
        <v>其他欄位</v>
      </c>
      <c r="D46" s="30" t="str">
        <f>[3]DBD!D50</f>
        <v>VARCHAR2</v>
      </c>
      <c r="E46" s="30">
        <f>[3]DBD!E50</f>
        <v>2000</v>
      </c>
      <c r="F46" s="30">
        <f>[3]DBD!F50</f>
        <v>0</v>
      </c>
      <c r="G46" s="30" t="str">
        <f>[3]DBD!G50</f>
        <v xml:space="preserve">     1.減免的金額
     2.收取的短繳本金、利息     
     3.收取的各項費用(首筆)</v>
      </c>
      <c r="H46" s="15" t="s">
        <v>377</v>
      </c>
      <c r="I46" s="15" t="s">
        <v>378</v>
      </c>
      <c r="J46" s="15" t="s">
        <v>379</v>
      </c>
      <c r="K46" s="15" t="s">
        <v>380</v>
      </c>
      <c r="L46" s="15" t="s">
        <v>381</v>
      </c>
      <c r="M46" s="15"/>
      <c r="N46" s="15"/>
      <c r="O46" s="45" t="s">
        <v>376</v>
      </c>
    </row>
    <row r="47" spans="1:15">
      <c r="A47" s="30">
        <f>[3]DBD!A51</f>
        <v>43</v>
      </c>
      <c r="B47" s="30" t="str">
        <f>[3]DBD!B51</f>
        <v>CreateDate</v>
      </c>
      <c r="C47" s="30" t="str">
        <f>[3]DBD!C51</f>
        <v>建檔日期時間</v>
      </c>
      <c r="D47" s="30" t="str">
        <f>[3]DBD!D51</f>
        <v>DATE</v>
      </c>
      <c r="E47" s="30">
        <f>[3]DBD!E51</f>
        <v>0</v>
      </c>
      <c r="F47" s="30">
        <f>[3]DBD!F51</f>
        <v>0</v>
      </c>
      <c r="G47" s="30">
        <f>[3]DBD!G51</f>
        <v>0</v>
      </c>
      <c r="H47" s="15"/>
      <c r="I47" s="15"/>
      <c r="J47" s="15"/>
      <c r="K47" s="15"/>
      <c r="L47" s="15"/>
      <c r="M47" s="15"/>
      <c r="N47" s="15"/>
    </row>
    <row r="48" spans="1:15">
      <c r="A48" s="30">
        <f>[3]DBD!A52</f>
        <v>44</v>
      </c>
      <c r="B48" s="30" t="str">
        <f>[3]DBD!B52</f>
        <v>CreateEmpNo</v>
      </c>
      <c r="C48" s="30" t="str">
        <f>[3]DBD!C52</f>
        <v>建檔人員</v>
      </c>
      <c r="D48" s="30" t="str">
        <f>[3]DBD!D52</f>
        <v>VARCHAR2</v>
      </c>
      <c r="E48" s="30">
        <f>[3]DBD!E52</f>
        <v>6</v>
      </c>
      <c r="F48" s="30">
        <f>[3]DBD!F52</f>
        <v>0</v>
      </c>
      <c r="G48" s="30">
        <f>[3]DBD!G52</f>
        <v>0</v>
      </c>
      <c r="H48" s="15"/>
      <c r="I48" s="15"/>
      <c r="J48" s="15"/>
      <c r="K48" s="15"/>
      <c r="L48" s="15"/>
      <c r="M48" s="15"/>
      <c r="N48" s="15"/>
    </row>
    <row r="49" spans="1:7">
      <c r="A49" s="30">
        <f>[3]DBD!A53</f>
        <v>45</v>
      </c>
      <c r="B49" s="30" t="str">
        <f>[3]DBD!B53</f>
        <v>LastUpdate</v>
      </c>
      <c r="C49" s="30" t="str">
        <f>[3]DBD!C53</f>
        <v>最後更新日期時間</v>
      </c>
      <c r="D49" s="30" t="str">
        <f>[3]DBD!D53</f>
        <v>DATE</v>
      </c>
      <c r="E49" s="30">
        <f>[3]DBD!E53</f>
        <v>0</v>
      </c>
      <c r="F49" s="30">
        <f>[3]DBD!F53</f>
        <v>0</v>
      </c>
      <c r="G49" s="30">
        <f>[3]DBD!G53</f>
        <v>0</v>
      </c>
    </row>
    <row r="50" spans="1:7">
      <c r="A50" s="30">
        <f>[3]DBD!A54</f>
        <v>46</v>
      </c>
      <c r="B50" s="30" t="str">
        <f>[3]DBD!B54</f>
        <v>LastUpdateEmpNo</v>
      </c>
      <c r="C50" s="30" t="str">
        <f>[3]DBD!C54</f>
        <v>最後更新人員</v>
      </c>
      <c r="D50" s="30" t="str">
        <f>[3]DBD!D54</f>
        <v>VARCHAR2</v>
      </c>
      <c r="E50" s="30">
        <f>[3]DBD!E54</f>
        <v>6</v>
      </c>
      <c r="F50" s="30">
        <f>[3]DBD!F54</f>
        <v>0</v>
      </c>
      <c r="G50" s="30">
        <f>[3]DBD!G54</f>
        <v>0</v>
      </c>
    </row>
  </sheetData>
  <mergeCells count="1">
    <mergeCell ref="A1:B1"/>
  </mergeCells>
  <phoneticPr fontId="1" type="noConversion"/>
  <hyperlinks>
    <hyperlink ref="E1" location="'L3'!A1" display="回首頁" xr:uid="{00000000-0004-0000-03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"/>
  <sheetViews>
    <sheetView topLeftCell="A25" workbookViewId="0">
      <selection activeCell="A32" sqref="A32"/>
    </sheetView>
  </sheetViews>
  <sheetFormatPr defaultColWidth="81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21.44140625" style="11" bestFit="1" customWidth="1"/>
    <col min="8" max="8" width="12.5546875" style="11" bestFit="1" customWidth="1"/>
    <col min="9" max="9" width="11" style="11" bestFit="1" customWidth="1"/>
    <col min="10" max="10" width="12.88671875" style="11" bestFit="1" customWidth="1"/>
    <col min="11" max="13" width="6.21875" style="11" bestFit="1" customWidth="1"/>
    <col min="14" max="14" width="11" style="11" bestFit="1" customWidth="1"/>
    <col min="15" max="16384" width="81.77734375" style="11"/>
  </cols>
  <sheetData>
    <row r="1" spans="1:14">
      <c r="A1" s="46" t="s">
        <v>10</v>
      </c>
      <c r="B1" s="47"/>
      <c r="C1" s="9" t="str">
        <f>[4]DBD!C1</f>
        <v>LoanCheque</v>
      </c>
      <c r="D1" s="9" t="str">
        <f>[4]DBD!D1</f>
        <v>支票檔</v>
      </c>
      <c r="E1" s="16" t="s">
        <v>71</v>
      </c>
      <c r="F1" s="10"/>
      <c r="G1" s="10"/>
    </row>
    <row r="2" spans="1:14" s="32" customFormat="1" ht="307.8">
      <c r="A2" s="36"/>
      <c r="B2" s="37" t="s">
        <v>269</v>
      </c>
      <c r="C2" s="30" t="s">
        <v>342</v>
      </c>
      <c r="D2" s="30"/>
      <c r="E2" s="34"/>
      <c r="F2" s="31"/>
      <c r="G2" s="31"/>
    </row>
    <row r="3" spans="1:14" s="32" customFormat="1">
      <c r="A3" s="36"/>
      <c r="B3" s="37" t="s">
        <v>270</v>
      </c>
      <c r="C3" s="30"/>
      <c r="D3" s="30"/>
      <c r="E3" s="34"/>
      <c r="F3" s="31"/>
      <c r="G3" s="31"/>
    </row>
    <row r="4" spans="1:14">
      <c r="A4" s="12" t="s">
        <v>11</v>
      </c>
      <c r="B4" s="12" t="s">
        <v>12</v>
      </c>
      <c r="C4" s="13" t="s">
        <v>295</v>
      </c>
      <c r="D4" s="12" t="s">
        <v>14</v>
      </c>
      <c r="E4" s="12" t="s">
        <v>15</v>
      </c>
      <c r="F4" s="12" t="s">
        <v>16</v>
      </c>
      <c r="G4" s="13" t="s">
        <v>17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</row>
    <row r="5" spans="1:14">
      <c r="A5" s="9">
        <f>[4]DBD!A9</f>
        <v>1</v>
      </c>
      <c r="B5" s="9" t="str">
        <f>[4]DBD!B9</f>
        <v>CustNo</v>
      </c>
      <c r="C5" s="9" t="str">
        <f>[4]DBD!C9</f>
        <v>借款人戶號</v>
      </c>
      <c r="D5" s="9" t="str">
        <f>[4]DBD!D9</f>
        <v>DECIMAL</v>
      </c>
      <c r="E5" s="9">
        <f>[4]DBD!E9</f>
        <v>7</v>
      </c>
      <c r="F5" s="9"/>
      <c r="G5" s="9"/>
      <c r="H5" s="15" t="s">
        <v>122</v>
      </c>
      <c r="I5" s="15" t="s">
        <v>8</v>
      </c>
      <c r="J5" s="15" t="s">
        <v>75</v>
      </c>
      <c r="K5" s="15" t="s">
        <v>9</v>
      </c>
      <c r="L5" s="15">
        <v>7</v>
      </c>
      <c r="M5" s="15"/>
      <c r="N5" s="15"/>
    </row>
    <row r="6" spans="1:14">
      <c r="A6" s="9">
        <f>[4]DBD!A10</f>
        <v>2</v>
      </c>
      <c r="B6" s="30" t="str">
        <f>[4]DBD!B10</f>
        <v>ChequeAcct</v>
      </c>
      <c r="C6" s="9" t="str">
        <f>[4]DBD!C10</f>
        <v>支票帳號</v>
      </c>
      <c r="D6" s="9" t="str">
        <f>[4]DBD!D10</f>
        <v>DECIMAL</v>
      </c>
      <c r="E6" s="9">
        <f>[4]DBD!E10</f>
        <v>9</v>
      </c>
      <c r="F6" s="9"/>
      <c r="G6" s="9"/>
      <c r="H6" s="20" t="s">
        <v>122</v>
      </c>
      <c r="I6" s="20" t="s">
        <v>98</v>
      </c>
      <c r="J6" s="20" t="s">
        <v>99</v>
      </c>
      <c r="K6" s="20" t="s">
        <v>9</v>
      </c>
      <c r="L6" s="20">
        <v>9</v>
      </c>
      <c r="M6" s="15"/>
      <c r="N6" s="15"/>
    </row>
    <row r="7" spans="1:14">
      <c r="A7" s="9">
        <f>[4]DBD!A11</f>
        <v>3</v>
      </c>
      <c r="B7" s="9" t="str">
        <f>[4]DBD!B11</f>
        <v>ChequeNo</v>
      </c>
      <c r="C7" s="9" t="str">
        <f>[4]DBD!C11</f>
        <v>支票號碼</v>
      </c>
      <c r="D7" s="9" t="str">
        <f>[4]DBD!D11</f>
        <v>DECIMAL</v>
      </c>
      <c r="E7" s="9">
        <f>[4]DBD!E11</f>
        <v>7</v>
      </c>
      <c r="F7" s="9"/>
      <c r="G7" s="9"/>
      <c r="H7" s="20" t="s">
        <v>122</v>
      </c>
      <c r="I7" s="20" t="s">
        <v>100</v>
      </c>
      <c r="J7" s="20" t="s">
        <v>101</v>
      </c>
      <c r="K7" s="20" t="s">
        <v>9</v>
      </c>
      <c r="L7" s="20">
        <v>7</v>
      </c>
      <c r="M7" s="15"/>
      <c r="N7" s="15"/>
    </row>
    <row r="8" spans="1:14" ht="113.4">
      <c r="A8" s="9">
        <f>[4]DBD!A12</f>
        <v>4</v>
      </c>
      <c r="B8" s="9" t="str">
        <f>[4]DBD!B12</f>
        <v>StatusCode</v>
      </c>
      <c r="C8" s="9" t="str">
        <f>[4]DBD!C12</f>
        <v>票據狀況碼</v>
      </c>
      <c r="D8" s="9" t="str">
        <f>[4]DBD!D12</f>
        <v>VARCHAR2</v>
      </c>
      <c r="E8" s="9">
        <f>[4]DBD!E12</f>
        <v>1</v>
      </c>
      <c r="F8" s="9"/>
      <c r="G8" s="9" t="str">
        <f>[4]DBD!G12</f>
        <v>共用代碼檔
0: 未處理
1: 兌現入帳
2: 退票
3: 抽票
4: 兌現未入帳
5: 即期票</v>
      </c>
      <c r="H8" s="20" t="s">
        <v>122</v>
      </c>
      <c r="I8" s="15" t="s">
        <v>104</v>
      </c>
      <c r="J8" s="15" t="s">
        <v>105</v>
      </c>
      <c r="K8" s="15" t="s">
        <v>9</v>
      </c>
      <c r="L8" s="15">
        <v>1</v>
      </c>
      <c r="M8" s="15"/>
      <c r="N8" s="15"/>
    </row>
    <row r="9" spans="1:14" ht="48.6">
      <c r="A9" s="9">
        <f>[4]DBD!A13</f>
        <v>5</v>
      </c>
      <c r="B9" s="9" t="str">
        <f>[4]DBD!B13</f>
        <v>ProcessCode</v>
      </c>
      <c r="C9" s="9" t="str">
        <f>[4]DBD!C13</f>
        <v>處理代碼</v>
      </c>
      <c r="D9" s="9" t="str">
        <f>[4]DBD!D13</f>
        <v>VARCHAR2</v>
      </c>
      <c r="E9" s="9">
        <f>[4]DBD!E13</f>
        <v>1</v>
      </c>
      <c r="F9" s="9"/>
      <c r="G9" s="9" t="str">
        <f>[4]DBD!G13</f>
        <v>共用代碼檔
1: 不處理    
2: 已處理</v>
      </c>
      <c r="H9" s="20" t="s">
        <v>122</v>
      </c>
      <c r="I9" s="15" t="s">
        <v>113</v>
      </c>
      <c r="J9" s="15" t="s">
        <v>114</v>
      </c>
      <c r="K9" s="15" t="s">
        <v>9</v>
      </c>
      <c r="L9" s="15">
        <v>1</v>
      </c>
      <c r="M9" s="15"/>
      <c r="N9" s="15"/>
    </row>
    <row r="10" spans="1:14">
      <c r="A10" s="9">
        <f>[4]DBD!A14</f>
        <v>6</v>
      </c>
      <c r="B10" s="9" t="str">
        <f>[4]DBD!B14</f>
        <v>AcDate</v>
      </c>
      <c r="C10" s="9" t="str">
        <f>[4]DBD!C14</f>
        <v>交易序號-會計日期</v>
      </c>
      <c r="D10" s="9" t="str">
        <f>[4]DBD!D14</f>
        <v>DECIMALD</v>
      </c>
      <c r="E10" s="9">
        <f>[4]DBD!E14</f>
        <v>8</v>
      </c>
      <c r="F10" s="9"/>
      <c r="G10" s="9"/>
      <c r="H10" s="20" t="s">
        <v>122</v>
      </c>
      <c r="I10" s="15" t="s">
        <v>108</v>
      </c>
      <c r="J10" s="15" t="s">
        <v>109</v>
      </c>
      <c r="K10" s="15" t="s">
        <v>9</v>
      </c>
      <c r="L10" s="15">
        <v>8</v>
      </c>
      <c r="M10" s="15"/>
      <c r="N10" s="15"/>
    </row>
    <row r="11" spans="1:14">
      <c r="A11" s="9">
        <f>[4]DBD!A15</f>
        <v>7</v>
      </c>
      <c r="B11" s="9" t="str">
        <f>[4]DBD!B15</f>
        <v>Kinbr</v>
      </c>
      <c r="C11" s="9" t="str">
        <f>[4]DBD!C15</f>
        <v>交易單位</v>
      </c>
      <c r="D11" s="9" t="str">
        <f>[4]DBD!D15</f>
        <v>VARCHAR2</v>
      </c>
      <c r="E11" s="9">
        <f>[4]DBD!E15</f>
        <v>4</v>
      </c>
      <c r="F11" s="9"/>
      <c r="G11" s="9"/>
      <c r="H11" s="20"/>
      <c r="I11" s="15"/>
      <c r="J11" s="15"/>
      <c r="K11" s="15"/>
      <c r="L11" s="15"/>
      <c r="M11" s="15"/>
      <c r="N11" s="15" t="s">
        <v>147</v>
      </c>
    </row>
    <row r="12" spans="1:14">
      <c r="A12" s="9">
        <f>[4]DBD!A16</f>
        <v>8</v>
      </c>
      <c r="B12" s="9" t="str">
        <f>[4]DBD!B16</f>
        <v>TellerNo</v>
      </c>
      <c r="C12" s="9" t="str">
        <f>[4]DBD!C16</f>
        <v>交易序號-櫃員</v>
      </c>
      <c r="D12" s="9" t="str">
        <f>[4]DBD!D16</f>
        <v>VARCHAR2</v>
      </c>
      <c r="E12" s="9">
        <f>[4]DBD!E16</f>
        <v>6</v>
      </c>
      <c r="F12" s="9"/>
      <c r="G12" s="9"/>
      <c r="H12" s="15"/>
      <c r="I12" s="15"/>
      <c r="J12" s="15"/>
      <c r="K12" s="15"/>
      <c r="L12" s="15"/>
      <c r="M12" s="15"/>
      <c r="N12" s="15" t="s">
        <v>285</v>
      </c>
    </row>
    <row r="13" spans="1:14">
      <c r="A13" s="9">
        <f>[4]DBD!A17</f>
        <v>9</v>
      </c>
      <c r="B13" s="9" t="str">
        <f>[4]DBD!B17</f>
        <v>TxtNo</v>
      </c>
      <c r="C13" s="9" t="str">
        <f>[4]DBD!C17</f>
        <v>交易序號-流水號</v>
      </c>
      <c r="D13" s="9" t="str">
        <f>[4]DBD!D17</f>
        <v>VARCHAR2</v>
      </c>
      <c r="E13" s="9">
        <f>[4]DBD!E17</f>
        <v>8</v>
      </c>
      <c r="F13" s="9"/>
      <c r="G13" s="9"/>
      <c r="H13" s="20" t="s">
        <v>122</v>
      </c>
      <c r="I13" s="15" t="s">
        <v>110</v>
      </c>
      <c r="J13" s="15" t="s">
        <v>111</v>
      </c>
      <c r="K13" s="15" t="s">
        <v>9</v>
      </c>
      <c r="L13" s="15">
        <v>7</v>
      </c>
      <c r="M13" s="15"/>
      <c r="N13" s="15"/>
    </row>
    <row r="14" spans="1:14">
      <c r="A14" s="9">
        <f>[4]DBD!A18</f>
        <v>10</v>
      </c>
      <c r="B14" s="9" t="str">
        <f>[4]DBD!B18</f>
        <v>ReceiveDate</v>
      </c>
      <c r="C14" s="9" t="str">
        <f>[4]DBD!C18</f>
        <v>收票日</v>
      </c>
      <c r="D14" s="9" t="str">
        <f>[4]DBD!D18</f>
        <v>DECIMALD</v>
      </c>
      <c r="E14" s="9">
        <f>[4]DBD!E18</f>
        <v>8</v>
      </c>
      <c r="F14" s="9"/>
      <c r="G14" s="9"/>
      <c r="H14" s="20" t="s">
        <v>122</v>
      </c>
      <c r="I14" s="33" t="s">
        <v>296</v>
      </c>
      <c r="J14" s="33" t="s">
        <v>297</v>
      </c>
      <c r="K14" s="33" t="s">
        <v>227</v>
      </c>
      <c r="L14" s="33">
        <v>8</v>
      </c>
      <c r="M14" s="33"/>
      <c r="N14" s="33"/>
    </row>
    <row r="15" spans="1:14">
      <c r="A15" s="9">
        <f>[4]DBD!A19</f>
        <v>11</v>
      </c>
      <c r="B15" s="9" t="str">
        <f>[4]DBD!B19</f>
        <v>EntryDate</v>
      </c>
      <c r="C15" s="9" t="str">
        <f>[4]DBD!C19</f>
        <v>入帳日</v>
      </c>
      <c r="D15" s="9" t="str">
        <f>[4]DBD!D19</f>
        <v>DECIMALD</v>
      </c>
      <c r="E15" s="9">
        <f>[4]DBD!E19</f>
        <v>8</v>
      </c>
      <c r="F15" s="9"/>
      <c r="G15" s="9"/>
      <c r="H15" s="20" t="s">
        <v>122</v>
      </c>
      <c r="I15" s="33" t="s">
        <v>106</v>
      </c>
      <c r="J15" s="33" t="s">
        <v>107</v>
      </c>
      <c r="K15" s="33" t="s">
        <v>9</v>
      </c>
      <c r="L15" s="33">
        <v>8</v>
      </c>
      <c r="M15" s="15"/>
      <c r="N15" s="15"/>
    </row>
    <row r="16" spans="1:14">
      <c r="A16" s="9">
        <f>[4]DBD!A20</f>
        <v>12</v>
      </c>
      <c r="B16" s="9" t="str">
        <f>[4]DBD!B20</f>
        <v>CurrencyCode</v>
      </c>
      <c r="C16" s="9" t="str">
        <f>[4]DBD!C20</f>
        <v>幣別</v>
      </c>
      <c r="D16" s="9" t="str">
        <f>[4]DBD!D20</f>
        <v>VARCHAR2</v>
      </c>
      <c r="E16" s="9">
        <f>[4]DBD!E20</f>
        <v>3</v>
      </c>
      <c r="F16" s="9">
        <f>[4]DBD!F20</f>
        <v>0</v>
      </c>
      <c r="G16" s="9"/>
      <c r="H16" s="20"/>
      <c r="I16" s="15"/>
      <c r="J16" s="15"/>
      <c r="K16" s="15"/>
      <c r="L16" s="15"/>
      <c r="M16" s="15"/>
      <c r="N16" s="15" t="s">
        <v>121</v>
      </c>
    </row>
    <row r="17" spans="1:14">
      <c r="A17" s="9">
        <f>[4]DBD!A21</f>
        <v>13</v>
      </c>
      <c r="B17" s="9" t="str">
        <f>[4]DBD!B21</f>
        <v>ChequeAmt</v>
      </c>
      <c r="C17" s="9" t="str">
        <f>[4]DBD!C21</f>
        <v>支票金額</v>
      </c>
      <c r="D17" s="9" t="str">
        <f>[4]DBD!D21</f>
        <v>DECIMAL</v>
      </c>
      <c r="E17" s="9">
        <f>[4]DBD!E21</f>
        <v>16</v>
      </c>
      <c r="F17" s="9"/>
      <c r="G17" s="9"/>
      <c r="H17" s="20" t="s">
        <v>122</v>
      </c>
      <c r="I17" s="15" t="s">
        <v>102</v>
      </c>
      <c r="J17" s="15" t="s">
        <v>103</v>
      </c>
      <c r="K17" s="15" t="s">
        <v>25</v>
      </c>
      <c r="L17" s="15">
        <v>11</v>
      </c>
      <c r="M17" s="15"/>
      <c r="N17" s="15"/>
    </row>
    <row r="18" spans="1:14">
      <c r="A18" s="9">
        <f>[4]DBD!A22</f>
        <v>14</v>
      </c>
      <c r="B18" s="9" t="str">
        <f>[4]DBD!B22</f>
        <v>ChequeName</v>
      </c>
      <c r="C18" s="9" t="str">
        <f>[4]DBD!C22</f>
        <v>發票人姓名</v>
      </c>
      <c r="D18" s="9" t="str">
        <f>[4]DBD!D22</f>
        <v>VARCHAR2</v>
      </c>
      <c r="E18" s="9">
        <f>[4]DBD!E22</f>
        <v>60</v>
      </c>
      <c r="F18" s="9"/>
      <c r="G18" s="9"/>
      <c r="H18" s="20" t="s">
        <v>122</v>
      </c>
      <c r="I18" s="15" t="s">
        <v>125</v>
      </c>
      <c r="J18" s="15" t="s">
        <v>126</v>
      </c>
      <c r="K18" s="15" t="s">
        <v>7</v>
      </c>
      <c r="L18" s="15">
        <v>62</v>
      </c>
      <c r="M18" s="15"/>
      <c r="N18" s="15"/>
    </row>
    <row r="19" spans="1:14">
      <c r="A19" s="9">
        <f>[4]DBD!A23</f>
        <v>15</v>
      </c>
      <c r="B19" s="9" t="str">
        <f>[4]DBD!B23</f>
        <v>ChequeDate</v>
      </c>
      <c r="C19" s="9" t="str">
        <f>[4]DBD!C23</f>
        <v>支票到期日</v>
      </c>
      <c r="D19" s="9" t="str">
        <f>[4]DBD!D23</f>
        <v>DECIMALD</v>
      </c>
      <c r="E19" s="9">
        <f>[4]DBD!E23</f>
        <v>8</v>
      </c>
      <c r="F19" s="9"/>
      <c r="G19" s="9">
        <f>[4]DBD!G23</f>
        <v>0</v>
      </c>
      <c r="H19" s="20" t="s">
        <v>122</v>
      </c>
      <c r="I19" s="15" t="s">
        <v>112</v>
      </c>
      <c r="J19" s="15" t="s">
        <v>46</v>
      </c>
      <c r="K19" s="15" t="s">
        <v>9</v>
      </c>
      <c r="L19" s="15">
        <v>8</v>
      </c>
      <c r="M19" s="15"/>
      <c r="N19" s="15"/>
    </row>
    <row r="20" spans="1:14">
      <c r="A20" s="9">
        <f>[4]DBD!A24</f>
        <v>16</v>
      </c>
      <c r="B20" s="9" t="str">
        <f>[4]DBD!B24</f>
        <v>AreaCode</v>
      </c>
      <c r="C20" s="9" t="str">
        <f>[4]DBD!C24</f>
        <v>交換區號</v>
      </c>
      <c r="D20" s="9" t="str">
        <f>[4]DBD!D24</f>
        <v>VARCHAR2</v>
      </c>
      <c r="E20" s="9">
        <f>[4]DBD!E24</f>
        <v>2</v>
      </c>
      <c r="F20" s="9"/>
      <c r="G20" s="9"/>
      <c r="H20" s="20" t="s">
        <v>122</v>
      </c>
      <c r="I20" s="15" t="s">
        <v>123</v>
      </c>
      <c r="J20" s="15" t="s">
        <v>124</v>
      </c>
      <c r="K20" s="15" t="s">
        <v>9</v>
      </c>
      <c r="L20" s="15">
        <v>2</v>
      </c>
      <c r="M20" s="15"/>
      <c r="N20" s="15"/>
    </row>
    <row r="21" spans="1:14">
      <c r="A21" s="9">
        <f>[4]DBD!A25</f>
        <v>17</v>
      </c>
      <c r="B21" s="9" t="str">
        <f>[4]DBD!B25</f>
        <v>BankCode</v>
      </c>
      <c r="C21" s="9" t="str">
        <f>[4]DBD!C25</f>
        <v>行庫代號</v>
      </c>
      <c r="D21" s="9" t="str">
        <f>[4]DBD!D25</f>
        <v>VARCHAR2</v>
      </c>
      <c r="E21" s="9">
        <f>[4]DBD!E25</f>
        <v>7</v>
      </c>
      <c r="F21" s="9"/>
      <c r="G21" s="9">
        <f>[4]DBD!G25</f>
        <v>0</v>
      </c>
      <c r="H21" s="20" t="s">
        <v>122</v>
      </c>
      <c r="I21" s="15" t="s">
        <v>119</v>
      </c>
      <c r="J21" s="15" t="s">
        <v>120</v>
      </c>
      <c r="K21" s="15" t="s">
        <v>9</v>
      </c>
      <c r="L21" s="15">
        <v>7</v>
      </c>
      <c r="M21" s="15"/>
      <c r="N21" s="15" t="s">
        <v>286</v>
      </c>
    </row>
    <row r="22" spans="1:14" ht="48.6">
      <c r="A22" s="9">
        <f>[4]DBD!A26</f>
        <v>18</v>
      </c>
      <c r="B22" s="9" t="str">
        <f>[4]DBD!B26</f>
        <v>OutsideCode</v>
      </c>
      <c r="C22" s="9" t="str">
        <f>[4]DBD!C26</f>
        <v>本埠外埠</v>
      </c>
      <c r="D22" s="9" t="str">
        <f>[4]DBD!D26</f>
        <v>VARCHAR2</v>
      </c>
      <c r="E22" s="9">
        <f>[4]DBD!E26</f>
        <v>1</v>
      </c>
      <c r="F22" s="9"/>
      <c r="G22" s="9" t="str">
        <f>[4]DBD!G26</f>
        <v>共用代碼檔
1: 本埠   
2: 外埠</v>
      </c>
      <c r="H22" s="20" t="s">
        <v>122</v>
      </c>
      <c r="I22" s="15" t="s">
        <v>115</v>
      </c>
      <c r="J22" s="15" t="s">
        <v>116</v>
      </c>
      <c r="K22" s="15" t="s">
        <v>9</v>
      </c>
      <c r="L22" s="15">
        <v>1</v>
      </c>
      <c r="M22" s="15"/>
      <c r="N22" s="15"/>
    </row>
    <row r="23" spans="1:14">
      <c r="A23" s="9">
        <f>[4]DBD!A27</f>
        <v>19</v>
      </c>
      <c r="B23" s="9" t="str">
        <f>[4]DBD!B27</f>
        <v>BktwFlag</v>
      </c>
      <c r="C23" s="9" t="str">
        <f>[4]DBD!C27</f>
        <v>是否為台支</v>
      </c>
      <c r="D23" s="9" t="str">
        <f>[4]DBD!D27</f>
        <v>VARCHAR2</v>
      </c>
      <c r="E23" s="9">
        <f>[4]DBD!E27</f>
        <v>1</v>
      </c>
      <c r="F23" s="9"/>
      <c r="G23" s="9" t="str">
        <f>[4]DBD!G27</f>
        <v>Y: 是   N: 否</v>
      </c>
      <c r="H23" s="15"/>
      <c r="I23" s="15"/>
      <c r="J23" s="15"/>
      <c r="K23" s="15"/>
      <c r="L23" s="15"/>
      <c r="M23" s="15"/>
      <c r="N23" s="15" t="s">
        <v>147</v>
      </c>
    </row>
    <row r="24" spans="1:14">
      <c r="A24" s="9">
        <f>[4]DBD!A28</f>
        <v>20</v>
      </c>
      <c r="B24" s="9" t="str">
        <f>[4]DBD!B28</f>
        <v>TsibFlag</v>
      </c>
      <c r="C24" s="9" t="str">
        <f>[4]DBD!C28</f>
        <v>是否為台新</v>
      </c>
      <c r="D24" s="9" t="str">
        <f>[4]DBD!D28</f>
        <v>VARCHAR2</v>
      </c>
      <c r="E24" s="9">
        <f>[4]DBD!E28</f>
        <v>1</v>
      </c>
      <c r="F24" s="9"/>
      <c r="G24" s="9" t="str">
        <f>[4]DBD!G28</f>
        <v>Y: 是   N: 否</v>
      </c>
      <c r="H24" s="15"/>
      <c r="I24" s="15"/>
      <c r="J24" s="15"/>
      <c r="K24" s="15"/>
      <c r="L24" s="15"/>
      <c r="M24" s="15"/>
      <c r="N24" s="15" t="s">
        <v>147</v>
      </c>
    </row>
    <row r="25" spans="1:14">
      <c r="A25" s="9">
        <f>[4]DBD!A29</f>
        <v>21</v>
      </c>
      <c r="B25" s="9" t="str">
        <f>[4]DBD!B29</f>
        <v>MediaFlag</v>
      </c>
      <c r="C25" s="9" t="str">
        <f>[4]DBD!C29</f>
        <v>入媒體檔</v>
      </c>
      <c r="D25" s="9" t="str">
        <f>[4]DBD!D29</f>
        <v>VARCHAR2</v>
      </c>
      <c r="E25" s="9">
        <f>[4]DBD!E29</f>
        <v>1</v>
      </c>
      <c r="F25" s="9"/>
      <c r="G25" s="9" t="str">
        <f>[4]DBD!G29</f>
        <v>Y: 是   N: 否</v>
      </c>
      <c r="H25" s="20" t="s">
        <v>122</v>
      </c>
      <c r="I25" s="15" t="s">
        <v>117</v>
      </c>
      <c r="J25" s="15" t="s">
        <v>118</v>
      </c>
      <c r="K25" s="15" t="s">
        <v>7</v>
      </c>
      <c r="L25" s="15">
        <v>1</v>
      </c>
      <c r="M25" s="15"/>
      <c r="N25" s="15"/>
    </row>
    <row r="26" spans="1:14" ht="145.80000000000001">
      <c r="A26" s="9">
        <f>[4]DBD!A30</f>
        <v>22</v>
      </c>
      <c r="B26" s="9" t="str">
        <f>[4]DBD!B30</f>
        <v>UsageCode</v>
      </c>
      <c r="C26" s="9" t="str">
        <f>[4]DBD!C30</f>
        <v>支票用途</v>
      </c>
      <c r="D26" s="9" t="str">
        <f>[4]DBD!D30</f>
        <v>VARCHAR2</v>
      </c>
      <c r="E26" s="9">
        <f>[4]DBD!E30</f>
        <v>2</v>
      </c>
      <c r="F26" s="9"/>
      <c r="G26" s="9" t="str">
        <f>[4]DBD!G30</f>
        <v>共用代碼檔
01:期款
02:部分償還
03:結案
04:帳管費
05:火險費
06:契變手續費
07:法務費
09:其他</v>
      </c>
      <c r="H26" s="15"/>
      <c r="I26" s="15"/>
      <c r="J26" s="15"/>
      <c r="K26" s="15"/>
      <c r="L26" s="15"/>
      <c r="M26" s="15"/>
      <c r="N26" s="15" t="s">
        <v>178</v>
      </c>
    </row>
    <row r="27" spans="1:14">
      <c r="A27" s="9">
        <f>[4]DBD!A31</f>
        <v>23</v>
      </c>
      <c r="B27" s="9" t="str">
        <f>[4]DBD!B31</f>
        <v>ServiceCenter</v>
      </c>
      <c r="C27" s="9" t="str">
        <f>[4]DBD!C31</f>
        <v>服務中心別</v>
      </c>
      <c r="D27" s="9" t="str">
        <f>[4]DBD!D31</f>
        <v>VARCHAR2</v>
      </c>
      <c r="E27" s="9">
        <f>[4]DBD!E31</f>
        <v>1</v>
      </c>
      <c r="F27" s="9"/>
      <c r="G27" s="9"/>
      <c r="H27" s="20" t="s">
        <v>122</v>
      </c>
      <c r="I27" s="15" t="s">
        <v>173</v>
      </c>
      <c r="J27" s="15" t="s">
        <v>174</v>
      </c>
      <c r="K27" s="15" t="s">
        <v>7</v>
      </c>
      <c r="L27" s="15">
        <v>1</v>
      </c>
      <c r="M27" s="15"/>
      <c r="N27" s="15"/>
    </row>
    <row r="28" spans="1:14">
      <c r="A28" s="9">
        <f>[4]DBD!A32</f>
        <v>24</v>
      </c>
      <c r="B28" s="9" t="str">
        <f>[4]DBD!B32</f>
        <v>CreditorId</v>
      </c>
      <c r="C28" s="9" t="str">
        <f>[4]DBD!C32</f>
        <v>債權統一編號</v>
      </c>
      <c r="D28" s="9" t="str">
        <f>[4]DBD!D32</f>
        <v>VARCHAR2</v>
      </c>
      <c r="E28" s="9">
        <f>[4]DBD!E32</f>
        <v>10</v>
      </c>
      <c r="F28" s="9"/>
      <c r="G28" s="9"/>
      <c r="H28" s="20"/>
      <c r="I28" s="15"/>
      <c r="J28" s="15"/>
      <c r="K28" s="15"/>
      <c r="L28" s="15"/>
      <c r="M28" s="15"/>
      <c r="N28" s="15" t="s">
        <v>177</v>
      </c>
    </row>
    <row r="29" spans="1:14">
      <c r="A29" s="9">
        <f>[4]DBD!A33</f>
        <v>25</v>
      </c>
      <c r="B29" s="9" t="str">
        <f>[4]DBD!B33</f>
        <v>CreditorBankCode</v>
      </c>
      <c r="C29" s="9" t="str">
        <f>[4]DBD!C33</f>
        <v>債權機構</v>
      </c>
      <c r="D29" s="9" t="str">
        <f>[4]DBD!D33</f>
        <v>VARCHAR2</v>
      </c>
      <c r="E29" s="9">
        <f>[4]DBD!E33</f>
        <v>7</v>
      </c>
      <c r="F29" s="9"/>
      <c r="G29" s="9">
        <f>[4]DBD!G33</f>
        <v>0</v>
      </c>
      <c r="H29" s="15"/>
      <c r="I29" s="15"/>
      <c r="J29" s="15"/>
      <c r="K29" s="15"/>
      <c r="L29" s="15"/>
      <c r="M29" s="15"/>
      <c r="N29" s="15" t="s">
        <v>177</v>
      </c>
    </row>
    <row r="30" spans="1:14">
      <c r="A30" s="9">
        <f>[4]DBD!A34</f>
        <v>26</v>
      </c>
      <c r="B30" s="9" t="str">
        <f>[4]DBD!B34</f>
        <v>OtherAcctCode</v>
      </c>
      <c r="C30" s="9" t="str">
        <f>[4]DBD!C34</f>
        <v>對方業務科目</v>
      </c>
      <c r="D30" s="9" t="str">
        <f>[4]DBD!D34</f>
        <v>VARCHAR2</v>
      </c>
      <c r="E30" s="9">
        <f>[4]DBD!E34</f>
        <v>3</v>
      </c>
      <c r="F30" s="9"/>
      <c r="G30" s="9"/>
      <c r="H30" s="15"/>
      <c r="I30" s="15"/>
      <c r="J30" s="15"/>
      <c r="K30" s="15"/>
      <c r="L30" s="15"/>
      <c r="M30" s="15"/>
      <c r="N30" s="15" t="s">
        <v>177</v>
      </c>
    </row>
    <row r="31" spans="1:14">
      <c r="A31" s="9">
        <f>[4]DBD!A35</f>
        <v>27</v>
      </c>
      <c r="B31" s="9" t="str">
        <f>[4]DBD!B35</f>
        <v>ReceiptNo</v>
      </c>
      <c r="C31" s="9" t="str">
        <f>[4]DBD!C35</f>
        <v>收據號碼</v>
      </c>
      <c r="D31" s="9" t="str">
        <f>[4]DBD!D35</f>
        <v>VARCHAR2</v>
      </c>
      <c r="E31" s="9">
        <f>[4]DBD!E35</f>
        <v>5</v>
      </c>
      <c r="F31" s="9">
        <f>[4]DBD!F35</f>
        <v>0</v>
      </c>
      <c r="G31" s="9"/>
      <c r="H31" s="15" t="s">
        <v>287</v>
      </c>
      <c r="I31" s="15" t="s">
        <v>289</v>
      </c>
      <c r="J31" s="15" t="s">
        <v>290</v>
      </c>
      <c r="K31" s="15" t="s">
        <v>227</v>
      </c>
      <c r="L31" s="15">
        <v>7</v>
      </c>
      <c r="M31" s="15"/>
      <c r="N31" s="15" t="s">
        <v>294</v>
      </c>
    </row>
    <row r="32" spans="1:14">
      <c r="A32" s="9">
        <f>[4]DBD!A36</f>
        <v>28</v>
      </c>
      <c r="B32" s="9" t="str">
        <f>[4]DBD!B36</f>
        <v>RepaidAmt</v>
      </c>
      <c r="C32" s="9" t="str">
        <f>[4]DBD!C36</f>
        <v>已入帳金額</v>
      </c>
      <c r="D32" s="9" t="str">
        <f>[4]DBD!D36</f>
        <v>DECIMAL</v>
      </c>
      <c r="E32" s="30">
        <f>[4]DBD!E36</f>
        <v>16</v>
      </c>
      <c r="F32" s="30">
        <f>[4]DBD!F36</f>
        <v>2</v>
      </c>
      <c r="G32" s="9"/>
      <c r="H32" s="33" t="s">
        <v>287</v>
      </c>
      <c r="I32" s="15" t="s">
        <v>288</v>
      </c>
      <c r="J32" s="15" t="s">
        <v>291</v>
      </c>
      <c r="K32" s="15" t="s">
        <v>292</v>
      </c>
      <c r="L32" s="15">
        <v>11</v>
      </c>
      <c r="M32" s="15">
        <v>0</v>
      </c>
      <c r="N32" s="15" t="s">
        <v>293</v>
      </c>
    </row>
    <row r="33" spans="1:14">
      <c r="A33" s="9">
        <f>[4]DBD!A37</f>
        <v>29</v>
      </c>
      <c r="B33" s="9" t="str">
        <f>[4]DBD!B37</f>
        <v>CreateDate</v>
      </c>
      <c r="C33" s="9" t="str">
        <f>[4]DBD!C37</f>
        <v>建檔日期時間</v>
      </c>
      <c r="D33" s="9" t="str">
        <f>[4]DBD!D37</f>
        <v>DATE</v>
      </c>
      <c r="E33" s="9">
        <f>[4]DBD!E37</f>
        <v>0</v>
      </c>
      <c r="F33" s="9"/>
      <c r="G33" s="9"/>
      <c r="H33" s="15"/>
      <c r="I33" s="15"/>
      <c r="J33" s="15"/>
      <c r="K33" s="15"/>
      <c r="L33" s="15"/>
      <c r="M33" s="15"/>
      <c r="N33" s="15"/>
    </row>
    <row r="34" spans="1:14">
      <c r="A34" s="9">
        <f>[4]DBD!A38</f>
        <v>30</v>
      </c>
      <c r="B34" s="9" t="str">
        <f>[4]DBD!B38</f>
        <v>CreateEmpNo</v>
      </c>
      <c r="C34" s="9" t="str">
        <f>[4]DBD!C38</f>
        <v>建檔人員</v>
      </c>
      <c r="D34" s="9" t="str">
        <f>[4]DBD!D38</f>
        <v>VARCHAR2</v>
      </c>
      <c r="E34" s="9"/>
      <c r="F34" s="9"/>
      <c r="G34" s="9"/>
      <c r="H34" s="15"/>
      <c r="I34" s="15"/>
      <c r="J34" s="15"/>
      <c r="K34" s="15"/>
      <c r="L34" s="15"/>
      <c r="M34" s="15"/>
      <c r="N34" s="15"/>
    </row>
    <row r="35" spans="1:14">
      <c r="A35" s="9">
        <f>[4]DBD!A39</f>
        <v>31</v>
      </c>
      <c r="B35" s="9" t="str">
        <f>[4]DBD!B39</f>
        <v>LastUpdate</v>
      </c>
      <c r="C35" s="9" t="str">
        <f>[4]DBD!C39</f>
        <v>最後更新日期時間</v>
      </c>
      <c r="D35" s="9" t="str">
        <f>[4]DBD!D39</f>
        <v>DATE</v>
      </c>
      <c r="E35" s="9">
        <f>[4]DBD!E39</f>
        <v>0</v>
      </c>
      <c r="F35" s="9"/>
      <c r="G35" s="9"/>
      <c r="H35" s="20"/>
      <c r="I35" s="15"/>
      <c r="J35" s="15"/>
      <c r="K35" s="15"/>
      <c r="L35" s="15"/>
      <c r="M35" s="15"/>
      <c r="N35" s="15"/>
    </row>
    <row r="36" spans="1:14">
      <c r="A36" s="30">
        <f>[4]DBD!A40</f>
        <v>32</v>
      </c>
      <c r="B36" s="30" t="str">
        <f>[4]DBD!B40</f>
        <v>LastUpdateEmpNo</v>
      </c>
      <c r="C36" s="30" t="str">
        <f>[4]DBD!C40</f>
        <v>最後更新人員</v>
      </c>
      <c r="D36" s="30" t="str">
        <f>[4]DBD!D40</f>
        <v>VARCHAR2</v>
      </c>
      <c r="E36" s="30">
        <f>[4]DBD!E40</f>
        <v>6</v>
      </c>
      <c r="F36" s="30"/>
      <c r="G36" s="30"/>
      <c r="H36" s="20"/>
      <c r="I36" s="33"/>
      <c r="J36" s="33"/>
      <c r="K36" s="33"/>
      <c r="L36" s="33"/>
      <c r="M36" s="33"/>
      <c r="N36" s="33"/>
    </row>
    <row r="37" spans="1:14">
      <c r="A37" s="30"/>
      <c r="B37" s="30"/>
      <c r="C37" s="30"/>
      <c r="D37" s="30"/>
      <c r="E37" s="30"/>
      <c r="F37" s="30"/>
      <c r="G37" s="30"/>
      <c r="H37" s="20"/>
      <c r="I37" s="33"/>
      <c r="J37" s="33"/>
      <c r="K37" s="33"/>
      <c r="L37" s="33"/>
      <c r="M37" s="33"/>
      <c r="N37" s="33"/>
    </row>
    <row r="38" spans="1:14">
      <c r="A38" s="30"/>
      <c r="B38" s="30"/>
      <c r="C38" s="30"/>
      <c r="D38" s="30"/>
      <c r="E38" s="30"/>
      <c r="F38" s="30"/>
      <c r="G38" s="30"/>
      <c r="H38" s="20"/>
      <c r="I38" s="33"/>
      <c r="J38" s="33"/>
      <c r="K38" s="33"/>
      <c r="L38" s="33"/>
      <c r="M38" s="33"/>
      <c r="N38" s="33"/>
    </row>
  </sheetData>
  <mergeCells count="1">
    <mergeCell ref="A1:B1"/>
  </mergeCells>
  <phoneticPr fontId="1" type="noConversion"/>
  <hyperlinks>
    <hyperlink ref="E1" location="'L3'!A1" display="回首頁" xr:uid="{00000000-0004-0000-04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topLeftCell="A7" workbookViewId="0">
      <selection activeCell="D7" sqref="D7"/>
    </sheetView>
  </sheetViews>
  <sheetFormatPr defaultColWidth="81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21.4414062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81.77734375" style="11"/>
  </cols>
  <sheetData>
    <row r="1" spans="1:14">
      <c r="A1" s="46" t="s">
        <v>10</v>
      </c>
      <c r="B1" s="47"/>
      <c r="C1" s="9" t="str">
        <f>[5]DBD!C1</f>
        <v>LoanIntDetail</v>
      </c>
      <c r="D1" s="9" t="str">
        <f>[5]DBD!D1</f>
        <v>計息明細檔</v>
      </c>
      <c r="E1" s="16" t="s">
        <v>71</v>
      </c>
      <c r="F1" s="10"/>
      <c r="G1" s="10"/>
    </row>
    <row r="2" spans="1:14" s="32" customFormat="1">
      <c r="A2" s="36"/>
      <c r="B2" s="37" t="s">
        <v>269</v>
      </c>
      <c r="C2" s="30"/>
      <c r="D2" s="30"/>
      <c r="E2" s="34"/>
      <c r="F2" s="31"/>
      <c r="G2" s="31"/>
    </row>
    <row r="3" spans="1:14" s="32" customFormat="1">
      <c r="A3" s="36"/>
      <c r="B3" s="37" t="s">
        <v>270</v>
      </c>
      <c r="C3" s="30"/>
      <c r="D3" s="30"/>
      <c r="E3" s="34"/>
      <c r="F3" s="31"/>
      <c r="G3" s="31"/>
    </row>
    <row r="4" spans="1:14">
      <c r="A4" s="12" t="s">
        <v>11</v>
      </c>
      <c r="B4" s="12" t="s">
        <v>12</v>
      </c>
      <c r="C4" s="13" t="s">
        <v>13</v>
      </c>
      <c r="D4" s="12" t="s">
        <v>14</v>
      </c>
      <c r="E4" s="12" t="s">
        <v>15</v>
      </c>
      <c r="F4" s="12" t="s">
        <v>16</v>
      </c>
      <c r="G4" s="13" t="s">
        <v>17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</row>
    <row r="5" spans="1:14">
      <c r="A5" s="9">
        <f>[5]DBD!A9</f>
        <v>1</v>
      </c>
      <c r="B5" s="9" t="str">
        <f>[5]DBD!B9</f>
        <v>CustNo</v>
      </c>
      <c r="C5" s="9" t="str">
        <f>[5]DBD!C9</f>
        <v>借款人戶號</v>
      </c>
      <c r="D5" s="9" t="str">
        <f>[5]DBD!D9</f>
        <v>DECIMAL</v>
      </c>
      <c r="E5" s="9">
        <f>[5]DBD!E9</f>
        <v>7</v>
      </c>
      <c r="F5" s="9"/>
      <c r="G5" s="9"/>
      <c r="H5" s="15"/>
      <c r="I5" s="15"/>
      <c r="J5" s="15"/>
      <c r="K5" s="15"/>
      <c r="L5" s="15"/>
      <c r="M5" s="15"/>
      <c r="N5" s="15"/>
    </row>
    <row r="6" spans="1:14">
      <c r="A6" s="9">
        <f>[5]DBD!A10</f>
        <v>2</v>
      </c>
      <c r="B6" s="9" t="str">
        <f>[5]DBD!B10</f>
        <v>FacmNo</v>
      </c>
      <c r="C6" s="9" t="str">
        <f>[5]DBD!C10</f>
        <v>額度編號</v>
      </c>
      <c r="D6" s="9" t="str">
        <f>[5]DBD!D10</f>
        <v>DECIMAL</v>
      </c>
      <c r="E6" s="9">
        <f>[5]DBD!E10</f>
        <v>3</v>
      </c>
      <c r="F6" s="9"/>
      <c r="G6" s="9"/>
      <c r="H6" s="20"/>
      <c r="I6" s="20"/>
      <c r="J6" s="20"/>
      <c r="K6" s="20"/>
      <c r="L6" s="20"/>
      <c r="M6" s="15"/>
      <c r="N6" s="15"/>
    </row>
    <row r="7" spans="1:14">
      <c r="A7" s="9">
        <f>[5]DBD!A11</f>
        <v>3</v>
      </c>
      <c r="B7" s="9" t="str">
        <f>[5]DBD!B11</f>
        <v>BormNo</v>
      </c>
      <c r="C7" s="9" t="str">
        <f>[5]DBD!C11</f>
        <v>撥款序號</v>
      </c>
      <c r="D7" s="9" t="str">
        <f>[5]DBD!D11</f>
        <v>DECIMAL</v>
      </c>
      <c r="E7" s="9">
        <f>[5]DBD!E11</f>
        <v>3</v>
      </c>
      <c r="F7" s="9"/>
      <c r="G7" s="9"/>
      <c r="H7" s="20"/>
      <c r="I7" s="20"/>
      <c r="J7" s="20"/>
      <c r="K7" s="20"/>
      <c r="L7" s="20"/>
      <c r="M7" s="15"/>
      <c r="N7" s="15"/>
    </row>
    <row r="8" spans="1:14">
      <c r="A8" s="9">
        <f>[5]DBD!A12</f>
        <v>4</v>
      </c>
      <c r="B8" s="9" t="str">
        <f>[5]DBD!B12</f>
        <v>AcDate</v>
      </c>
      <c r="C8" s="9" t="str">
        <f>[5]DBD!C12</f>
        <v>交易序號-會計日期</v>
      </c>
      <c r="D8" s="9" t="str">
        <f>[5]DBD!D12</f>
        <v>DECIMALD</v>
      </c>
      <c r="E8" s="9">
        <f>[5]DBD!E12</f>
        <v>8</v>
      </c>
      <c r="F8" s="9"/>
      <c r="G8" s="9"/>
      <c r="H8" s="15"/>
      <c r="I8" s="15"/>
      <c r="J8" s="15"/>
      <c r="K8" s="15"/>
      <c r="L8" s="15"/>
      <c r="M8" s="15"/>
      <c r="N8" s="15"/>
    </row>
    <row r="9" spans="1:14">
      <c r="A9" s="9">
        <f>[5]DBD!A13</f>
        <v>5</v>
      </c>
      <c r="B9" s="9" t="str">
        <f>[5]DBD!B13</f>
        <v>TlrNo</v>
      </c>
      <c r="C9" s="9" t="str">
        <f>[5]DBD!C13</f>
        <v>交易序號-櫃員別</v>
      </c>
      <c r="D9" s="9" t="str">
        <f>[5]DBD!D13</f>
        <v>VARCHAR2</v>
      </c>
      <c r="E9" s="9">
        <f>[5]DBD!E13</f>
        <v>6</v>
      </c>
      <c r="F9" s="9"/>
      <c r="G9" s="9"/>
      <c r="H9" s="15"/>
      <c r="I9" s="15"/>
      <c r="J9" s="15"/>
      <c r="K9" s="15"/>
      <c r="L9" s="15"/>
      <c r="M9" s="15"/>
      <c r="N9" s="15"/>
    </row>
    <row r="10" spans="1:14">
      <c r="A10" s="9">
        <f>[5]DBD!A14</f>
        <v>6</v>
      </c>
      <c r="B10" s="9" t="str">
        <f>[5]DBD!B14</f>
        <v>TxtNo</v>
      </c>
      <c r="C10" s="9" t="str">
        <f>[5]DBD!C14</f>
        <v>交易序號-流水號</v>
      </c>
      <c r="D10" s="9" t="str">
        <f>[5]DBD!D14</f>
        <v>VARCHAR2</v>
      </c>
      <c r="E10" s="9">
        <f>[5]DBD!E14</f>
        <v>8</v>
      </c>
      <c r="F10" s="9"/>
      <c r="G10" s="9"/>
      <c r="H10" s="20"/>
      <c r="I10" s="20"/>
      <c r="J10" s="20"/>
      <c r="K10" s="20"/>
      <c r="L10" s="20"/>
      <c r="M10" s="15"/>
      <c r="N10" s="15"/>
    </row>
    <row r="11" spans="1:14">
      <c r="A11" s="9">
        <f>[5]DBD!A15</f>
        <v>7</v>
      </c>
      <c r="B11" s="9" t="str">
        <f>[5]DBD!B15</f>
        <v>IntSeq</v>
      </c>
      <c r="C11" s="9" t="str">
        <f>[5]DBD!C15</f>
        <v>計息流水號</v>
      </c>
      <c r="D11" s="9" t="str">
        <f>[5]DBD!D15</f>
        <v>DECIMAL</v>
      </c>
      <c r="E11" s="9">
        <f>[5]DBD!E15</f>
        <v>3</v>
      </c>
      <c r="F11" s="9"/>
      <c r="G11" s="9"/>
      <c r="H11" s="20"/>
      <c r="I11" s="21"/>
      <c r="J11" s="21"/>
      <c r="K11" s="21"/>
      <c r="L11" s="21"/>
      <c r="M11" s="15"/>
      <c r="N11" s="15"/>
    </row>
    <row r="12" spans="1:14">
      <c r="A12" s="9">
        <f>[5]DBD!A16</f>
        <v>8</v>
      </c>
      <c r="B12" s="9" t="str">
        <f>[5]DBD!B16</f>
        <v>IntStartDate</v>
      </c>
      <c r="C12" s="9" t="str">
        <f>[5]DBD!C16</f>
        <v>計息起日</v>
      </c>
      <c r="D12" s="9" t="str">
        <f>[5]DBD!D16</f>
        <v>DECIMALD</v>
      </c>
      <c r="E12" s="9">
        <f>[5]DBD!E16</f>
        <v>8</v>
      </c>
      <c r="F12" s="9"/>
      <c r="G12" s="9"/>
      <c r="H12" s="15"/>
      <c r="I12" s="15"/>
      <c r="J12" s="15"/>
      <c r="K12" s="15"/>
      <c r="L12" s="15"/>
      <c r="M12" s="15"/>
      <c r="N12" s="15"/>
    </row>
    <row r="13" spans="1:14">
      <c r="A13" s="9">
        <f>[5]DBD!A17</f>
        <v>9</v>
      </c>
      <c r="B13" s="9" t="str">
        <f>[5]DBD!B17</f>
        <v>IntEndDate</v>
      </c>
      <c r="C13" s="9" t="str">
        <f>[5]DBD!C17</f>
        <v>計息止日</v>
      </c>
      <c r="D13" s="9" t="str">
        <f>[5]DBD!D17</f>
        <v>DECIMALD</v>
      </c>
      <c r="E13" s="9">
        <f>[5]DBD!E17</f>
        <v>8</v>
      </c>
      <c r="F13" s="9"/>
      <c r="G13" s="9"/>
      <c r="H13" s="15"/>
      <c r="I13" s="15"/>
      <c r="J13" s="15"/>
      <c r="K13" s="15"/>
      <c r="L13" s="15"/>
      <c r="M13" s="15"/>
      <c r="N13" s="15"/>
    </row>
    <row r="14" spans="1:14">
      <c r="A14" s="9">
        <f>[5]DBD!A18</f>
        <v>10</v>
      </c>
      <c r="B14" s="9" t="str">
        <f>[5]DBD!B18</f>
        <v>IntDays</v>
      </c>
      <c r="C14" s="9" t="str">
        <f>[5]DBD!C18</f>
        <v xml:space="preserve">計息日數  </v>
      </c>
      <c r="D14" s="9" t="str">
        <f>[5]DBD!D18</f>
        <v>DECIMAL</v>
      </c>
      <c r="E14" s="9">
        <f>[5]DBD!E18</f>
        <v>5</v>
      </c>
      <c r="F14" s="9"/>
      <c r="G14" s="9"/>
      <c r="H14" s="20"/>
      <c r="I14" s="21"/>
      <c r="J14" s="21"/>
      <c r="K14" s="21"/>
      <c r="L14" s="21"/>
      <c r="M14" s="15"/>
      <c r="N14" s="15"/>
    </row>
    <row r="15" spans="1:14">
      <c r="A15" s="9">
        <f>[5]DBD!A19</f>
        <v>11</v>
      </c>
      <c r="B15" s="9" t="str">
        <f>[5]DBD!B19</f>
        <v>BreachDays</v>
      </c>
      <c r="C15" s="9" t="str">
        <f>[5]DBD!C19</f>
        <v>違約金日數</v>
      </c>
      <c r="D15" s="9" t="str">
        <f>[5]DBD!D19</f>
        <v>DECIMAL</v>
      </c>
      <c r="E15" s="9">
        <f>[5]DBD!E19</f>
        <v>5</v>
      </c>
      <c r="F15" s="9"/>
      <c r="G15" s="9"/>
      <c r="H15" s="20"/>
      <c r="I15" s="21"/>
      <c r="J15" s="21"/>
      <c r="K15" s="21"/>
      <c r="L15" s="21"/>
      <c r="M15" s="15"/>
      <c r="N15" s="15"/>
    </row>
    <row r="16" spans="1:14">
      <c r="A16" s="9">
        <f>[5]DBD!A20</f>
        <v>12</v>
      </c>
      <c r="B16" s="9" t="str">
        <f>[5]DBD!B20</f>
        <v>MonthLimit</v>
      </c>
      <c r="C16" s="9" t="str">
        <f>[5]DBD!C20</f>
        <v>當月日數</v>
      </c>
      <c r="D16" s="9" t="str">
        <f>[5]DBD!D20</f>
        <v>DECIMAL</v>
      </c>
      <c r="E16" s="9">
        <f>[5]DBD!E20</f>
        <v>2</v>
      </c>
      <c r="F16" s="9"/>
      <c r="G16" s="9"/>
      <c r="H16" s="15"/>
      <c r="I16" s="15"/>
      <c r="J16" s="15"/>
      <c r="K16" s="15"/>
      <c r="L16" s="15"/>
      <c r="M16" s="15"/>
      <c r="N16" s="15"/>
    </row>
    <row r="17" spans="1:14">
      <c r="A17" s="9">
        <f>[5]DBD!A21</f>
        <v>13</v>
      </c>
      <c r="B17" s="9" t="str">
        <f>[5]DBD!B21</f>
        <v>IntFlag</v>
      </c>
      <c r="C17" s="9" t="str">
        <f>[5]DBD!C21</f>
        <v>計息記號</v>
      </c>
      <c r="D17" s="9" t="str">
        <f>[5]DBD!D21</f>
        <v>DECIMAL</v>
      </c>
      <c r="E17" s="9">
        <f>[5]DBD!E21</f>
        <v>1</v>
      </c>
      <c r="F17" s="9"/>
      <c r="G17" s="9"/>
      <c r="H17" s="15"/>
      <c r="I17" s="15"/>
      <c r="J17" s="15"/>
      <c r="K17" s="15"/>
      <c r="L17" s="15"/>
      <c r="M17" s="15"/>
      <c r="N17" s="15"/>
    </row>
    <row r="18" spans="1:14">
      <c r="A18" s="9">
        <f>[5]DBD!A22</f>
        <v>14</v>
      </c>
      <c r="B18" s="9" t="str">
        <f>[5]DBD!B22</f>
        <v>CurrencyCode</v>
      </c>
      <c r="C18" s="9" t="str">
        <f>[5]DBD!C22</f>
        <v>幣別</v>
      </c>
      <c r="D18" s="9" t="str">
        <f>[5]DBD!D22</f>
        <v>VARCHAR2</v>
      </c>
      <c r="E18" s="9">
        <f>[5]DBD!E22</f>
        <v>3</v>
      </c>
      <c r="F18" s="9"/>
      <c r="G18" s="9"/>
      <c r="H18" s="15"/>
      <c r="I18" s="15"/>
      <c r="J18" s="15"/>
      <c r="K18" s="15"/>
      <c r="L18" s="15"/>
      <c r="M18" s="15"/>
      <c r="N18" s="15"/>
    </row>
    <row r="19" spans="1:14">
      <c r="A19" s="9">
        <f>[5]DBD!A23</f>
        <v>15</v>
      </c>
      <c r="B19" s="9" t="str">
        <f>[5]DBD!B23</f>
        <v>Amount</v>
      </c>
      <c r="C19" s="9" t="str">
        <f>[5]DBD!C23</f>
        <v>計息本金</v>
      </c>
      <c r="D19" s="9" t="str">
        <f>[5]DBD!D23</f>
        <v>DECIMAL</v>
      </c>
      <c r="E19" s="9">
        <f>[5]DBD!E23</f>
        <v>16</v>
      </c>
      <c r="F19" s="9"/>
      <c r="G19" s="9"/>
      <c r="H19" s="15"/>
      <c r="I19" s="15"/>
      <c r="J19" s="15"/>
      <c r="K19" s="15"/>
      <c r="L19" s="15"/>
      <c r="M19" s="15"/>
      <c r="N19" s="15"/>
    </row>
    <row r="20" spans="1:14">
      <c r="A20" s="9">
        <f>[5]DBD!A24</f>
        <v>16</v>
      </c>
      <c r="B20" s="9" t="str">
        <f>[5]DBD!B24</f>
        <v>IntRate</v>
      </c>
      <c r="C20" s="9" t="str">
        <f>[5]DBD!C24</f>
        <v>計息利率</v>
      </c>
      <c r="D20" s="9" t="str">
        <f>[5]DBD!D24</f>
        <v>DECIMAL</v>
      </c>
      <c r="E20" s="9">
        <f>[5]DBD!E24</f>
        <v>6</v>
      </c>
      <c r="F20" s="9"/>
      <c r="G20" s="9"/>
      <c r="H20" s="15"/>
      <c r="I20" s="15"/>
      <c r="J20" s="15"/>
      <c r="K20" s="15"/>
      <c r="L20" s="15"/>
      <c r="M20" s="15"/>
      <c r="N20" s="15"/>
    </row>
    <row r="21" spans="1:14">
      <c r="A21" s="9">
        <f>[5]DBD!A25</f>
        <v>17</v>
      </c>
      <c r="B21" s="9" t="str">
        <f>[5]DBD!B25</f>
        <v>Principal</v>
      </c>
      <c r="C21" s="9" t="str">
        <f>[5]DBD!C25</f>
        <v>回收本金</v>
      </c>
      <c r="D21" s="9" t="str">
        <f>[5]DBD!D25</f>
        <v>DECIMAL</v>
      </c>
      <c r="E21" s="9">
        <f>[5]DBD!E25</f>
        <v>16</v>
      </c>
      <c r="F21" s="9"/>
      <c r="G21" s="9"/>
      <c r="H21" s="15"/>
      <c r="I21" s="15"/>
      <c r="J21" s="15"/>
      <c r="K21" s="15"/>
      <c r="L21" s="15"/>
      <c r="M21" s="15"/>
      <c r="N21" s="15"/>
    </row>
    <row r="22" spans="1:14">
      <c r="A22" s="9">
        <f>[5]DBD!A26</f>
        <v>18</v>
      </c>
      <c r="B22" s="9" t="str">
        <f>[5]DBD!B26</f>
        <v>Interest</v>
      </c>
      <c r="C22" s="9" t="str">
        <f>[5]DBD!C26</f>
        <v>利息</v>
      </c>
      <c r="D22" s="9" t="str">
        <f>[5]DBD!D26</f>
        <v>DECIMAL</v>
      </c>
      <c r="E22" s="9">
        <f>[5]DBD!E26</f>
        <v>16</v>
      </c>
      <c r="F22" s="9"/>
      <c r="G22" s="9"/>
      <c r="H22" s="15"/>
      <c r="I22" s="15"/>
      <c r="J22" s="15"/>
      <c r="K22" s="15"/>
      <c r="L22" s="15"/>
      <c r="M22" s="15"/>
      <c r="N22" s="15"/>
    </row>
    <row r="23" spans="1:14">
      <c r="A23" s="9">
        <f>[5]DBD!A27</f>
        <v>19</v>
      </c>
      <c r="B23" s="9" t="str">
        <f>[5]DBD!B27</f>
        <v>DelayInt</v>
      </c>
      <c r="C23" s="9" t="str">
        <f>[5]DBD!C27</f>
        <v>延滯息</v>
      </c>
      <c r="D23" s="9" t="str">
        <f>[5]DBD!D27</f>
        <v>DECIMAL</v>
      </c>
      <c r="E23" s="9">
        <f>[5]DBD!E27</f>
        <v>16</v>
      </c>
      <c r="F23" s="9">
        <f>[5]DBD!F27</f>
        <v>2</v>
      </c>
      <c r="G23" s="9"/>
      <c r="H23" s="15"/>
      <c r="I23" s="15"/>
      <c r="J23" s="15"/>
      <c r="K23" s="15"/>
      <c r="L23" s="15"/>
      <c r="M23" s="15"/>
      <c r="N23" s="15"/>
    </row>
    <row r="24" spans="1:14">
      <c r="A24" s="9">
        <f>[5]DBD!A28</f>
        <v>20</v>
      </c>
      <c r="B24" s="9" t="str">
        <f>[5]DBD!B28</f>
        <v>BreachAmt</v>
      </c>
      <c r="C24" s="9" t="str">
        <f>[5]DBD!C28</f>
        <v>違約金</v>
      </c>
      <c r="D24" s="9" t="str">
        <f>[5]DBD!D28</f>
        <v>DECIMAL</v>
      </c>
      <c r="E24" s="9">
        <f>[5]DBD!E28</f>
        <v>16</v>
      </c>
      <c r="F24" s="9">
        <f>[5]DBD!F28</f>
        <v>2</v>
      </c>
      <c r="G24" s="9"/>
      <c r="H24" s="15"/>
      <c r="I24" s="15"/>
      <c r="J24" s="15"/>
      <c r="K24" s="15"/>
      <c r="L24" s="15"/>
      <c r="M24" s="15"/>
      <c r="N24" s="15"/>
    </row>
    <row r="25" spans="1:14">
      <c r="A25" s="9">
        <f>[5]DBD!A29</f>
        <v>21</v>
      </c>
      <c r="B25" s="9" t="str">
        <f>[5]DBD!B29</f>
        <v>CloseBreachAmt</v>
      </c>
      <c r="C25" s="9" t="str">
        <f>[5]DBD!C29</f>
        <v>清償違約金</v>
      </c>
      <c r="D25" s="9" t="str">
        <f>[5]DBD!D29</f>
        <v>DECIMAL</v>
      </c>
      <c r="E25" s="9">
        <f>[5]DBD!E29</f>
        <v>16</v>
      </c>
      <c r="F25" s="9">
        <f>[5]DBD!F29</f>
        <v>2</v>
      </c>
      <c r="G25" s="9"/>
      <c r="H25" s="15"/>
      <c r="I25" s="15"/>
      <c r="J25" s="15"/>
      <c r="K25" s="15"/>
      <c r="L25" s="15"/>
      <c r="M25" s="15"/>
      <c r="N25" s="15"/>
    </row>
    <row r="26" spans="1:14" ht="32.4">
      <c r="A26" s="9">
        <f>[5]DBD!A30</f>
        <v>22</v>
      </c>
      <c r="B26" s="9" t="str">
        <f>[5]DBD!B30</f>
        <v>BreachGetCode</v>
      </c>
      <c r="C26" s="9" t="str">
        <f>[5]DBD!C30</f>
        <v>清償違約金收取方式</v>
      </c>
      <c r="D26" s="9" t="str">
        <f>[5]DBD!D30</f>
        <v>VARCHAR2</v>
      </c>
      <c r="E26" s="9">
        <f>[5]DBD!E30</f>
        <v>1</v>
      </c>
      <c r="F26" s="9">
        <f>[5]DBD!F30</f>
        <v>0</v>
      </c>
      <c r="G26" s="9"/>
      <c r="H26" s="15"/>
      <c r="I26" s="15"/>
      <c r="J26" s="15"/>
      <c r="K26" s="15"/>
      <c r="L26" s="15"/>
      <c r="M26" s="15"/>
      <c r="N26" s="15"/>
    </row>
    <row r="27" spans="1:14">
      <c r="A27" s="9">
        <f>[5]DBD!A31</f>
        <v>23</v>
      </c>
      <c r="B27" s="9" t="str">
        <f>[5]DBD!B31</f>
        <v>LoanBal</v>
      </c>
      <c r="C27" s="9" t="str">
        <f>[5]DBD!C31</f>
        <v>放款餘額</v>
      </c>
      <c r="D27" s="9" t="str">
        <f>[5]DBD!D31</f>
        <v>DECIMAL</v>
      </c>
      <c r="E27" s="9">
        <f>[5]DBD!E31</f>
        <v>16</v>
      </c>
      <c r="F27" s="9">
        <f>[5]DBD!F31</f>
        <v>2</v>
      </c>
      <c r="G27" s="9"/>
      <c r="H27" s="15"/>
      <c r="I27" s="15"/>
      <c r="J27" s="15"/>
      <c r="K27" s="15"/>
      <c r="L27" s="15"/>
      <c r="M27" s="15"/>
      <c r="N27" s="15"/>
    </row>
    <row r="28" spans="1:14">
      <c r="A28" s="9">
        <f>[5]DBD!A32</f>
        <v>24</v>
      </c>
      <c r="B28" s="9" t="str">
        <f>[5]DBD!B32</f>
        <v>ExtraRepayFlag</v>
      </c>
      <c r="C28" s="9" t="str">
        <f>[5]DBD!C32</f>
        <v>部分償還記號</v>
      </c>
      <c r="D28" s="9" t="str">
        <f>[5]DBD!D32</f>
        <v>DECIMAL</v>
      </c>
      <c r="E28" s="9">
        <f>[5]DBD!E32</f>
        <v>1</v>
      </c>
      <c r="F28" s="9">
        <f>[5]DBD!F32</f>
        <v>0</v>
      </c>
      <c r="G28" s="9"/>
      <c r="H28" s="15"/>
      <c r="I28" s="15"/>
      <c r="J28" s="15"/>
      <c r="K28" s="15"/>
      <c r="L28" s="15"/>
      <c r="M28" s="15"/>
      <c r="N28" s="15"/>
    </row>
    <row r="29" spans="1:14">
      <c r="A29" s="9">
        <f>[5]DBD!A33</f>
        <v>25</v>
      </c>
      <c r="B29" s="9" t="str">
        <f>[5]DBD!B33</f>
        <v>ProdNo</v>
      </c>
      <c r="C29" s="9" t="str">
        <f>[5]DBD!C33</f>
        <v>商品代碼</v>
      </c>
      <c r="D29" s="9" t="str">
        <f>[5]DBD!D33</f>
        <v>VARCHAR2</v>
      </c>
      <c r="E29" s="9">
        <f>[5]DBD!E33</f>
        <v>5</v>
      </c>
      <c r="F29" s="9"/>
      <c r="G29" s="9">
        <f>[5]DBD!G33</f>
        <v>0</v>
      </c>
      <c r="H29" s="15"/>
      <c r="I29" s="15"/>
      <c r="J29" s="15"/>
      <c r="K29" s="15"/>
      <c r="L29" s="15"/>
      <c r="M29" s="15"/>
      <c r="N29" s="15"/>
    </row>
    <row r="30" spans="1:14">
      <c r="A30" s="9">
        <f>[5]DBD!A34</f>
        <v>26</v>
      </c>
      <c r="B30" s="9" t="str">
        <f>[5]DBD!B34</f>
        <v>BaseRateCode</v>
      </c>
      <c r="C30" s="9" t="str">
        <f>[5]DBD!C34</f>
        <v>指標利率代碼</v>
      </c>
      <c r="D30" s="9" t="str">
        <f>[5]DBD!D34</f>
        <v>VARCHAR2</v>
      </c>
      <c r="E30" s="9">
        <f>[5]DBD!E34</f>
        <v>2</v>
      </c>
      <c r="F30" s="9"/>
      <c r="G30" s="9"/>
      <c r="H30" s="15"/>
      <c r="I30" s="15"/>
      <c r="J30" s="15"/>
      <c r="K30" s="15"/>
      <c r="L30" s="15"/>
      <c r="M30" s="15"/>
      <c r="N30" s="15"/>
    </row>
    <row r="31" spans="1:14">
      <c r="A31" s="9">
        <f>[5]DBD!A35</f>
        <v>27</v>
      </c>
      <c r="B31" s="9" t="str">
        <f>[5]DBD!B35</f>
        <v>RateIncr</v>
      </c>
      <c r="C31" s="9" t="str">
        <f>[5]DBD!C35</f>
        <v>加碼利率</v>
      </c>
      <c r="D31" s="9" t="str">
        <f>[5]DBD!D35</f>
        <v>DECIMAL</v>
      </c>
      <c r="E31" s="9">
        <f>[5]DBD!E35</f>
        <v>6</v>
      </c>
      <c r="F31" s="9"/>
      <c r="G31" s="9"/>
      <c r="H31" s="15"/>
      <c r="I31" s="15"/>
      <c r="J31" s="15"/>
      <c r="K31" s="15"/>
      <c r="L31" s="15"/>
      <c r="M31" s="15"/>
      <c r="N31" s="15"/>
    </row>
    <row r="32" spans="1:14">
      <c r="A32" s="9">
        <f>[5]DBD!A36</f>
        <v>28</v>
      </c>
      <c r="B32" s="9" t="str">
        <f>[5]DBD!B36</f>
        <v>IndividualIncr</v>
      </c>
      <c r="C32" s="9" t="str">
        <f>[5]DBD!C36</f>
        <v>個別加碼利率</v>
      </c>
      <c r="D32" s="9" t="str">
        <f>[5]DBD!D36</f>
        <v>DECIMAL</v>
      </c>
      <c r="E32" s="9">
        <f>[5]DBD!E36</f>
        <v>6</v>
      </c>
      <c r="F32" s="9">
        <f>[5]DBD!F36</f>
        <v>4</v>
      </c>
      <c r="G32" s="9"/>
      <c r="H32" s="15"/>
      <c r="I32" s="15"/>
      <c r="J32" s="15"/>
      <c r="K32" s="15"/>
      <c r="L32" s="15"/>
      <c r="M32" s="15"/>
      <c r="N32" s="15"/>
    </row>
    <row r="33" spans="1:14">
      <c r="A33" s="9">
        <f>[5]DBD!A37</f>
        <v>29</v>
      </c>
      <c r="B33" s="9" t="str">
        <f>[5]DBD!B37</f>
        <v>CreateDate</v>
      </c>
      <c r="C33" s="9" t="str">
        <f>[5]DBD!C37</f>
        <v>建檔日期時間</v>
      </c>
      <c r="D33" s="9" t="str">
        <f>[5]DBD!D37</f>
        <v>DATE</v>
      </c>
      <c r="E33" s="9">
        <f>[5]DBD!E37</f>
        <v>0</v>
      </c>
      <c r="F33" s="9">
        <f>[5]DBD!F37</f>
        <v>0</v>
      </c>
      <c r="G33" s="9"/>
      <c r="H33" s="15"/>
      <c r="I33" s="15"/>
      <c r="J33" s="15"/>
      <c r="K33" s="15"/>
      <c r="L33" s="15"/>
      <c r="M33" s="15"/>
      <c r="N33" s="15"/>
    </row>
    <row r="34" spans="1:14">
      <c r="A34" s="9">
        <f>[5]DBD!A38</f>
        <v>30</v>
      </c>
      <c r="B34" s="9" t="str">
        <f>[5]DBD!B38</f>
        <v>CreateEmpNo</v>
      </c>
      <c r="C34" s="9" t="str">
        <f>[5]DBD!C38</f>
        <v>建檔人員</v>
      </c>
      <c r="D34" s="9" t="str">
        <f>[5]DBD!D38</f>
        <v>VARCHAR2</v>
      </c>
      <c r="E34" s="9">
        <f>[5]DBD!E38</f>
        <v>6</v>
      </c>
      <c r="F34" s="9"/>
      <c r="G34" s="9"/>
      <c r="H34" s="15"/>
      <c r="I34" s="15"/>
      <c r="J34" s="15"/>
      <c r="K34" s="15"/>
      <c r="L34" s="15"/>
      <c r="M34" s="15"/>
      <c r="N34" s="15"/>
    </row>
    <row r="35" spans="1:14">
      <c r="A35" s="9">
        <f>[5]DBD!A39</f>
        <v>31</v>
      </c>
      <c r="B35" s="9" t="str">
        <f>[5]DBD!B39</f>
        <v>LastUpdate</v>
      </c>
      <c r="C35" s="9" t="str">
        <f>[5]DBD!C39</f>
        <v>最後更新日期時間</v>
      </c>
      <c r="D35" s="9" t="str">
        <f>[5]DBD!D39</f>
        <v>DATE</v>
      </c>
      <c r="E35" s="9">
        <f>[5]DBD!E39</f>
        <v>0</v>
      </c>
      <c r="F35" s="9"/>
      <c r="G35" s="9"/>
      <c r="H35" s="15"/>
      <c r="I35" s="15"/>
      <c r="J35" s="15"/>
      <c r="K35" s="15"/>
      <c r="L35" s="15"/>
      <c r="M35" s="15"/>
      <c r="N35" s="15"/>
    </row>
    <row r="36" spans="1:14">
      <c r="A36" s="9">
        <f>[5]DBD!A40</f>
        <v>32</v>
      </c>
      <c r="B36" s="9" t="str">
        <f>[5]DBD!B40</f>
        <v>LastUpdateEmpNo</v>
      </c>
      <c r="C36" s="9" t="str">
        <f>[5]DBD!C40</f>
        <v>最後更新人員</v>
      </c>
      <c r="D36" s="9" t="str">
        <f>[5]DBD!D40</f>
        <v>VARCHAR2</v>
      </c>
      <c r="E36" s="9">
        <f>[5]DBD!E40</f>
        <v>6</v>
      </c>
      <c r="F36" s="9"/>
      <c r="G36" s="9"/>
      <c r="H36" s="15"/>
      <c r="I36" s="15"/>
      <c r="J36" s="15"/>
      <c r="K36" s="15"/>
      <c r="L36" s="15"/>
      <c r="M36" s="15"/>
      <c r="N36" s="15"/>
    </row>
    <row r="37" spans="1:14">
      <c r="A37" s="9">
        <f>[5]DBD!A41</f>
        <v>0</v>
      </c>
      <c r="B37" s="9">
        <f>[5]DBD!B41</f>
        <v>0</v>
      </c>
      <c r="C37" s="9">
        <f>[5]DBD!C41</f>
        <v>0</v>
      </c>
      <c r="D37" s="9">
        <f>[5]DBD!D41</f>
        <v>0</v>
      </c>
      <c r="E37" s="9">
        <f>[5]DBD!E41</f>
        <v>0</v>
      </c>
      <c r="F37" s="9"/>
      <c r="G37" s="9"/>
      <c r="H37" s="15"/>
      <c r="I37" s="15"/>
      <c r="J37" s="15"/>
      <c r="K37" s="15"/>
      <c r="L37" s="15"/>
      <c r="M37" s="15"/>
      <c r="N37" s="15"/>
    </row>
  </sheetData>
  <mergeCells count="1">
    <mergeCell ref="A1:B1"/>
  </mergeCells>
  <phoneticPr fontId="1" type="noConversion"/>
  <hyperlinks>
    <hyperlink ref="E1" location="'L3'!A1" display="回首頁" xr:uid="{00000000-0004-0000-05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4"/>
  <sheetViews>
    <sheetView topLeftCell="A10" workbookViewId="0">
      <selection activeCell="A5" sqref="A5:XFD8"/>
    </sheetView>
  </sheetViews>
  <sheetFormatPr defaultColWidth="81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37.44140625" style="11" customWidth="1"/>
    <col min="8" max="8" width="12.5546875" style="11" bestFit="1" customWidth="1"/>
    <col min="9" max="9" width="11" style="11" bestFit="1" customWidth="1"/>
    <col min="10" max="10" width="12.88671875" style="11" bestFit="1" customWidth="1"/>
    <col min="11" max="13" width="6.21875" style="11" bestFit="1" customWidth="1"/>
    <col min="14" max="14" width="80" style="11" bestFit="1" customWidth="1"/>
    <col min="15" max="16384" width="81.77734375" style="11"/>
  </cols>
  <sheetData>
    <row r="1" spans="1:14">
      <c r="A1" s="46" t="s">
        <v>10</v>
      </c>
      <c r="B1" s="47"/>
      <c r="C1" s="9" t="str">
        <f>[6]DBD!C1</f>
        <v>LoanNotYet</v>
      </c>
      <c r="D1" s="9" t="str">
        <f>[6]DBD!D1</f>
        <v>未齊件管理檔</v>
      </c>
      <c r="E1" s="16" t="s">
        <v>71</v>
      </c>
      <c r="F1" s="10"/>
      <c r="G1" s="10"/>
    </row>
    <row r="2" spans="1:14" s="32" customFormat="1" ht="113.4">
      <c r="A2" s="36"/>
      <c r="B2" s="37" t="s">
        <v>269</v>
      </c>
      <c r="C2" s="30" t="s">
        <v>343</v>
      </c>
      <c r="D2" s="30"/>
      <c r="E2" s="34"/>
      <c r="F2" s="31"/>
      <c r="G2" s="31"/>
    </row>
    <row r="3" spans="1:14" s="32" customFormat="1">
      <c r="A3" s="36"/>
      <c r="B3" s="37" t="s">
        <v>270</v>
      </c>
      <c r="C3" s="30"/>
      <c r="D3" s="30"/>
      <c r="E3" s="34"/>
      <c r="F3" s="31"/>
      <c r="G3" s="31"/>
    </row>
    <row r="4" spans="1:14">
      <c r="A4" s="12" t="s">
        <v>11</v>
      </c>
      <c r="B4" s="12" t="s">
        <v>12</v>
      </c>
      <c r="C4" s="13" t="s">
        <v>13</v>
      </c>
      <c r="D4" s="12" t="s">
        <v>14</v>
      </c>
      <c r="E4" s="12" t="s">
        <v>15</v>
      </c>
      <c r="F4" s="12" t="s">
        <v>16</v>
      </c>
      <c r="G4" s="13" t="s">
        <v>17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</row>
    <row r="5" spans="1:14">
      <c r="A5" s="9">
        <f>[6]DBD!A9</f>
        <v>1</v>
      </c>
      <c r="B5" s="9" t="str">
        <f>[6]DBD!B9</f>
        <v>CustNo</v>
      </c>
      <c r="C5" s="9" t="str">
        <f>[6]DBD!C9</f>
        <v>借款人戶號</v>
      </c>
      <c r="D5" s="9" t="str">
        <f>[6]DBD!D9</f>
        <v>DECIMAL</v>
      </c>
      <c r="E5" s="9">
        <f>[6]DBD!E9</f>
        <v>7</v>
      </c>
      <c r="F5" s="30">
        <f>[6]DBD!F9</f>
        <v>0</v>
      </c>
      <c r="G5" s="9"/>
      <c r="H5" s="15" t="s">
        <v>74</v>
      </c>
      <c r="I5" s="15" t="s">
        <v>78</v>
      </c>
      <c r="J5" s="15" t="s">
        <v>79</v>
      </c>
      <c r="K5" s="15" t="s">
        <v>77</v>
      </c>
      <c r="L5" s="15">
        <v>7</v>
      </c>
      <c r="M5" s="15"/>
      <c r="N5" s="15"/>
    </row>
    <row r="6" spans="1:14">
      <c r="A6" s="9">
        <f>[6]DBD!A10</f>
        <v>2</v>
      </c>
      <c r="B6" s="9" t="str">
        <f>[6]DBD!B10</f>
        <v>FacmNo</v>
      </c>
      <c r="C6" s="9" t="str">
        <f>[6]DBD!C10</f>
        <v>額度編號</v>
      </c>
      <c r="D6" s="9" t="str">
        <f>[6]DBD!D10</f>
        <v>DECIMAL</v>
      </c>
      <c r="E6" s="9">
        <f>[6]DBD!E10</f>
        <v>3</v>
      </c>
      <c r="F6" s="30">
        <f>[6]DBD!F10</f>
        <v>0</v>
      </c>
      <c r="G6" s="9"/>
      <c r="H6" s="15" t="s">
        <v>74</v>
      </c>
      <c r="I6" s="15" t="s">
        <v>80</v>
      </c>
      <c r="J6" s="15" t="s">
        <v>81</v>
      </c>
      <c r="K6" s="15" t="s">
        <v>77</v>
      </c>
      <c r="L6" s="15">
        <v>3</v>
      </c>
      <c r="M6" s="15"/>
      <c r="N6" s="15"/>
    </row>
    <row r="7" spans="1:14" ht="340.2">
      <c r="A7" s="9">
        <f>[6]DBD!A11</f>
        <v>3</v>
      </c>
      <c r="B7" s="9" t="str">
        <f>[6]DBD!B11</f>
        <v>NotYetCode</v>
      </c>
      <c r="C7" s="9" t="str">
        <f>[6]DBD!C11</f>
        <v>未齊件代碼</v>
      </c>
      <c r="D7" s="9" t="str">
        <f>[6]DBD!D11</f>
        <v>VARCHAR2</v>
      </c>
      <c r="E7" s="9">
        <f>[6]DBD!E11</f>
        <v>2</v>
      </c>
      <c r="F7" s="30">
        <f>[6]DBD!F11</f>
        <v>0</v>
      </c>
      <c r="G7" s="9" t="str">
        <f>[6]DBD!G11</f>
        <v>共用代碼檔
01: 代償後謄本
02: 火險單
03: 借款申請書
04: 顧客資料表
05: 公司章程
06: 公司執照
07: 董監名冊
08: 股東名冊
09: 會計師簽證或期中報表
10: 公司戶營業稅或所得稅申報資料
11: 資金運用計畫書
12: 土地使用計畫書
13: 建築執照
14: 董監會借款決議紀錄
15: 個人戶所得稅申報資料
16: 債權憑證補章
17: 補辦對保手續
18: 謄本
20: 定存單
99: 其他</v>
      </c>
      <c r="H7" s="15" t="s">
        <v>74</v>
      </c>
      <c r="I7" s="15" t="s">
        <v>82</v>
      </c>
      <c r="J7" s="15" t="s">
        <v>83</v>
      </c>
      <c r="K7" s="15" t="s">
        <v>84</v>
      </c>
      <c r="L7" s="15">
        <v>2</v>
      </c>
      <c r="M7" s="15"/>
      <c r="N7" s="15" t="s">
        <v>298</v>
      </c>
    </row>
    <row r="8" spans="1:14">
      <c r="A8" s="9">
        <f>[6]DBD!A12</f>
        <v>4</v>
      </c>
      <c r="B8" s="9" t="str">
        <f>[6]DBD!B12</f>
        <v>NotYetItem</v>
      </c>
      <c r="C8" s="9" t="str">
        <f>[6]DBD!C12</f>
        <v>未齊件說明</v>
      </c>
      <c r="D8" s="9" t="str">
        <f>[6]DBD!D12</f>
        <v>NVARCHAR2</v>
      </c>
      <c r="E8" s="9">
        <f>[6]DBD!E12</f>
        <v>40</v>
      </c>
      <c r="F8" s="30">
        <f>[6]DBD!F12</f>
        <v>0</v>
      </c>
      <c r="G8" s="9"/>
      <c r="H8" s="15" t="s">
        <v>85</v>
      </c>
      <c r="I8" s="15" t="s">
        <v>86</v>
      </c>
      <c r="J8" s="15" t="s">
        <v>87</v>
      </c>
      <c r="K8" s="15" t="s">
        <v>88</v>
      </c>
      <c r="L8" s="15">
        <v>42</v>
      </c>
      <c r="M8" s="15"/>
      <c r="N8" s="23"/>
    </row>
    <row r="9" spans="1:14">
      <c r="A9" s="9">
        <f>[6]DBD!A13</f>
        <v>5</v>
      </c>
      <c r="B9" s="9" t="str">
        <f>[6]DBD!B13</f>
        <v>YetDate</v>
      </c>
      <c r="C9" s="9" t="str">
        <f>[6]DBD!C13</f>
        <v>齊件日期</v>
      </c>
      <c r="D9" s="9" t="str">
        <f>[6]DBD!D13</f>
        <v>DECIMALD</v>
      </c>
      <c r="E9" s="9">
        <f>[6]DBD!E13</f>
        <v>8</v>
      </c>
      <c r="F9" s="30">
        <f>[6]DBD!F13</f>
        <v>0</v>
      </c>
      <c r="G9" s="9"/>
      <c r="H9" s="15"/>
      <c r="I9" s="15"/>
      <c r="J9" s="15"/>
      <c r="K9" s="15"/>
      <c r="L9" s="15"/>
      <c r="M9" s="15"/>
      <c r="N9" s="15" t="s">
        <v>149</v>
      </c>
    </row>
    <row r="10" spans="1:14">
      <c r="A10" s="9">
        <f>[6]DBD!A14</f>
        <v>6</v>
      </c>
      <c r="B10" s="9" t="str">
        <f>[6]DBD!B14</f>
        <v>CloseDate</v>
      </c>
      <c r="C10" s="9" t="str">
        <f>[6]DBD!C14</f>
        <v>銷號日期</v>
      </c>
      <c r="D10" s="9" t="str">
        <f>[6]DBD!D14</f>
        <v>DECIMALD</v>
      </c>
      <c r="E10" s="9">
        <f>[6]DBD!E14</f>
        <v>8</v>
      </c>
      <c r="F10" s="30">
        <f>[6]DBD!F14</f>
        <v>0</v>
      </c>
      <c r="G10" s="9"/>
      <c r="H10" s="20"/>
      <c r="I10" s="20"/>
      <c r="J10" s="20"/>
      <c r="K10" s="20"/>
      <c r="L10" s="20"/>
      <c r="M10" s="15"/>
      <c r="N10" s="15" t="s">
        <v>149</v>
      </c>
    </row>
    <row r="11" spans="1:14">
      <c r="A11" s="9">
        <f>[6]DBD!A15</f>
        <v>7</v>
      </c>
      <c r="B11" s="9" t="str">
        <f>[6]DBD!B15</f>
        <v>CreateDate</v>
      </c>
      <c r="C11" s="9" t="str">
        <f>[6]DBD!C15</f>
        <v>建檔日期時間</v>
      </c>
      <c r="D11" s="9" t="str">
        <f>[6]DBD!D15</f>
        <v>DATE</v>
      </c>
      <c r="E11" s="9"/>
      <c r="F11" s="9"/>
      <c r="G11" s="9"/>
      <c r="H11" s="20"/>
      <c r="I11" s="21"/>
      <c r="J11" s="21"/>
      <c r="K11" s="21"/>
      <c r="L11" s="21"/>
      <c r="M11" s="15"/>
      <c r="N11" s="15"/>
    </row>
    <row r="12" spans="1:14">
      <c r="A12" s="9">
        <f>[6]DBD!A16</f>
        <v>8</v>
      </c>
      <c r="B12" s="9" t="str">
        <f>[6]DBD!B16</f>
        <v>CreateEmpNo</v>
      </c>
      <c r="C12" s="9" t="str">
        <f>[6]DBD!C16</f>
        <v>建檔人員</v>
      </c>
      <c r="D12" s="9" t="str">
        <f>[6]DBD!D16</f>
        <v>VARCHAR2</v>
      </c>
      <c r="E12" s="9">
        <f>[6]DBD!E16</f>
        <v>6</v>
      </c>
      <c r="F12" s="9"/>
      <c r="G12" s="9"/>
      <c r="H12" s="15"/>
      <c r="I12" s="15"/>
      <c r="J12" s="15"/>
      <c r="K12" s="15"/>
      <c r="L12" s="15"/>
      <c r="M12" s="15"/>
      <c r="N12" s="15"/>
    </row>
    <row r="13" spans="1:14">
      <c r="A13" s="9">
        <f>[6]DBD!A17</f>
        <v>9</v>
      </c>
      <c r="B13" s="9" t="str">
        <f>[6]DBD!B17</f>
        <v>LastUpdate</v>
      </c>
      <c r="C13" s="9" t="str">
        <f>[6]DBD!C17</f>
        <v>最後更新日期時間</v>
      </c>
      <c r="D13" s="9" t="str">
        <f>[6]DBD!D17</f>
        <v>DATE</v>
      </c>
      <c r="E13" s="9"/>
      <c r="F13" s="9"/>
      <c r="G13" s="9"/>
      <c r="H13" s="15"/>
      <c r="I13" s="15"/>
      <c r="J13" s="15"/>
      <c r="K13" s="15"/>
      <c r="L13" s="15"/>
      <c r="M13" s="15"/>
      <c r="N13" s="15"/>
    </row>
    <row r="14" spans="1:14">
      <c r="A14" s="9">
        <f>[6]DBD!A18</f>
        <v>10</v>
      </c>
      <c r="B14" s="9" t="str">
        <f>[6]DBD!B18</f>
        <v>LastUpdateEmpNo</v>
      </c>
      <c r="C14" s="9" t="str">
        <f>[6]DBD!C18</f>
        <v>最後更新人員</v>
      </c>
      <c r="D14" s="9" t="str">
        <f>[6]DBD!D18</f>
        <v>VARCHAR2</v>
      </c>
      <c r="E14" s="9">
        <f>[6]DBD!E18</f>
        <v>6</v>
      </c>
      <c r="F14" s="9"/>
      <c r="G14" s="9"/>
      <c r="H14" s="20"/>
      <c r="I14" s="21"/>
      <c r="J14" s="21"/>
      <c r="K14" s="21"/>
      <c r="L14" s="21"/>
      <c r="M14" s="15"/>
      <c r="N14" s="15"/>
    </row>
  </sheetData>
  <mergeCells count="1">
    <mergeCell ref="A1:B1"/>
  </mergeCells>
  <phoneticPr fontId="1" type="noConversion"/>
  <hyperlinks>
    <hyperlink ref="E1" location="'L3'!A1" display="回首頁" xr:uid="{00000000-0004-0000-06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7"/>
  <sheetViews>
    <sheetView topLeftCell="E16" workbookViewId="0">
      <selection activeCell="O25" sqref="O25"/>
    </sheetView>
  </sheetViews>
  <sheetFormatPr defaultColWidth="52.109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2.88671875" style="11" bestFit="1" customWidth="1"/>
    <col min="5" max="5" width="8.21875" style="11" bestFit="1" customWidth="1"/>
    <col min="6" max="6" width="6.21875" style="11" bestFit="1" customWidth="1"/>
    <col min="7" max="7" width="16.5546875" style="11" bestFit="1" customWidth="1"/>
    <col min="8" max="8" width="12.5546875" style="11" bestFit="1" customWidth="1"/>
    <col min="9" max="9" width="25.109375" style="11" bestFit="1" customWidth="1"/>
    <col min="10" max="10" width="15.33203125" style="11" bestFit="1" customWidth="1"/>
    <col min="11" max="13" width="6.21875" style="11" bestFit="1" customWidth="1"/>
    <col min="14" max="14" width="44.44140625" style="11" customWidth="1"/>
    <col min="15" max="16384" width="52.109375" style="11"/>
  </cols>
  <sheetData>
    <row r="1" spans="1:15">
      <c r="A1" s="46" t="s">
        <v>10</v>
      </c>
      <c r="B1" s="47"/>
      <c r="C1" s="9" t="str">
        <f>[7]DBD!C1</f>
        <v>LoanOverdue</v>
      </c>
      <c r="D1" s="9" t="str">
        <f>[7]DBD!D1</f>
        <v>催收呆帳檔</v>
      </c>
      <c r="E1" s="16" t="s">
        <v>71</v>
      </c>
      <c r="F1" s="10"/>
      <c r="G1" s="10"/>
    </row>
    <row r="2" spans="1:15" s="32" customFormat="1" ht="275.39999999999998">
      <c r="A2" s="36"/>
      <c r="B2" s="37" t="s">
        <v>269</v>
      </c>
      <c r="C2" s="30" t="s">
        <v>344</v>
      </c>
      <c r="D2" s="30"/>
      <c r="E2" s="34"/>
      <c r="F2" s="31"/>
      <c r="G2" s="31"/>
    </row>
    <row r="3" spans="1:15" s="32" customFormat="1">
      <c r="A3" s="36"/>
      <c r="B3" s="37" t="s">
        <v>270</v>
      </c>
      <c r="C3" s="30"/>
      <c r="D3" s="30"/>
      <c r="E3" s="34"/>
      <c r="F3" s="31"/>
      <c r="G3" s="31"/>
    </row>
    <row r="4" spans="1:15">
      <c r="A4" s="12" t="s">
        <v>11</v>
      </c>
      <c r="B4" s="12" t="s">
        <v>12</v>
      </c>
      <c r="C4" s="13" t="s">
        <v>13</v>
      </c>
      <c r="D4" s="12" t="s">
        <v>14</v>
      </c>
      <c r="E4" s="12" t="s">
        <v>15</v>
      </c>
      <c r="F4" s="12" t="s">
        <v>16</v>
      </c>
      <c r="G4" s="13" t="s">
        <v>17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</row>
    <row r="5" spans="1:15">
      <c r="A5" s="9">
        <f>[7]DBD!A9</f>
        <v>1</v>
      </c>
      <c r="B5" s="9" t="str">
        <f>[7]DBD!B9</f>
        <v>CustNo</v>
      </c>
      <c r="C5" s="9" t="str">
        <f>[7]DBD!C9</f>
        <v>借款人戶號</v>
      </c>
      <c r="D5" s="9" t="str">
        <f>[7]DBD!D9</f>
        <v>DECIMAL</v>
      </c>
      <c r="E5" s="9">
        <f>[7]DBD!E9</f>
        <v>7</v>
      </c>
      <c r="F5" s="9">
        <f>[7]DBD!F9</f>
        <v>0</v>
      </c>
      <c r="G5" s="9">
        <f>[7]DBD!G9</f>
        <v>0</v>
      </c>
      <c r="H5" s="15" t="s">
        <v>97</v>
      </c>
      <c r="I5" s="9" t="s">
        <v>8</v>
      </c>
      <c r="J5" s="9" t="s">
        <v>75</v>
      </c>
      <c r="K5" s="9" t="s">
        <v>9</v>
      </c>
      <c r="L5" s="9">
        <v>7</v>
      </c>
      <c r="M5" s="9"/>
      <c r="N5" s="15"/>
    </row>
    <row r="6" spans="1:15">
      <c r="A6" s="9">
        <f>[7]DBD!A10</f>
        <v>2</v>
      </c>
      <c r="B6" s="9" t="str">
        <f>[7]DBD!B10</f>
        <v>FacmNo</v>
      </c>
      <c r="C6" s="9" t="str">
        <f>[7]DBD!C10</f>
        <v>額度編號</v>
      </c>
      <c r="D6" s="9" t="str">
        <f>[7]DBD!D10</f>
        <v>DECIMAL</v>
      </c>
      <c r="E6" s="9">
        <f>[7]DBD!E10</f>
        <v>3</v>
      </c>
      <c r="F6" s="9">
        <f>[7]DBD!F10</f>
        <v>0</v>
      </c>
      <c r="G6" s="9">
        <f>[7]DBD!G10</f>
        <v>0</v>
      </c>
      <c r="H6" s="15" t="s">
        <v>97</v>
      </c>
      <c r="I6" s="9" t="s">
        <v>30</v>
      </c>
      <c r="J6" s="9" t="s">
        <v>76</v>
      </c>
      <c r="K6" s="9" t="s">
        <v>9</v>
      </c>
      <c r="L6" s="9">
        <v>3</v>
      </c>
      <c r="M6" s="9"/>
      <c r="N6" s="15"/>
    </row>
    <row r="7" spans="1:15">
      <c r="A7" s="9">
        <f>[7]DBD!A11</f>
        <v>3</v>
      </c>
      <c r="B7" s="9" t="str">
        <f>[7]DBD!B11</f>
        <v>BormNo</v>
      </c>
      <c r="C7" s="9" t="str">
        <f>[7]DBD!C11</f>
        <v>撥款序號</v>
      </c>
      <c r="D7" s="9" t="str">
        <f>[7]DBD!D11</f>
        <v>DECIMAL</v>
      </c>
      <c r="E7" s="9">
        <f>[7]DBD!E11</f>
        <v>3</v>
      </c>
      <c r="F7" s="9">
        <f>[7]DBD!F11</f>
        <v>0</v>
      </c>
      <c r="G7" s="9">
        <f>[7]DBD!G11</f>
        <v>0</v>
      </c>
      <c r="H7" s="15" t="s">
        <v>97</v>
      </c>
      <c r="I7" s="9" t="s">
        <v>32</v>
      </c>
      <c r="J7" s="9" t="s">
        <v>33</v>
      </c>
      <c r="K7" s="9" t="s">
        <v>9</v>
      </c>
      <c r="L7" s="9">
        <v>3</v>
      </c>
      <c r="M7" s="9"/>
      <c r="N7" s="15"/>
    </row>
    <row r="8" spans="1:15" ht="105.6" customHeight="1">
      <c r="A8" s="9">
        <f>[7]DBD!A12</f>
        <v>4</v>
      </c>
      <c r="B8" s="9" t="str">
        <f>[7]DBD!B12</f>
        <v>OvduNo</v>
      </c>
      <c r="C8" s="9" t="str">
        <f>[7]DBD!C12</f>
        <v>催收序號</v>
      </c>
      <c r="D8" s="9" t="str">
        <f>[7]DBD!D12</f>
        <v>DECIMAL</v>
      </c>
      <c r="E8" s="9">
        <f>[7]DBD!E12</f>
        <v>3</v>
      </c>
      <c r="F8" s="9">
        <f>[7]DBD!F12</f>
        <v>0</v>
      </c>
      <c r="G8" s="9">
        <f>[7]DBD!G12</f>
        <v>0</v>
      </c>
      <c r="H8" s="15"/>
      <c r="I8" s="9"/>
      <c r="J8" s="9"/>
      <c r="K8" s="9"/>
      <c r="L8" s="9"/>
      <c r="M8" s="9"/>
      <c r="N8" s="35" t="s">
        <v>299</v>
      </c>
    </row>
    <row r="9" spans="1:15" ht="113.4">
      <c r="A9" s="9">
        <f>[7]DBD!A13</f>
        <v>5</v>
      </c>
      <c r="B9" s="9" t="str">
        <f>[7]DBD!B13</f>
        <v>Status</v>
      </c>
      <c r="C9" s="9" t="str">
        <f>[7]DBD!C13</f>
        <v>狀態</v>
      </c>
      <c r="D9" s="9" t="str">
        <f>[7]DBD!D13</f>
        <v>DECIMAL</v>
      </c>
      <c r="E9" s="9">
        <f>[7]DBD!E13</f>
        <v>1</v>
      </c>
      <c r="F9" s="9">
        <f>[7]DBD!F13</f>
        <v>0</v>
      </c>
      <c r="G9" s="9" t="str">
        <f>[7]DBD!G13</f>
        <v>1: 催收
2. 部分轉呆
3: 呆帳
4: 催收回復
5.催收收回</v>
      </c>
      <c r="H9" s="15"/>
      <c r="I9" s="9"/>
      <c r="J9" s="9"/>
      <c r="K9" s="9"/>
      <c r="L9" s="9"/>
      <c r="M9" s="9"/>
      <c r="N9" s="35" t="s">
        <v>300</v>
      </c>
    </row>
    <row r="10" spans="1:15" ht="32.4">
      <c r="A10" s="9">
        <f>[7]DBD!A14</f>
        <v>6</v>
      </c>
      <c r="B10" s="9" t="str">
        <f>[7]DBD!B14</f>
        <v>AcctCode</v>
      </c>
      <c r="C10" s="9" t="str">
        <f>[7]DBD!C14</f>
        <v>帳務科目</v>
      </c>
      <c r="D10" s="9" t="str">
        <f>[7]DBD!D14</f>
        <v>VARCHAR2</v>
      </c>
      <c r="E10" s="9">
        <f>[7]DBD!E14</f>
        <v>3</v>
      </c>
      <c r="F10" s="9">
        <f>[7]DBD!F14</f>
        <v>0</v>
      </c>
      <c r="G10" s="9" t="str">
        <f>[7]DBD!G14</f>
        <v>共用代碼檔
990: 催收款項</v>
      </c>
      <c r="H10" s="15"/>
      <c r="I10" s="9"/>
      <c r="J10" s="9"/>
      <c r="K10" s="9"/>
      <c r="L10" s="9"/>
      <c r="M10" s="9"/>
      <c r="N10" s="33" t="s">
        <v>301</v>
      </c>
    </row>
    <row r="11" spans="1:15">
      <c r="A11" s="9">
        <f>[7]DBD!A15</f>
        <v>7</v>
      </c>
      <c r="B11" s="9" t="str">
        <f>[7]DBD!B15</f>
        <v>OvduDate</v>
      </c>
      <c r="C11" s="9" t="str">
        <f>[7]DBD!C15</f>
        <v>轉催收日期</v>
      </c>
      <c r="D11" s="9" t="str">
        <f>[7]DBD!D15</f>
        <v>DECIMALD</v>
      </c>
      <c r="E11" s="9">
        <f>[7]DBD!E15</f>
        <v>8</v>
      </c>
      <c r="F11" s="9">
        <f>[7]DBD!F15</f>
        <v>0</v>
      </c>
      <c r="G11" s="9">
        <f>[7]DBD!G15</f>
        <v>0</v>
      </c>
      <c r="H11" s="15" t="s">
        <v>97</v>
      </c>
      <c r="I11" s="9" t="s">
        <v>89</v>
      </c>
      <c r="J11" s="9" t="s">
        <v>90</v>
      </c>
      <c r="K11" s="9" t="s">
        <v>9</v>
      </c>
      <c r="L11" s="9">
        <v>8</v>
      </c>
      <c r="M11" s="9"/>
      <c r="N11" s="15"/>
    </row>
    <row r="12" spans="1:15" ht="64.8">
      <c r="A12" s="9">
        <f>[7]DBD!A16</f>
        <v>8</v>
      </c>
      <c r="B12" s="9" t="str">
        <f>[7]DBD!B16</f>
        <v>BadDebtDate</v>
      </c>
      <c r="C12" s="9" t="str">
        <f>[7]DBD!C16</f>
        <v>轉呆帳日期</v>
      </c>
      <c r="D12" s="9" t="str">
        <f>[7]DBD!D16</f>
        <v>DECIMALD</v>
      </c>
      <c r="E12" s="9">
        <f>[7]DBD!E16</f>
        <v>8</v>
      </c>
      <c r="F12" s="9">
        <f>[7]DBD!F16</f>
        <v>0</v>
      </c>
      <c r="G12" s="9">
        <f>[7]DBD!G16</f>
        <v>0</v>
      </c>
      <c r="H12" s="20" t="s">
        <v>139</v>
      </c>
      <c r="I12" s="9" t="s">
        <v>108</v>
      </c>
      <c r="J12" s="9" t="s">
        <v>382</v>
      </c>
      <c r="K12" s="9" t="s">
        <v>9</v>
      </c>
      <c r="L12" s="9">
        <v>8</v>
      </c>
      <c r="M12" s="9"/>
      <c r="N12" s="35" t="s">
        <v>401</v>
      </c>
      <c r="O12" s="11" t="s">
        <v>400</v>
      </c>
    </row>
    <row r="13" spans="1:15">
      <c r="A13" s="9">
        <f>[7]DBD!A17</f>
        <v>9</v>
      </c>
      <c r="B13" s="9" t="str">
        <f>[7]DBD!B17</f>
        <v>ReplyDate</v>
      </c>
      <c r="C13" s="9" t="str">
        <f>[7]DBD!C17</f>
        <v>催收回復日期</v>
      </c>
      <c r="D13" s="9" t="str">
        <f>[7]DBD!D17</f>
        <v>DECIMALD</v>
      </c>
      <c r="E13" s="9">
        <f>[7]DBD!E17</f>
        <v>8</v>
      </c>
      <c r="F13" s="9">
        <f>[7]DBD!F17</f>
        <v>0</v>
      </c>
      <c r="G13" s="9">
        <f>[7]DBD!G17</f>
        <v>0</v>
      </c>
      <c r="H13" s="15"/>
      <c r="I13" s="9"/>
      <c r="J13" s="9"/>
      <c r="K13" s="9"/>
      <c r="L13" s="9"/>
      <c r="M13" s="9"/>
      <c r="N13" s="33" t="s">
        <v>302</v>
      </c>
    </row>
    <row r="14" spans="1:15">
      <c r="A14" s="9">
        <f>[7]DBD!A18</f>
        <v>10</v>
      </c>
      <c r="B14" s="9" t="str">
        <f>[7]DBD!B18</f>
        <v>OvduPrinAmt</v>
      </c>
      <c r="C14" s="9" t="str">
        <f>[7]DBD!C18</f>
        <v>轉催收本金</v>
      </c>
      <c r="D14" s="9" t="str">
        <f>[7]DBD!D18</f>
        <v>DECIMAL</v>
      </c>
      <c r="E14" s="9">
        <f>[7]DBD!E18</f>
        <v>16</v>
      </c>
      <c r="F14" s="9">
        <f>[7]DBD!F18</f>
        <v>2</v>
      </c>
      <c r="G14" s="9">
        <f>[7]DBD!G18</f>
        <v>0</v>
      </c>
      <c r="H14" s="15" t="s">
        <v>97</v>
      </c>
      <c r="I14" s="9" t="s">
        <v>140</v>
      </c>
      <c r="J14" s="9" t="s">
        <v>91</v>
      </c>
      <c r="K14" s="9" t="s">
        <v>25</v>
      </c>
      <c r="L14" s="9">
        <v>11</v>
      </c>
      <c r="M14" s="9">
        <v>0</v>
      </c>
      <c r="N14" s="15"/>
    </row>
    <row r="15" spans="1:15">
      <c r="A15" s="9">
        <f>[7]DBD!A19</f>
        <v>11</v>
      </c>
      <c r="B15" s="9" t="str">
        <f>[7]DBD!B19</f>
        <v>OvduIntAmt</v>
      </c>
      <c r="C15" s="9" t="str">
        <f>[7]DBD!C19</f>
        <v>轉催收利息</v>
      </c>
      <c r="D15" s="9" t="str">
        <f>[7]DBD!D19</f>
        <v>DECIMAL</v>
      </c>
      <c r="E15" s="9">
        <f>[7]DBD!E19</f>
        <v>16</v>
      </c>
      <c r="F15" s="9">
        <f>[7]DBD!F19</f>
        <v>2</v>
      </c>
      <c r="G15" s="9">
        <f>[7]DBD!G19</f>
        <v>0</v>
      </c>
      <c r="H15" s="15" t="s">
        <v>97</v>
      </c>
      <c r="I15" s="9" t="s">
        <v>141</v>
      </c>
      <c r="J15" s="9" t="s">
        <v>92</v>
      </c>
      <c r="K15" s="9" t="s">
        <v>25</v>
      </c>
      <c r="L15" s="9">
        <v>11</v>
      </c>
      <c r="M15" s="9">
        <v>0</v>
      </c>
      <c r="N15" s="15"/>
    </row>
    <row r="16" spans="1:15">
      <c r="A16" s="9">
        <f>[7]DBD!A20</f>
        <v>12</v>
      </c>
      <c r="B16" s="9" t="str">
        <f>[7]DBD!B20</f>
        <v>OvduBreachAmt</v>
      </c>
      <c r="C16" s="9" t="str">
        <f>[7]DBD!C20</f>
        <v>轉催收違約金</v>
      </c>
      <c r="D16" s="9" t="str">
        <f>[7]DBD!D20</f>
        <v>DECIMAL</v>
      </c>
      <c r="E16" s="9">
        <f>[7]DBD!E20</f>
        <v>16</v>
      </c>
      <c r="F16" s="9">
        <f>[7]DBD!F20</f>
        <v>2</v>
      </c>
      <c r="G16" s="9" t="str">
        <f>[7]DBD!G20</f>
        <v>未用</v>
      </c>
      <c r="H16" s="15" t="s">
        <v>97</v>
      </c>
      <c r="I16" s="9" t="s">
        <v>142</v>
      </c>
      <c r="J16" s="9" t="s">
        <v>93</v>
      </c>
      <c r="K16" s="9" t="s">
        <v>25</v>
      </c>
      <c r="L16" s="9">
        <v>11</v>
      </c>
      <c r="M16" s="9">
        <v>0</v>
      </c>
      <c r="N16" s="15"/>
    </row>
    <row r="17" spans="1:15">
      <c r="A17" s="9">
        <f>[7]DBD!A21</f>
        <v>13</v>
      </c>
      <c r="B17" s="9" t="str">
        <f>[7]DBD!B21</f>
        <v>OvduAmt</v>
      </c>
      <c r="C17" s="9" t="str">
        <f>[7]DBD!C21</f>
        <v>轉催收金額</v>
      </c>
      <c r="D17" s="9" t="str">
        <f>[7]DBD!D21</f>
        <v>DECIMAL</v>
      </c>
      <c r="E17" s="9">
        <f>[7]DBD!E21</f>
        <v>16</v>
      </c>
      <c r="F17" s="9">
        <f>[7]DBD!F21</f>
        <v>2</v>
      </c>
      <c r="G17" s="9">
        <f>[7]DBD!G21</f>
        <v>0</v>
      </c>
      <c r="H17" s="15" t="s">
        <v>145</v>
      </c>
      <c r="I17" s="21" t="s">
        <v>143</v>
      </c>
      <c r="J17" s="21" t="s">
        <v>303</v>
      </c>
      <c r="K17" s="9" t="s">
        <v>25</v>
      </c>
      <c r="L17" s="9">
        <v>11</v>
      </c>
      <c r="M17" s="9">
        <v>0</v>
      </c>
      <c r="N17" s="15" t="s">
        <v>144</v>
      </c>
    </row>
    <row r="18" spans="1:15" ht="81">
      <c r="A18" s="9">
        <f>[7]DBD!A22</f>
        <v>14</v>
      </c>
      <c r="B18" s="9" t="str">
        <f>[7]DBD!B22</f>
        <v>OvduPrinBal</v>
      </c>
      <c r="C18" s="9" t="str">
        <f>[7]DBD!C22</f>
        <v>催收本金餘額</v>
      </c>
      <c r="D18" s="9" t="str">
        <f>[7]DBD!D22</f>
        <v>DECIMAL</v>
      </c>
      <c r="E18" s="9">
        <f>[7]DBD!E22</f>
        <v>16</v>
      </c>
      <c r="F18" s="9">
        <f>[7]DBD!F22</f>
        <v>2</v>
      </c>
      <c r="G18" s="9">
        <f>[7]DBD!G22</f>
        <v>0</v>
      </c>
      <c r="H18" s="20" t="s">
        <v>304</v>
      </c>
      <c r="I18" s="21" t="s">
        <v>305</v>
      </c>
      <c r="J18" s="21" t="s">
        <v>306</v>
      </c>
      <c r="K18" s="21" t="s">
        <v>213</v>
      </c>
      <c r="L18" s="21">
        <v>11</v>
      </c>
      <c r="M18" s="15">
        <v>0</v>
      </c>
      <c r="N18" s="35" t="s">
        <v>307</v>
      </c>
    </row>
    <row r="19" spans="1:15" ht="97.2">
      <c r="A19" s="9">
        <f>[7]DBD!A23</f>
        <v>15</v>
      </c>
      <c r="B19" s="9" t="str">
        <f>[7]DBD!B23</f>
        <v>OvduIntBal</v>
      </c>
      <c r="C19" s="9" t="str">
        <f>[7]DBD!C23</f>
        <v>催收利息餘額</v>
      </c>
      <c r="D19" s="9" t="str">
        <f>[7]DBD!D23</f>
        <v>DECIMAL</v>
      </c>
      <c r="E19" s="9">
        <f>[7]DBD!E23</f>
        <v>16</v>
      </c>
      <c r="F19" s="9">
        <f>[7]DBD!F23</f>
        <v>2</v>
      </c>
      <c r="G19" s="9">
        <f>[7]DBD!G23</f>
        <v>0</v>
      </c>
      <c r="H19" s="20" t="s">
        <v>304</v>
      </c>
      <c r="I19" s="21" t="s">
        <v>305</v>
      </c>
      <c r="J19" s="21" t="s">
        <v>306</v>
      </c>
      <c r="K19" s="21" t="s">
        <v>213</v>
      </c>
      <c r="L19" s="21">
        <v>11</v>
      </c>
      <c r="M19" s="33">
        <v>0</v>
      </c>
      <c r="N19" s="35" t="s">
        <v>308</v>
      </c>
    </row>
    <row r="20" spans="1:15" ht="97.2">
      <c r="A20" s="9">
        <f>[7]DBD!A24</f>
        <v>16</v>
      </c>
      <c r="B20" s="9" t="str">
        <f>[7]DBD!B24</f>
        <v>OvduBreachBal</v>
      </c>
      <c r="C20" s="9" t="str">
        <f>[7]DBD!C24</f>
        <v>催收違約金餘額</v>
      </c>
      <c r="D20" s="9" t="str">
        <f>[7]DBD!D24</f>
        <v>DECIMAL</v>
      </c>
      <c r="E20" s="9">
        <f>[7]DBD!E24</f>
        <v>16</v>
      </c>
      <c r="F20" s="9">
        <f>[7]DBD!F24</f>
        <v>2</v>
      </c>
      <c r="G20" s="9" t="str">
        <f>[7]DBD!G24</f>
        <v>未用</v>
      </c>
      <c r="H20" s="20" t="s">
        <v>304</v>
      </c>
      <c r="I20" s="21" t="s">
        <v>312</v>
      </c>
      <c r="J20" s="21" t="s">
        <v>306</v>
      </c>
      <c r="K20" s="21" t="s">
        <v>213</v>
      </c>
      <c r="L20" s="21">
        <v>11</v>
      </c>
      <c r="M20" s="33">
        <v>0</v>
      </c>
      <c r="N20" s="35" t="s">
        <v>309</v>
      </c>
    </row>
    <row r="21" spans="1:15">
      <c r="A21" s="9">
        <f>[7]DBD!A25</f>
        <v>17</v>
      </c>
      <c r="B21" s="9" t="str">
        <f>[7]DBD!B25</f>
        <v>OvduBal</v>
      </c>
      <c r="C21" s="9" t="str">
        <f>[7]DBD!C25</f>
        <v>催收餘額</v>
      </c>
      <c r="D21" s="9" t="str">
        <f>[7]DBD!D25</f>
        <v>DECIMAL</v>
      </c>
      <c r="E21" s="9">
        <f>[7]DBD!E25</f>
        <v>16</v>
      </c>
      <c r="F21" s="9">
        <f>[7]DBD!F25</f>
        <v>2</v>
      </c>
      <c r="G21" s="9">
        <f>[7]DBD!G25</f>
        <v>0</v>
      </c>
      <c r="H21" s="20" t="s">
        <v>304</v>
      </c>
      <c r="I21" s="21" t="s">
        <v>305</v>
      </c>
      <c r="J21" s="21" t="s">
        <v>306</v>
      </c>
      <c r="K21" s="21" t="s">
        <v>213</v>
      </c>
      <c r="L21" s="21">
        <v>11</v>
      </c>
      <c r="M21" s="33">
        <v>0</v>
      </c>
      <c r="N21" s="15" t="s">
        <v>310</v>
      </c>
    </row>
    <row r="22" spans="1:15">
      <c r="A22" s="9">
        <f>[7]DBD!A26</f>
        <v>18</v>
      </c>
      <c r="B22" s="9" t="str">
        <f>[7]DBD!B26</f>
        <v>ReduceInt</v>
      </c>
      <c r="C22" s="9" t="str">
        <f>[7]DBD!C26</f>
        <v>減免利息金額</v>
      </c>
      <c r="D22" s="9" t="str">
        <f>[7]DBD!D26</f>
        <v>DECIMAL</v>
      </c>
      <c r="E22" s="9">
        <f>[7]DBD!E26</f>
        <v>16</v>
      </c>
      <c r="F22" s="9">
        <f>[7]DBD!F26</f>
        <v>2</v>
      </c>
      <c r="G22" s="9">
        <f>[7]DBD!G26</f>
        <v>0</v>
      </c>
      <c r="H22" s="15"/>
      <c r="I22" s="9"/>
      <c r="J22" s="9"/>
      <c r="K22" s="9"/>
      <c r="L22" s="9"/>
      <c r="M22" s="9"/>
      <c r="N22" s="15" t="s">
        <v>302</v>
      </c>
    </row>
    <row r="23" spans="1:15">
      <c r="A23" s="9">
        <f>[7]DBD!A27</f>
        <v>19</v>
      </c>
      <c r="B23" s="9" t="str">
        <f>[7]DBD!B27</f>
        <v>ReduceBreach</v>
      </c>
      <c r="C23" s="9" t="str">
        <f>[7]DBD!C27</f>
        <v>減免違約金金額</v>
      </c>
      <c r="D23" s="9" t="str">
        <f>[7]DBD!D27</f>
        <v>DECIMAL</v>
      </c>
      <c r="E23" s="9">
        <f>[7]DBD!E27</f>
        <v>16</v>
      </c>
      <c r="F23" s="9">
        <f>[7]DBD!F27</f>
        <v>2</v>
      </c>
      <c r="G23" s="9">
        <f>[7]DBD!G27</f>
        <v>0</v>
      </c>
      <c r="H23" s="20"/>
      <c r="I23" s="21"/>
      <c r="J23" s="21"/>
      <c r="K23" s="21"/>
      <c r="L23" s="21"/>
      <c r="M23" s="15"/>
      <c r="N23" s="33" t="s">
        <v>302</v>
      </c>
    </row>
    <row r="24" spans="1:15">
      <c r="A24" s="9">
        <f>[7]DBD!A28</f>
        <v>20</v>
      </c>
      <c r="B24" s="9" t="str">
        <f>[7]DBD!B28</f>
        <v>BadDebtAmt</v>
      </c>
      <c r="C24" s="9" t="str">
        <f>[7]DBD!C28</f>
        <v>轉呆帳金額</v>
      </c>
      <c r="D24" s="9" t="str">
        <f>[7]DBD!D28</f>
        <v>DECIMAL</v>
      </c>
      <c r="E24" s="9">
        <f>[7]DBD!E28</f>
        <v>16</v>
      </c>
      <c r="F24" s="9">
        <f>[7]DBD!F28</f>
        <v>2</v>
      </c>
      <c r="G24" s="9">
        <f>[7]DBD!G28</f>
        <v>0</v>
      </c>
      <c r="H24" s="20" t="s">
        <v>304</v>
      </c>
      <c r="I24" s="9" t="s">
        <v>311</v>
      </c>
      <c r="J24" s="30" t="s">
        <v>96</v>
      </c>
      <c r="K24" s="9" t="s">
        <v>292</v>
      </c>
      <c r="L24" s="9">
        <v>11</v>
      </c>
      <c r="M24" s="9">
        <v>0</v>
      </c>
      <c r="N24" s="15" t="s">
        <v>209</v>
      </c>
      <c r="O24" s="11" t="s">
        <v>402</v>
      </c>
    </row>
    <row r="25" spans="1:15" ht="64.8">
      <c r="A25" s="9">
        <f>[7]DBD!A29</f>
        <v>21</v>
      </c>
      <c r="B25" s="9" t="str">
        <f>[7]DBD!B29</f>
        <v>BadDebtBal</v>
      </c>
      <c r="C25" s="9" t="str">
        <f>[7]DBD!C29</f>
        <v>呆帳餘額</v>
      </c>
      <c r="D25" s="9" t="str">
        <f>[7]DBD!D29</f>
        <v>DECIMAL</v>
      </c>
      <c r="E25" s="9">
        <f>[7]DBD!E29</f>
        <v>16</v>
      </c>
      <c r="F25" s="9">
        <f>[7]DBD!F29</f>
        <v>2</v>
      </c>
      <c r="G25" s="9">
        <f>[7]DBD!G29</f>
        <v>0</v>
      </c>
      <c r="H25" s="20" t="s">
        <v>403</v>
      </c>
      <c r="I25" s="21" t="s">
        <v>404</v>
      </c>
      <c r="J25" s="30" t="s">
        <v>405</v>
      </c>
      <c r="K25" s="30" t="s">
        <v>406</v>
      </c>
      <c r="L25" s="30" t="s">
        <v>407</v>
      </c>
      <c r="M25" s="30" t="s">
        <v>408</v>
      </c>
      <c r="N25" s="35" t="s">
        <v>409</v>
      </c>
    </row>
    <row r="26" spans="1:15">
      <c r="A26" s="9">
        <f>[7]DBD!A30</f>
        <v>22</v>
      </c>
      <c r="B26" s="9" t="str">
        <f>[7]DBD!B30</f>
        <v>ReplyReduceAmt</v>
      </c>
      <c r="C26" s="9" t="str">
        <f>[7]DBD!C30</f>
        <v>催收回復減免金額</v>
      </c>
      <c r="D26" s="9" t="str">
        <f>[7]DBD!D30</f>
        <v>DECIMAL</v>
      </c>
      <c r="E26" s="9">
        <f>[7]DBD!E30</f>
        <v>16</v>
      </c>
      <c r="F26" s="9">
        <f>[7]DBD!F30</f>
        <v>2</v>
      </c>
      <c r="G26" s="9">
        <f>[7]DBD!G30</f>
        <v>0</v>
      </c>
      <c r="H26" s="20"/>
      <c r="I26" s="21"/>
      <c r="J26" s="21"/>
      <c r="K26" s="21"/>
      <c r="L26" s="21"/>
      <c r="M26" s="15"/>
      <c r="N26" s="15" t="s">
        <v>313</v>
      </c>
    </row>
    <row r="27" spans="1:15">
      <c r="A27" s="9">
        <f>[7]DBD!A31</f>
        <v>23</v>
      </c>
      <c r="B27" s="9" t="str">
        <f>[7]DBD!B31</f>
        <v>ProcessDate</v>
      </c>
      <c r="C27" s="9" t="str">
        <f>[7]DBD!C31</f>
        <v>處理日期</v>
      </c>
      <c r="D27" s="9" t="str">
        <f>[7]DBD!D31</f>
        <v>DECIMALD</v>
      </c>
      <c r="E27" s="9">
        <f>[7]DBD!E31</f>
        <v>8</v>
      </c>
      <c r="F27" s="9">
        <f>[7]DBD!F31</f>
        <v>0</v>
      </c>
      <c r="G27" s="9">
        <f>[7]DBD!G31</f>
        <v>0</v>
      </c>
      <c r="H27" s="15"/>
      <c r="I27" s="9"/>
      <c r="J27" s="9"/>
      <c r="K27" s="9"/>
      <c r="L27" s="9"/>
      <c r="M27" s="15"/>
      <c r="N27" s="33" t="s">
        <v>313</v>
      </c>
    </row>
    <row r="28" spans="1:15">
      <c r="A28" s="9">
        <f>[7]DBD!A32</f>
        <v>24</v>
      </c>
      <c r="B28" s="9" t="str">
        <f>[7]DBD!B32</f>
        <v>OvduSituaction</v>
      </c>
      <c r="C28" s="9" t="str">
        <f>[7]DBD!C32</f>
        <v>催收處理情形</v>
      </c>
      <c r="D28" s="9" t="str">
        <f>[7]DBD!D32</f>
        <v>NVARCHAR2</v>
      </c>
      <c r="E28" s="9">
        <f>[7]DBD!E32</f>
        <v>30</v>
      </c>
      <c r="F28" s="9">
        <f>[7]DBD!F32</f>
        <v>0</v>
      </c>
      <c r="G28" s="9">
        <f>[7]DBD!G32</f>
        <v>0</v>
      </c>
      <c r="H28" s="15" t="s">
        <v>315</v>
      </c>
      <c r="I28" s="9" t="s">
        <v>314</v>
      </c>
      <c r="J28" s="9" t="s">
        <v>316</v>
      </c>
      <c r="K28" s="9" t="s">
        <v>258</v>
      </c>
      <c r="L28" s="9">
        <v>1</v>
      </c>
      <c r="M28" s="9"/>
      <c r="N28" s="15" t="s">
        <v>317</v>
      </c>
    </row>
    <row r="29" spans="1:15">
      <c r="A29" s="9">
        <f>[7]DBD!A33</f>
        <v>25</v>
      </c>
      <c r="B29" s="9" t="str">
        <f>[7]DBD!B33</f>
        <v>Remark</v>
      </c>
      <c r="C29" s="9" t="str">
        <f>[7]DBD!C33</f>
        <v>附言</v>
      </c>
      <c r="D29" s="9" t="str">
        <f>[7]DBD!D33</f>
        <v>NVARCHAR2</v>
      </c>
      <c r="E29" s="9">
        <f>[7]DBD!E33</f>
        <v>60</v>
      </c>
      <c r="F29" s="9">
        <f>[7]DBD!F33</f>
        <v>0</v>
      </c>
      <c r="G29" s="9">
        <f>[7]DBD!G33</f>
        <v>0</v>
      </c>
      <c r="H29" s="20"/>
      <c r="I29" s="9"/>
      <c r="J29" s="9"/>
      <c r="K29" s="9"/>
      <c r="L29" s="9"/>
      <c r="M29" s="15"/>
      <c r="N29" s="15"/>
    </row>
    <row r="30" spans="1:15">
      <c r="A30" s="9">
        <f>[7]DBD!A34</f>
        <v>26</v>
      </c>
      <c r="B30" s="9" t="str">
        <f>[7]DBD!B34</f>
        <v>AcDate</v>
      </c>
      <c r="C30" s="9" t="str">
        <f>[7]DBD!C34</f>
        <v>會計日期</v>
      </c>
      <c r="D30" s="9" t="str">
        <f>[7]DBD!D34</f>
        <v>DECIMALD</v>
      </c>
      <c r="E30" s="9">
        <f>[7]DBD!E34</f>
        <v>8</v>
      </c>
      <c r="F30" s="9">
        <f>[7]DBD!F34</f>
        <v>0</v>
      </c>
      <c r="G30" s="9">
        <f>[7]DBD!G34</f>
        <v>0</v>
      </c>
      <c r="H30" s="33" t="s">
        <v>97</v>
      </c>
      <c r="I30" s="30" t="s">
        <v>94</v>
      </c>
      <c r="J30" s="30" t="s">
        <v>95</v>
      </c>
      <c r="K30" s="30" t="s">
        <v>9</v>
      </c>
      <c r="L30" s="30">
        <v>8</v>
      </c>
      <c r="M30" s="30"/>
      <c r="N30" s="15"/>
    </row>
    <row r="31" spans="1:15">
      <c r="A31" s="9">
        <f>[7]DBD!A35</f>
        <v>27</v>
      </c>
      <c r="B31" s="9" t="str">
        <f>[7]DBD!B35</f>
        <v>CreateDate</v>
      </c>
      <c r="C31" s="9" t="str">
        <f>[7]DBD!C35</f>
        <v>建檔日期時間</v>
      </c>
      <c r="D31" s="9" t="str">
        <f>[7]DBD!D35</f>
        <v>DATE</v>
      </c>
      <c r="E31" s="9">
        <f>[7]DBD!E35</f>
        <v>0</v>
      </c>
      <c r="F31" s="9">
        <f>[7]DBD!F35</f>
        <v>0</v>
      </c>
      <c r="G31" s="9">
        <f>[7]DBD!G35</f>
        <v>0</v>
      </c>
      <c r="H31" s="20"/>
      <c r="I31" s="9"/>
      <c r="J31" s="9"/>
      <c r="K31" s="9"/>
      <c r="L31" s="9"/>
      <c r="M31" s="9"/>
      <c r="N31" s="15"/>
    </row>
    <row r="32" spans="1:15">
      <c r="A32" s="9">
        <f>[7]DBD!A36</f>
        <v>28</v>
      </c>
      <c r="B32" s="9" t="str">
        <f>[7]DBD!B36</f>
        <v>CreateEmpNo</v>
      </c>
      <c r="C32" s="9" t="str">
        <f>[7]DBD!C36</f>
        <v>建檔人員</v>
      </c>
      <c r="D32" s="9" t="str">
        <f>[7]DBD!D36</f>
        <v>VARCHAR2</v>
      </c>
      <c r="E32" s="9">
        <f>[7]DBD!E36</f>
        <v>6</v>
      </c>
      <c r="F32" s="9">
        <f>[7]DBD!F36</f>
        <v>0</v>
      </c>
      <c r="G32" s="9">
        <f>[7]DBD!G36</f>
        <v>0</v>
      </c>
      <c r="H32" s="20"/>
      <c r="I32" s="9"/>
      <c r="J32" s="9"/>
      <c r="K32" s="9"/>
      <c r="L32" s="9"/>
      <c r="M32" s="9"/>
      <c r="N32" s="15"/>
    </row>
    <row r="33" spans="1:14">
      <c r="A33" s="9">
        <f>[7]DBD!A37</f>
        <v>29</v>
      </c>
      <c r="B33" s="9" t="str">
        <f>[7]DBD!B37</f>
        <v>LastUpdate</v>
      </c>
      <c r="C33" s="9" t="str">
        <f>[7]DBD!C37</f>
        <v>最後更新日期時間</v>
      </c>
      <c r="D33" s="9" t="str">
        <f>[7]DBD!D37</f>
        <v>DATE</v>
      </c>
      <c r="E33" s="9">
        <f>[7]DBD!E37</f>
        <v>0</v>
      </c>
      <c r="F33" s="9">
        <f>[7]DBD!F37</f>
        <v>0</v>
      </c>
      <c r="G33" s="9">
        <f>[7]DBD!G37</f>
        <v>0</v>
      </c>
      <c r="H33" s="15"/>
      <c r="I33" s="9"/>
      <c r="J33" s="9"/>
      <c r="K33" s="9"/>
      <c r="L33" s="9"/>
      <c r="M33" s="9"/>
      <c r="N33" s="15"/>
    </row>
    <row r="34" spans="1:14">
      <c r="A34" s="9">
        <f>[7]DBD!A38</f>
        <v>30</v>
      </c>
      <c r="B34" s="9" t="str">
        <f>[7]DBD!B38</f>
        <v>LastUpdateEmpNo</v>
      </c>
      <c r="C34" s="9" t="str">
        <f>[7]DBD!C38</f>
        <v>最後更新人員</v>
      </c>
      <c r="D34" s="9" t="str">
        <f>[7]DBD!D38</f>
        <v>VARCHAR2</v>
      </c>
      <c r="E34" s="9">
        <f>[7]DBD!E38</f>
        <v>6</v>
      </c>
      <c r="F34" s="9">
        <f>[7]DBD!F38</f>
        <v>0</v>
      </c>
      <c r="G34" s="9">
        <f>[7]DBD!G38</f>
        <v>0</v>
      </c>
      <c r="H34" s="20"/>
      <c r="I34" s="9"/>
      <c r="J34" s="9"/>
      <c r="K34" s="9"/>
      <c r="L34" s="9"/>
      <c r="M34" s="9"/>
      <c r="N34" s="15"/>
    </row>
    <row r="35" spans="1:14">
      <c r="A35" s="9">
        <f>[7]DBD!A39</f>
        <v>0</v>
      </c>
      <c r="B35" s="9">
        <f>[7]DBD!B39</f>
        <v>0</v>
      </c>
      <c r="C35" s="9">
        <f>[7]DBD!C39</f>
        <v>0</v>
      </c>
      <c r="D35" s="9">
        <f>[7]DBD!D39</f>
        <v>0</v>
      </c>
      <c r="E35" s="9">
        <f>[7]DBD!E39</f>
        <v>0</v>
      </c>
      <c r="F35" s="9">
        <f>[7]DBD!F39</f>
        <v>0</v>
      </c>
      <c r="G35" s="9">
        <f>[7]DBD!G39</f>
        <v>0</v>
      </c>
      <c r="H35" s="20"/>
      <c r="I35" s="9"/>
      <c r="J35" s="9"/>
      <c r="K35" s="9"/>
      <c r="L35" s="9"/>
      <c r="M35" s="9"/>
      <c r="N35" s="15"/>
    </row>
    <row r="36" spans="1:14">
      <c r="A36" s="9">
        <f>[7]DBD!A40</f>
        <v>0</v>
      </c>
      <c r="B36" s="9">
        <f>[7]DBD!B40</f>
        <v>0</v>
      </c>
      <c r="C36" s="9">
        <f>[7]DBD!C40</f>
        <v>0</v>
      </c>
      <c r="D36" s="9">
        <f>[7]DBD!D40</f>
        <v>0</v>
      </c>
      <c r="E36" s="9">
        <f>[7]DBD!E40</f>
        <v>0</v>
      </c>
      <c r="F36" s="9">
        <f>[7]DBD!F40</f>
        <v>0</v>
      </c>
      <c r="G36" s="9">
        <f>[7]DBD!G40</f>
        <v>0</v>
      </c>
      <c r="H36" s="20"/>
      <c r="I36" s="9"/>
      <c r="J36" s="9"/>
      <c r="K36" s="9"/>
      <c r="L36" s="9"/>
      <c r="M36" s="9"/>
      <c r="N36" s="15"/>
    </row>
    <row r="37" spans="1:14">
      <c r="A37" s="9">
        <f>[7]DBD!A41</f>
        <v>0</v>
      </c>
      <c r="B37" s="9">
        <f>[7]DBD!B41</f>
        <v>0</v>
      </c>
      <c r="C37" s="9">
        <f>[7]DBD!C41</f>
        <v>0</v>
      </c>
      <c r="D37" s="9">
        <f>[7]DBD!D41</f>
        <v>0</v>
      </c>
      <c r="E37" s="9">
        <f>[7]DBD!E41</f>
        <v>0</v>
      </c>
      <c r="F37" s="9">
        <f>[7]DBD!F41</f>
        <v>0</v>
      </c>
      <c r="G37" s="9">
        <f>[7]DBD!G41</f>
        <v>0</v>
      </c>
      <c r="H37" s="20"/>
      <c r="I37" s="9"/>
      <c r="J37" s="9"/>
      <c r="K37" s="9"/>
      <c r="L37" s="9"/>
      <c r="M37" s="9"/>
      <c r="N37" s="15"/>
    </row>
  </sheetData>
  <mergeCells count="1">
    <mergeCell ref="A1:B1"/>
  </mergeCells>
  <phoneticPr fontId="1" type="noConversion"/>
  <hyperlinks>
    <hyperlink ref="E1" location="'L3'!A1" display="回首頁" xr:uid="{00000000-0004-0000-07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4"/>
  <sheetViews>
    <sheetView topLeftCell="A7" workbookViewId="0">
      <selection activeCell="D12" sqref="D12"/>
    </sheetView>
  </sheetViews>
  <sheetFormatPr defaultColWidth="31.44140625" defaultRowHeight="16.2"/>
  <cols>
    <col min="1" max="1" width="5.21875" style="11" bestFit="1" customWidth="1"/>
    <col min="2" max="2" width="19" style="11" bestFit="1" customWidth="1"/>
    <col min="3" max="3" width="21.4414062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37.33203125" style="11" bestFit="1" customWidth="1"/>
    <col min="8" max="8" width="12.5546875" style="11" bestFit="1" customWidth="1"/>
    <col min="9" max="9" width="11" style="11" bestFit="1" customWidth="1"/>
    <col min="10" max="10" width="15.33203125" style="11" bestFit="1" customWidth="1"/>
    <col min="11" max="13" width="6.21875" style="11" bestFit="1" customWidth="1"/>
    <col min="14" max="14" width="30.5546875" style="11" customWidth="1"/>
    <col min="15" max="16384" width="31.44140625" style="11"/>
  </cols>
  <sheetData>
    <row r="1" spans="1:14">
      <c r="A1" s="46" t="s">
        <v>10</v>
      </c>
      <c r="B1" s="47"/>
      <c r="C1" s="9" t="str">
        <f>[8]DBD!C1</f>
        <v>LoanRateChange</v>
      </c>
      <c r="D1" s="9" t="str">
        <f>[8]DBD!D1</f>
        <v>放款利率變動檔</v>
      </c>
      <c r="E1" s="16" t="s">
        <v>71</v>
      </c>
      <c r="F1" s="10"/>
      <c r="G1" s="10"/>
    </row>
    <row r="2" spans="1:14" s="32" customFormat="1" ht="409.6">
      <c r="A2" s="36"/>
      <c r="B2" s="37" t="s">
        <v>269</v>
      </c>
      <c r="C2" s="30" t="s">
        <v>345</v>
      </c>
      <c r="D2" s="30"/>
      <c r="E2" s="34"/>
      <c r="F2" s="31"/>
      <c r="G2" s="31"/>
    </row>
    <row r="3" spans="1:14" s="32" customFormat="1" ht="162">
      <c r="A3" s="36"/>
      <c r="B3" s="37" t="s">
        <v>270</v>
      </c>
      <c r="C3" s="30" t="s">
        <v>346</v>
      </c>
      <c r="D3" s="30"/>
      <c r="E3" s="34"/>
      <c r="F3" s="31"/>
      <c r="G3" s="31"/>
    </row>
    <row r="4" spans="1:14">
      <c r="A4" s="12" t="s">
        <v>11</v>
      </c>
      <c r="B4" s="12" t="s">
        <v>12</v>
      </c>
      <c r="C4" s="13" t="s">
        <v>13</v>
      </c>
      <c r="D4" s="12" t="s">
        <v>14</v>
      </c>
      <c r="E4" s="12" t="s">
        <v>15</v>
      </c>
      <c r="F4" s="12" t="s">
        <v>16</v>
      </c>
      <c r="G4" s="13" t="s">
        <v>17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</row>
    <row r="5" spans="1:14">
      <c r="A5" s="9">
        <f>[8]DBD!A9</f>
        <v>1</v>
      </c>
      <c r="B5" s="9" t="str">
        <f>[8]DBD!B9</f>
        <v>CustNo</v>
      </c>
      <c r="C5" s="9" t="str">
        <f>[8]DBD!C9</f>
        <v>借款人戶號</v>
      </c>
      <c r="D5" s="9" t="str">
        <f>[8]DBD!D9</f>
        <v>DECIMAL</v>
      </c>
      <c r="E5" s="9">
        <f>[8]DBD!E9</f>
        <v>7</v>
      </c>
      <c r="F5" s="9">
        <f>[8]DBD!F9</f>
        <v>0</v>
      </c>
      <c r="G5" s="9">
        <f>[8]DBD!G9</f>
        <v>0</v>
      </c>
      <c r="H5" s="15" t="s">
        <v>192</v>
      </c>
      <c r="I5" s="15" t="s">
        <v>8</v>
      </c>
      <c r="J5" s="15" t="s">
        <v>188</v>
      </c>
      <c r="K5" s="15" t="s">
        <v>9</v>
      </c>
      <c r="L5" s="15">
        <v>7</v>
      </c>
      <c r="M5" s="15"/>
      <c r="N5" s="23"/>
    </row>
    <row r="6" spans="1:14">
      <c r="A6" s="9">
        <f>[8]DBD!A10</f>
        <v>2</v>
      </c>
      <c r="B6" s="9" t="str">
        <f>[8]DBD!B10</f>
        <v>FacmNo</v>
      </c>
      <c r="C6" s="9" t="str">
        <f>[8]DBD!C10</f>
        <v>額度編號</v>
      </c>
      <c r="D6" s="9" t="str">
        <f>[8]DBD!D10</f>
        <v>DECIMAL</v>
      </c>
      <c r="E6" s="9">
        <f>[8]DBD!E10</f>
        <v>3</v>
      </c>
      <c r="F6" s="9">
        <f>[8]DBD!F10</f>
        <v>0</v>
      </c>
      <c r="G6" s="9">
        <f>[8]DBD!G10</f>
        <v>0</v>
      </c>
      <c r="H6" s="15" t="s">
        <v>192</v>
      </c>
      <c r="I6" s="20" t="s">
        <v>30</v>
      </c>
      <c r="J6" s="20" t="s">
        <v>189</v>
      </c>
      <c r="K6" s="20" t="s">
        <v>9</v>
      </c>
      <c r="L6" s="20">
        <v>3</v>
      </c>
      <c r="M6" s="15"/>
      <c r="N6" s="15"/>
    </row>
    <row r="7" spans="1:14">
      <c r="A7" s="9">
        <f>[8]DBD!A11</f>
        <v>3</v>
      </c>
      <c r="B7" s="9" t="str">
        <f>[8]DBD!B11</f>
        <v>BormNo</v>
      </c>
      <c r="C7" s="9" t="str">
        <f>[8]DBD!C11</f>
        <v>撥款序號</v>
      </c>
      <c r="D7" s="9" t="str">
        <f>[8]DBD!D11</f>
        <v>DECIMAL</v>
      </c>
      <c r="E7" s="9">
        <f>[8]DBD!E11</f>
        <v>3</v>
      </c>
      <c r="F7" s="9">
        <f>[8]DBD!F11</f>
        <v>0</v>
      </c>
      <c r="G7" s="9">
        <f>[8]DBD!G11</f>
        <v>0</v>
      </c>
      <c r="H7" s="15" t="s">
        <v>192</v>
      </c>
      <c r="I7" s="20" t="s">
        <v>200</v>
      </c>
      <c r="J7" s="20" t="s">
        <v>190</v>
      </c>
      <c r="K7" s="20" t="s">
        <v>9</v>
      </c>
      <c r="L7" s="20">
        <v>3</v>
      </c>
      <c r="M7" s="15"/>
      <c r="N7" s="15"/>
    </row>
    <row r="8" spans="1:14">
      <c r="A8" s="9">
        <f>[8]DBD!A12</f>
        <v>4</v>
      </c>
      <c r="B8" s="9" t="str">
        <f>[8]DBD!B12</f>
        <v>EffectDate</v>
      </c>
      <c r="C8" s="9" t="str">
        <f>[8]DBD!C12</f>
        <v>生效日期</v>
      </c>
      <c r="D8" s="9" t="str">
        <f>[8]DBD!D12</f>
        <v>DECIMALD</v>
      </c>
      <c r="E8" s="9">
        <f>[8]DBD!E12</f>
        <v>8</v>
      </c>
      <c r="F8" s="9">
        <f>[8]DBD!F12</f>
        <v>0</v>
      </c>
      <c r="G8" s="9">
        <f>[8]DBD!G12</f>
        <v>0</v>
      </c>
      <c r="H8" s="33" t="s">
        <v>187</v>
      </c>
      <c r="I8" s="15" t="s">
        <v>318</v>
      </c>
      <c r="J8" s="15" t="s">
        <v>191</v>
      </c>
      <c r="K8" s="15" t="s">
        <v>9</v>
      </c>
      <c r="L8" s="15">
        <v>8</v>
      </c>
      <c r="M8" s="15"/>
      <c r="N8" s="15" t="s">
        <v>209</v>
      </c>
    </row>
    <row r="9" spans="1:14">
      <c r="A9" s="9">
        <f>[8]DBD!A13</f>
        <v>5</v>
      </c>
      <c r="B9" s="9" t="str">
        <f>[8]DBD!B13</f>
        <v>Status</v>
      </c>
      <c r="C9" s="9" t="str">
        <f>[8]DBD!C13</f>
        <v>狀態</v>
      </c>
      <c r="D9" s="9" t="str">
        <f>[8]DBD!D13</f>
        <v>DECIMAL</v>
      </c>
      <c r="E9" s="9">
        <f>[8]DBD!E13</f>
        <v>1</v>
      </c>
      <c r="F9" s="9">
        <f>[8]DBD!F13</f>
        <v>0</v>
      </c>
      <c r="G9" s="9" t="str">
        <f>[8]DBD!G13</f>
        <v>0: 正常</v>
      </c>
      <c r="H9" s="15"/>
      <c r="I9" s="15"/>
      <c r="J9" s="15"/>
      <c r="K9" s="15"/>
      <c r="L9" s="15"/>
      <c r="M9" s="15"/>
      <c r="N9" s="15" t="s">
        <v>319</v>
      </c>
    </row>
    <row r="10" spans="1:14" ht="64.8">
      <c r="A10" s="9">
        <f>[8]DBD!A14</f>
        <v>6</v>
      </c>
      <c r="B10" s="9" t="str">
        <f>[8]DBD!B14</f>
        <v>RateCode</v>
      </c>
      <c r="C10" s="9" t="str">
        <f>[8]DBD!C14</f>
        <v>利率區分</v>
      </c>
      <c r="D10" s="9" t="str">
        <f>[8]DBD!D14</f>
        <v>VARCHAR2</v>
      </c>
      <c r="E10" s="9">
        <f>[8]DBD!E14</f>
        <v>1</v>
      </c>
      <c r="F10" s="9">
        <f>[8]DBD!F14</f>
        <v>0</v>
      </c>
      <c r="G10" s="9" t="str">
        <f>[8]DBD!G14</f>
        <v>共用代碼檔
1: 機動 
2: 固動 
3: 定期機動</v>
      </c>
      <c r="H10" s="15" t="s">
        <v>192</v>
      </c>
      <c r="I10" s="20" t="s">
        <v>36</v>
      </c>
      <c r="J10" s="20" t="s">
        <v>37</v>
      </c>
      <c r="K10" s="20" t="s">
        <v>9</v>
      </c>
      <c r="L10" s="20">
        <v>1</v>
      </c>
      <c r="M10" s="15"/>
      <c r="N10" s="15"/>
    </row>
    <row r="11" spans="1:14">
      <c r="A11" s="9">
        <f>[8]DBD!A15</f>
        <v>7</v>
      </c>
      <c r="B11" s="9" t="str">
        <f>[8]DBD!B15</f>
        <v>ProdNo</v>
      </c>
      <c r="C11" s="9" t="str">
        <f>[8]DBD!C15</f>
        <v>商品代碼</v>
      </c>
      <c r="D11" s="9" t="str">
        <f>[8]DBD!D15</f>
        <v>VARCHAR2</v>
      </c>
      <c r="E11" s="9">
        <f>[8]DBD!E15</f>
        <v>5</v>
      </c>
      <c r="F11" s="9">
        <f>[8]DBD!F15</f>
        <v>0</v>
      </c>
      <c r="G11" s="9">
        <f>[8]DBD!G15</f>
        <v>0</v>
      </c>
      <c r="H11" s="15" t="s">
        <v>320</v>
      </c>
      <c r="I11" s="21" t="s">
        <v>321</v>
      </c>
      <c r="J11" s="21" t="s">
        <v>322</v>
      </c>
      <c r="K11" s="21" t="s">
        <v>323</v>
      </c>
      <c r="L11" s="21">
        <v>5</v>
      </c>
      <c r="M11" s="15"/>
      <c r="N11" s="15"/>
    </row>
    <row r="12" spans="1:14" ht="64.8">
      <c r="A12" s="9">
        <f>[8]DBD!A16</f>
        <v>8</v>
      </c>
      <c r="B12" s="9" t="str">
        <f>[8]DBD!B16</f>
        <v>BaseRateCode</v>
      </c>
      <c r="C12" s="9" t="str">
        <f>[8]DBD!C16</f>
        <v>指標利率代碼</v>
      </c>
      <c r="D12" s="9" t="str">
        <f>[8]DBD!D16</f>
        <v>VARCHAR2</v>
      </c>
      <c r="E12" s="9">
        <f>[8]DBD!E16</f>
        <v>2</v>
      </c>
      <c r="F12" s="9">
        <f>[8]DBD!F16</f>
        <v>0</v>
      </c>
      <c r="G12" s="9" t="str">
        <f>[8]DBD!G16</f>
        <v>共用代碼檔
01: 保單分紅利率
02: 中華郵政二年期定儲機動利率
99: 自訂利率</v>
      </c>
      <c r="H12" s="15" t="s">
        <v>324</v>
      </c>
      <c r="I12" s="15" t="s">
        <v>325</v>
      </c>
      <c r="J12" s="15" t="s">
        <v>326</v>
      </c>
      <c r="K12" s="15" t="s">
        <v>327</v>
      </c>
      <c r="L12" s="15">
        <v>2</v>
      </c>
      <c r="M12" s="15"/>
      <c r="N12" s="15"/>
    </row>
    <row r="13" spans="1:14">
      <c r="A13" s="9">
        <f>[8]DBD!A17</f>
        <v>9</v>
      </c>
      <c r="B13" s="9" t="str">
        <f>[8]DBD!B17</f>
        <v>IncrFlag</v>
      </c>
      <c r="C13" s="9" t="str">
        <f>[8]DBD!C17</f>
        <v>加減碼是否依合約</v>
      </c>
      <c r="D13" s="9" t="str">
        <f>[8]DBD!D17</f>
        <v>VARCHAR2</v>
      </c>
      <c r="E13" s="9">
        <f>[8]DBD!E17</f>
        <v>1</v>
      </c>
      <c r="F13" s="9">
        <f>[8]DBD!F17</f>
        <v>0</v>
      </c>
      <c r="G13" s="9" t="str">
        <f>[8]DBD!G17</f>
        <v>Y:是 N:否</v>
      </c>
      <c r="H13" s="15" t="s">
        <v>328</v>
      </c>
      <c r="I13" s="15" t="s">
        <v>329</v>
      </c>
      <c r="J13" s="15" t="s">
        <v>330</v>
      </c>
      <c r="K13" s="15" t="s">
        <v>327</v>
      </c>
      <c r="L13" s="15">
        <v>1</v>
      </c>
      <c r="M13" s="15"/>
      <c r="N13" s="15"/>
    </row>
    <row r="14" spans="1:14">
      <c r="A14" s="9">
        <f>[8]DBD!A18</f>
        <v>10</v>
      </c>
      <c r="B14" s="9" t="str">
        <f>[8]DBD!B18</f>
        <v>RateIncr</v>
      </c>
      <c r="C14" s="9" t="str">
        <f>[8]DBD!C18</f>
        <v>加碼利率</v>
      </c>
      <c r="D14" s="9" t="str">
        <f>[8]DBD!D18</f>
        <v>DECIMAL</v>
      </c>
      <c r="E14" s="9">
        <f>[8]DBD!E18</f>
        <v>6</v>
      </c>
      <c r="F14" s="9">
        <f>[8]DBD!F18</f>
        <v>4</v>
      </c>
      <c r="G14" s="9">
        <f>[8]DBD!G18</f>
        <v>0</v>
      </c>
      <c r="H14" s="15" t="s">
        <v>193</v>
      </c>
      <c r="I14" s="15" t="s">
        <v>194</v>
      </c>
      <c r="J14" s="15" t="s">
        <v>195</v>
      </c>
      <c r="K14" s="15" t="s">
        <v>25</v>
      </c>
      <c r="L14" s="15">
        <v>6</v>
      </c>
      <c r="M14" s="15">
        <v>4</v>
      </c>
      <c r="N14" s="15" t="s">
        <v>293</v>
      </c>
    </row>
    <row r="15" spans="1:14">
      <c r="A15" s="9">
        <f>[8]DBD!A19</f>
        <v>11</v>
      </c>
      <c r="B15" s="9" t="str">
        <f>[8]DBD!B19</f>
        <v>IndividualIncr</v>
      </c>
      <c r="C15" s="9" t="str">
        <f>[8]DBD!C19</f>
        <v>個別加碼利率</v>
      </c>
      <c r="D15" s="9" t="str">
        <f>[8]DBD!D19</f>
        <v>DECIMAL</v>
      </c>
      <c r="E15" s="9">
        <f>[8]DBD!E19</f>
        <v>6</v>
      </c>
      <c r="F15" s="9">
        <f>[8]DBD!F19</f>
        <v>4</v>
      </c>
      <c r="G15" s="9">
        <f>[8]DBD!G19</f>
        <v>0</v>
      </c>
      <c r="H15" s="20"/>
      <c r="I15" s="21"/>
      <c r="J15" s="21"/>
      <c r="K15" s="21"/>
      <c r="L15" s="21"/>
      <c r="M15" s="15"/>
      <c r="N15" s="15" t="s">
        <v>313</v>
      </c>
    </row>
    <row r="16" spans="1:14">
      <c r="A16" s="9">
        <f>[8]DBD!A20</f>
        <v>12</v>
      </c>
      <c r="B16" s="9" t="str">
        <f>[8]DBD!B20</f>
        <v>FitRate</v>
      </c>
      <c r="C16" s="9" t="str">
        <f>[8]DBD!C20</f>
        <v>適用利率</v>
      </c>
      <c r="D16" s="9" t="str">
        <f>[8]DBD!D20</f>
        <v>DECIMAL</v>
      </c>
      <c r="E16" s="9">
        <f>[8]DBD!E20</f>
        <v>6</v>
      </c>
      <c r="F16" s="9">
        <f>[8]DBD!F20</f>
        <v>4</v>
      </c>
      <c r="G16" s="9">
        <f>[8]DBD!G20</f>
        <v>0</v>
      </c>
      <c r="H16" s="15" t="s">
        <v>187</v>
      </c>
      <c r="I16" s="15" t="s">
        <v>38</v>
      </c>
      <c r="J16" s="15" t="s">
        <v>39</v>
      </c>
      <c r="K16" s="15" t="s">
        <v>25</v>
      </c>
      <c r="L16" s="15">
        <v>6</v>
      </c>
      <c r="M16" s="15">
        <v>4</v>
      </c>
      <c r="N16" s="15" t="s">
        <v>209</v>
      </c>
    </row>
    <row r="17" spans="1:14">
      <c r="A17" s="9">
        <f>[8]DBD!A21</f>
        <v>13</v>
      </c>
      <c r="B17" s="9" t="str">
        <f>[8]DBD!B21</f>
        <v>Remark</v>
      </c>
      <c r="C17" s="9" t="str">
        <f>[8]DBD!C21</f>
        <v>備註</v>
      </c>
      <c r="D17" s="9" t="str">
        <f>[8]DBD!D21</f>
        <v>NVARCHAR2</v>
      </c>
      <c r="E17" s="9">
        <f>[8]DBD!E21</f>
        <v>60</v>
      </c>
      <c r="F17" s="9">
        <f>[8]DBD!F21</f>
        <v>0</v>
      </c>
      <c r="G17" s="9">
        <f>[8]DBD!G21</f>
        <v>0</v>
      </c>
      <c r="H17" s="20"/>
      <c r="I17" s="20"/>
      <c r="J17" s="20"/>
      <c r="K17" s="20"/>
      <c r="L17" s="20"/>
      <c r="M17" s="15"/>
      <c r="N17" s="15" t="s">
        <v>331</v>
      </c>
    </row>
    <row r="18" spans="1:14">
      <c r="A18" s="9">
        <f>[8]DBD!A22</f>
        <v>14</v>
      </c>
      <c r="B18" s="9" t="str">
        <f>[8]DBD!B22</f>
        <v>AcDate</v>
      </c>
      <c r="C18" s="9" t="str">
        <f>[8]DBD!C22</f>
        <v>交易序號-會計日期</v>
      </c>
      <c r="D18" s="9" t="str">
        <f>[8]DBD!D22</f>
        <v>DECIMALD</v>
      </c>
      <c r="E18" s="9">
        <f>[8]DBD!E22</f>
        <v>8</v>
      </c>
      <c r="F18" s="9">
        <f>[8]DBD!F22</f>
        <v>0</v>
      </c>
      <c r="G18" s="9">
        <f>[8]DBD!G22</f>
        <v>0</v>
      </c>
      <c r="H18" s="20"/>
      <c r="I18" s="21"/>
      <c r="J18" s="21"/>
      <c r="K18" s="21"/>
      <c r="L18" s="21"/>
      <c r="M18" s="15"/>
      <c r="N18" s="15" t="s">
        <v>319</v>
      </c>
    </row>
    <row r="19" spans="1:14">
      <c r="A19" s="9">
        <f>[8]DBD!A23</f>
        <v>15</v>
      </c>
      <c r="B19" s="9" t="str">
        <f>[8]DBD!B23</f>
        <v>TellerNo</v>
      </c>
      <c r="C19" s="9" t="str">
        <f>[8]DBD!C23</f>
        <v>交易序號-櫃員別</v>
      </c>
      <c r="D19" s="9" t="str">
        <f>[8]DBD!D23</f>
        <v>VARCHAR2</v>
      </c>
      <c r="E19" s="9">
        <f>[8]DBD!E23</f>
        <v>6</v>
      </c>
      <c r="F19" s="9">
        <f>[8]DBD!F23</f>
        <v>0</v>
      </c>
      <c r="G19" s="9">
        <f>[8]DBD!G23</f>
        <v>0</v>
      </c>
      <c r="H19" s="20"/>
      <c r="I19" s="21"/>
      <c r="J19" s="21"/>
      <c r="K19" s="21"/>
      <c r="L19" s="21"/>
      <c r="M19" s="15"/>
      <c r="N19" s="15" t="s">
        <v>332</v>
      </c>
    </row>
    <row r="20" spans="1:14">
      <c r="A20" s="9">
        <f>[8]DBD!A24</f>
        <v>16</v>
      </c>
      <c r="B20" s="9" t="str">
        <f>[8]DBD!B24</f>
        <v>TxtNo</v>
      </c>
      <c r="C20" s="9" t="str">
        <f>[8]DBD!C24</f>
        <v>交易序號-流水號</v>
      </c>
      <c r="D20" s="9" t="str">
        <f>[8]DBD!D24</f>
        <v>VARCHAR2</v>
      </c>
      <c r="E20" s="9">
        <f>[8]DBD!E24</f>
        <v>8</v>
      </c>
      <c r="F20" s="9">
        <f>[8]DBD!F24</f>
        <v>0</v>
      </c>
      <c r="G20" s="9">
        <f>[8]DBD!G24</f>
        <v>0</v>
      </c>
      <c r="H20" s="20"/>
      <c r="I20" s="21"/>
      <c r="J20" s="21"/>
      <c r="K20" s="21"/>
      <c r="L20" s="21"/>
      <c r="M20" s="15"/>
      <c r="N20" s="15" t="s">
        <v>332</v>
      </c>
    </row>
    <row r="21" spans="1:14">
      <c r="A21" s="9">
        <f>[8]DBD!A25</f>
        <v>17</v>
      </c>
      <c r="B21" s="9" t="str">
        <f>[8]DBD!B25</f>
        <v>CreateDate</v>
      </c>
      <c r="C21" s="9" t="str">
        <f>[8]DBD!C25</f>
        <v>建檔日期時間</v>
      </c>
      <c r="D21" s="9" t="str">
        <f>[8]DBD!D25</f>
        <v>DATE</v>
      </c>
      <c r="E21" s="9">
        <f>[8]DBD!E25</f>
        <v>0</v>
      </c>
      <c r="F21" s="9">
        <f>[8]DBD!F25</f>
        <v>0</v>
      </c>
      <c r="G21" s="9">
        <f>[8]DBD!G25</f>
        <v>0</v>
      </c>
      <c r="H21" s="20"/>
      <c r="I21" s="21"/>
      <c r="J21" s="21"/>
      <c r="K21" s="21"/>
      <c r="L21" s="21"/>
      <c r="M21" s="15"/>
      <c r="N21" s="15"/>
    </row>
    <row r="22" spans="1:14">
      <c r="A22" s="9">
        <f>[8]DBD!A26</f>
        <v>18</v>
      </c>
      <c r="B22" s="9" t="str">
        <f>[8]DBD!B26</f>
        <v>CreateEmpNo</v>
      </c>
      <c r="C22" s="9" t="str">
        <f>[8]DBD!C26</f>
        <v>建檔人員</v>
      </c>
      <c r="D22" s="9" t="str">
        <f>[8]DBD!D26</f>
        <v>VARCHAR2</v>
      </c>
      <c r="E22" s="9">
        <f>[8]DBD!E26</f>
        <v>6</v>
      </c>
      <c r="F22" s="9">
        <f>[8]DBD!F26</f>
        <v>0</v>
      </c>
      <c r="G22" s="9">
        <f>[8]DBD!G26</f>
        <v>0</v>
      </c>
      <c r="H22" s="20"/>
      <c r="I22" s="21"/>
      <c r="J22" s="21"/>
      <c r="K22" s="21"/>
      <c r="L22" s="21"/>
      <c r="M22" s="15"/>
      <c r="N22" s="15"/>
    </row>
    <row r="23" spans="1:14">
      <c r="A23" s="9">
        <f>[8]DBD!A27</f>
        <v>19</v>
      </c>
      <c r="B23" s="9" t="str">
        <f>[8]DBD!B27</f>
        <v>LastUpdate</v>
      </c>
      <c r="C23" s="9" t="str">
        <f>[8]DBD!C27</f>
        <v>最後更新日期時間</v>
      </c>
      <c r="D23" s="9" t="str">
        <f>[8]DBD!D27</f>
        <v>DATE</v>
      </c>
      <c r="E23" s="9">
        <f>[8]DBD!E27</f>
        <v>0</v>
      </c>
      <c r="F23" s="9">
        <f>[8]DBD!F27</f>
        <v>0</v>
      </c>
      <c r="G23" s="9">
        <f>[8]DBD!G27</f>
        <v>0</v>
      </c>
      <c r="H23" s="20"/>
      <c r="I23" s="21"/>
      <c r="J23" s="21"/>
      <c r="K23" s="21"/>
      <c r="L23" s="21"/>
      <c r="M23" s="15"/>
      <c r="N23" s="15"/>
    </row>
    <row r="24" spans="1:14">
      <c r="A24" s="9">
        <f>[8]DBD!A28</f>
        <v>20</v>
      </c>
      <c r="B24" s="9" t="str">
        <f>[8]DBD!B28</f>
        <v>LastUpdateEmpNo</v>
      </c>
      <c r="C24" s="9" t="str">
        <f>[8]DBD!C28</f>
        <v>最後更新人員</v>
      </c>
      <c r="D24" s="9" t="str">
        <f>[8]DBD!D28</f>
        <v>VARCHAR2</v>
      </c>
      <c r="E24" s="9">
        <f>[8]DBD!E28</f>
        <v>6</v>
      </c>
      <c r="F24" s="9">
        <f>[8]DBD!F28</f>
        <v>0</v>
      </c>
      <c r="G24" s="9">
        <f>[8]DBD!G28</f>
        <v>0</v>
      </c>
      <c r="H24" s="20"/>
      <c r="I24" s="21"/>
      <c r="J24" s="21"/>
      <c r="K24" s="21"/>
      <c r="L24" s="21"/>
      <c r="M24" s="15"/>
      <c r="N24" s="15"/>
    </row>
  </sheetData>
  <mergeCells count="1">
    <mergeCell ref="A1:B1"/>
  </mergeCells>
  <phoneticPr fontId="1" type="noConversion"/>
  <hyperlinks>
    <hyperlink ref="E1" location="'L3'!A1" display="回首頁" xr:uid="{00000000-0004-0000-0800-000000000000}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L3</vt:lpstr>
      <vt:lpstr>LoanBorMain</vt:lpstr>
      <vt:lpstr>LoanBook</vt:lpstr>
      <vt:lpstr>LoanBorTx</vt:lpstr>
      <vt:lpstr>LoanCheque</vt:lpstr>
      <vt:lpstr>LoanIntDetail</vt:lpstr>
      <vt:lpstr>LoanNotYet</vt:lpstr>
      <vt:lpstr>LoanOverdue</vt:lpstr>
      <vt:lpstr>LoanRateChange</vt:lpstr>
      <vt:lpstr>LoanSynd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2021-04-26T02:06:06Z</dcterms:modified>
</cp:coreProperties>
</file>