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<sst xmlns="http://schemas.openxmlformats.org/spreadsheetml/2006/main" count="1434" uniqueCount="1046">
  <si>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</si>
  <si>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</si>
  <si>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</si>
  <si>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</si>
  <si>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</si>
  <si>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</si>
  <si>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</si>
  <si>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</si>
  <si>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</si>
  <si>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</si>
  <si>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</si>
  <si>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</si>
  <si>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</si>
  <si>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</si>
  <si>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</si>
  <si>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</si>
  <si>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</si>
  <si>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</si>
  <si>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</si>
  <si>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</si>
  <si>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</si>
  <si>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</si>
  <si>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</si>
  <si>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</si>
  <si>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</si>
  <si>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</si>
  <si>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</si>
  <si>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</si>
  <si>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</si>
  <si>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</si>
  <si>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</si>
  <si>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</si>
  <si>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</si>
  <si>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</si>
  <si>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</si>
  <si>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</si>
  <si>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</si>
  <si>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</si>
  <si>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</si>
  <si>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</si>
  <si>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</si>
  <si>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</si>
  <si>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</si>
  <si>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</si>
  <si>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</si>
  <si>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</si>
  <si>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</si>
  <si>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</si>
  <si>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</si>
  <si>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</si>
  <si>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</si>
  <si>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</si>
  <si>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</si>
  <si>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</si>
  <si>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</si>
  <si>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</si>
  <si>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</si>
  <si>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</si>
  <si>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</si>
  <si>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</si>
  <si>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</si>
  <si>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</si>
  <si>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</si>
  <si>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</si>
  <si>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</si>
  <si>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</si>
  <si>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</si>
  <si>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</si>
  <si>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</si>
  <si>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</si>
  <si>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</si>
  <si>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</si>
  <si>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</si>
  <si>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</si>
  <si>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</si>
  <si>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</si>
  <si>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</si>
  <si>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</si>
  <si>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</si>
  <si>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</si>
  <si>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</si>
  <si>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</si>
  <si>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</si>
  <si>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</si>
  <si>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</si>
  <si>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</si>
  <si>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</si>
  <si>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</si>
  <si>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</si>
  <si>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</si>
  <si>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</si>
  <si>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</si>
  <si>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</si>
  <si>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</si>
  <si>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</si>
  <si>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</si>
  <si>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</si>
  <si>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</si>
  <si>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</si>
  <si>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</si>
  <si>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</si>
  <si>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</si>
  <si>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</si>
  <si>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</si>
  <si>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</si>
  <si>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</si>
  <si>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</si>
  <si>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</si>
  <si>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</si>
  <si>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</si>
  <si>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</si>
  <si>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</si>
  <si>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</si>
  <si>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</si>
  <si>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</si>
  <si>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</si>
  <si>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</si>
  <si>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</si>
  <si>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</si>
  <si>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</si>
  <si>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</si>
  <si>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</si>
  <si>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</si>
  <si>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2022年03月14日 09:50:09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</si>
  <si>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</si>
  <si>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</si>
  <si>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</si>
  <si>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</si>
  <si>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</si>
  <si>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</si>
  <si>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</si>
  <si>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</si>
  <si>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</si>
  <si>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</si>
  <si>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</si>
  <si>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</si>
  <si>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</si>
  <si>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</si>
  <si>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</si>
  <si>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</si>
  <si>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</si>
  <si>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</si>
  <si>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</si>
  <si>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</si>
  <si>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</si>
  <si>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</si>
  <si>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</si>
  <si>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</si>
  <si>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</si>
  <si>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</si>
  <si>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</si>
  <si>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</si>
  <si>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</si>
  <si>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</si>
  <si>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</si>
  <si>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</si>
  <si>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</si>
  <si>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</si>
  <si>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</si>
  <si>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</si>
  <si>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</si>
  <si>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</si>
  <si>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</si>
  <si>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</si>
  <si>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</si>
  <si>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</si>
  <si>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</si>
  <si>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</si>
  <si>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</si>
  <si>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</si>
  <si>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</si>
  <si>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</si>
  <si>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</si>
  <si>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</si>
  <si>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</si>
  <si>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</si>
  <si>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</si>
  <si>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</si>
  <si>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</si>
  <si>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</si>
  <si>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</si>
  <si>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</si>
  <si>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</si>
  <si>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</si>
  <si>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</si>
  <si>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</si>
  <si>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</si>
  <si>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</si>
  <si>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</si>
  <si>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</si>
  <si>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</si>
  <si>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</si>
  <si>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</si>
  <si>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</si>
  <si>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</si>
  <si>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</si>
  <si>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</si>
  <si>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</si>
  <si>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</si>
  <si>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</si>
  <si>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2022年03月14日 11:38:54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</si>
  <si>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</si>
  <si>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</si>
  <si>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</si>
  <si>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</si>
  <si>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</si>
  <si>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</si>
  <si>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</si>
  <si>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</si>
  <si>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</si>
  <si>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</si>
  <si>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</si>
  <si>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</si>
  <si>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</si>
  <si>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</si>
  <si>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</si>
  <si>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</si>
  <si>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</si>
  <si>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</si>
  <si>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</si>
  <si>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</si>
  <si>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</si>
  <si>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</si>
  <si>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</si>
  <si>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</si>
  <si>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</si>
  <si>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</si>
  <si>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</si>
  <si>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</si>
  <si>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</si>
  <si>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</si>
  <si>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</si>
  <si>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</si>
  <si>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</si>
  <si>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</si>
  <si>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</si>
  <si>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</si>
  <si>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</si>
  <si>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</si>
  <si>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</si>
  <si>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</si>
  <si>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</si>
  <si>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</si>
  <si>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</si>
  <si>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</si>
  <si>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</si>
  <si>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</si>
  <si>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</si>
  <si>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</si>
  <si>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</si>
  <si>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</si>
  <si>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</si>
  <si>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</si>
  <si>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</si>
  <si>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</si>
  <si>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</si>
  <si>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</si>
  <si>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2022年02月24日 16:57:14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</si>
  <si>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</si>
  <si>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</si>
  <si>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</si>
  <si>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</si>
  <si>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</si>
  <si>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</si>
  <si>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</si>
  <si>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</si>
  <si>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</si>
  <si>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</si>
  <si>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</si>
  <si>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</si>
  <si>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</si>
  <si>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</si>
  <si>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</si>
  <si>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</si>
  <si>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</si>
  <si>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</si>
  <si>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</si>
  <si>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</si>
  <si>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</si>
  <si>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</si>
  <si>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</si>
  <si>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</si>
  <si>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</si>
  <si>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</si>
  <si>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</si>
  <si>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</si>
  <si>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</si>
  <si>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</si>
  <si>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</si>
  <si>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</si>
  <si>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</si>
  <si>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</si>
  <si>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</si>
  <si>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</si>
  <si>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</si>
  <si>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</si>
  <si>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</si>
  <si>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</si>
  <si>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</si>
  <si>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</si>
  <si>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</si>
  <si>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</si>
  <si>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</si>
  <si>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</si>
  <si>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</si>
  <si>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</si>
  <si>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</si>
  <si>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</si>
  <si>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</si>
  <si>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</si>
  <si>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</si>
  <si>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</si>
  <si>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</si>
  <si>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</si>
  <si>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</si>
  <si>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</si>
  <si>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</si>
  <si>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</si>
  <si>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</si>
  <si>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</si>
  <si>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</si>
  <si>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</si>
  <si>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</si>
  <si>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</si>
  <si>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</si>
  <si>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</si>
  <si>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</si>
  <si>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</si>
  <si>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</si>
  <si>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</si>
  <si>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</si>
  <si>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</si>
  <si>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</si>
  <si>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</si>
  <si>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</si>
  <si>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</si>
  <si>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</si>
  <si>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</si>
  <si>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</si>
  <si>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</si>
  <si>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</si>
  <si>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</si>
  <si>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</si>
  <si>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</si>
  <si>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</si>
  <si>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</si>
  <si>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</si>
  <si>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</si>
  <si>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</si>
  <si>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</si>
  <si>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</si>
  <si>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</si>
  <si>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</si>
  <si>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</si>
  <si>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</si>
  <si>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</si>
  <si>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</si>
  <si>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</si>
  <si>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</si>
  <si>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</si>
  <si>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</si>
  <si>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</si>
  <si>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</si>
  <si>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</si>
  <si>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</si>
  <si>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</si>
  <si>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</si>
  <si>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</si>
  <si>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</si>
  <si>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</si>
  <si>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</si>
  <si>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</si>
  <si>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</si>
  <si>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</si>
  <si>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</si>
  <si>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</si>
  <si>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</si>
  <si>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</si>
  <si>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</si>
  <si>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</si>
  <si>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</si>
  <si>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</si>
  <si>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</si>
  <si>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</si>
  <si>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</si>
  <si>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</si>
  <si>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</si>
  <si>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</si>
  <si>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</si>
  <si>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</si>
  <si>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</si>
  <si>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</si>
  <si>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</si>
  <si>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</si>
  <si>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</si>
  <si>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</si>
  <si>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</si>
  <si>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</si>
  <si>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</si>
  <si>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</si>
  <si>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</si>
  <si>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</si>
  <si>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</si>
  <si>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</si>
  <si>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</si>
  <si>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</si>
  <si>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</si>
  <si>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</si>
  <si>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</si>
  <si>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</si>
  <si>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</si>
  <si>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</si>
  <si>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</si>
  <si>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</si>
  <si>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</si>
  <si>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</si>
  <si>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</si>
  <si>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</si>
  <si>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</si>
  <si>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</si>
  <si>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</si>
  <si>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</si>
  <si>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</si>
  <si>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2022年03月08日 18:17:00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</si>
  <si>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</si>
  <si>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</si>
  <si>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</si>
  <si>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</si>
  <si>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</si>
  <si>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</si>
  <si>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</si>
  <si>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</si>
  <si>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</si>
  <si>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</si>
  <si>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</si>
  <si>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</si>
  <si>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</si>
  <si>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</si>
  <si>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</si>
  <si>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</si>
  <si>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</si>
  <si>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</si>
  <si>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</si>
  <si>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</si>
  <si>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</si>
  <si>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</si>
  <si>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</si>
  <si>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</si>
  <si>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</si>
  <si>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</si>
  <si>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</si>
  <si>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</si>
  <si>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</si>
  <si>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</si>
  <si>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</si>
  <si>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</si>
  <si>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</si>
  <si>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</si>
  <si>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</si>
  <si>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</si>
  <si>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</si>
  <si>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</si>
  <si>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2022年03月14日 15:53:02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</si>
  <si>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</si>
  <si>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</si>
  <si>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</si>
  <si>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</si>
  <si>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</si>
  <si>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</si>
  <si>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</si>
  <si>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</si>
  <si>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</si>
  <si>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</si>
  <si>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</si>
  <si>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</si>
  <si>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</si>
  <si>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</si>
  <si>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</si>
  <si>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</si>
  <si>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</si>
  <si>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</si>
  <si>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</si>
  <si>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</si>
  <si>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</si>
  <si>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</si>
  <si>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</si>
  <si>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</si>
  <si>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</si>
  <si>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</si>
  <si>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</si>
  <si>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</si>
  <si>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</si>
  <si>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</si>
  <si>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</si>
  <si>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</si>
  <si>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</si>
  <si>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</si>
  <si>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</si>
  <si>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</si>
  <si>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</si>
  <si>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</si>
  <si>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</si>
  <si>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</si>
  <si>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</si>
  <si>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</si>
  <si>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</si>
  <si>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</si>
  <si>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</si>
  <si>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</si>
  <si>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</si>
  <si>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</si>
  <si>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</si>
  <si>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</si>
  <si>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</si>
  <si>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</si>
  <si>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</si>
  <si>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</si>
  <si>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</si>
  <si>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</si>
  <si>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</si>
  <si>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</si>
  <si>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</si>
  <si>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</si>
  <si>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</si>
  <si>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</si>
  <si>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</si>
  <si>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</si>
  <si>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</si>
  <si>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</si>
  <si>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</si>
  <si>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</si>
  <si>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</si>
  <si>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</si>
  <si>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</si>
  <si>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</si>
  <si>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</si>
  <si>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</si>
  <si>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</si>
  <si>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</si>
  <si>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</si>
  <si>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</si>
  <si>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</si>
  <si>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</si>
  <si>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</si>
  <si>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</si>
  <si>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</si>
  <si>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2022年03月15日 09:17:15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</si>
  <si>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</si>
  <si>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</si>
  <si>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</si>
  <si>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</si>
  <si>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</si>
  <si>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</si>
  <si>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</si>
  <si>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</si>
  <si>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</si>
  <si>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</si>
  <si>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</si>
  <si>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</si>
  <si>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</si>
  <si>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</si>
  <si>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</si>
  <si>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</si>
  <si>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</si>
  <si>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</si>
  <si>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</si>
  <si>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</si>
  <si>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</si>
  <si>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</si>
  <si>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</si>
  <si>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</si>
  <si>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</si>
  <si>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</si>
  <si>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</si>
  <si>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</si>
  <si>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</si>
  <si>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</si>
  <si>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</si>
  <si>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</si>
  <si>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</si>
  <si>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</si>
  <si>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</si>
  <si>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</si>
  <si>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</si>
  <si>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</si>
  <si>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</si>
  <si>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</si>
  <si>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</si>
  <si>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</si>
  <si>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</si>
  <si>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</si>
  <si>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</si>
  <si>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</si>
  <si>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</si>
  <si>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</si>
  <si>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</si>
  <si>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</si>
  <si>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</si>
  <si>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</si>
  <si>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</si>
  <si>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</si>
  <si>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</si>
  <si>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</si>
  <si>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</si>
  <si>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</si>
  <si>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</si>
  <si>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</si>
  <si>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</si>
  <si>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</si>
  <si>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</si>
  <si>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</si>
  <si>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</si>
  <si>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</si>
  <si>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</si>
  <si>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</si>
  <si>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</si>
  <si>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</si>
  <si>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</si>
  <si>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</si>
  <si>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</si>
  <si>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</si>
  <si>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</si>
  <si>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</si>
  <si>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</si>
  <si>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</si>
  <si>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</si>
  <si>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</si>
  <si>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</si>
  <si>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</si>
  <si>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</si>
  <si>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</si>
  <si>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</si>
  <si>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</si>
  <si>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</si>
  <si>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</si>
  <si>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</si>
  <si>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</si>
  <si>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</si>
  <si>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</si>
  <si>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</si>
  <si>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</si>
  <si>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</si>
  <si>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</si>
  <si>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</si>
  <si>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</si>
  <si>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</si>
  <si>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</si>
  <si>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</si>
  <si>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</si>
  <si>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</si>
  <si>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</si>
  <si>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</si>
  <si>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</si>
  <si>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</si>
  <si>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</si>
  <si>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</si>
  <si>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</si>
  <si>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</si>
  <si>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</si>
  <si>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</si>
  <si>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</si>
  <si>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</si>
  <si>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</si>
  <si>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</si>
  <si>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</si>
  <si>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</si>
  <si>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</si>
  <si>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</si>
  <si>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</si>
  <si>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</si>
  <si>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</si>
  <si>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</si>
  <si>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</si>
  <si>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</si>
  <si>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</si>
  <si>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</si>
  <si>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</si>
  <si>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</si>
  <si>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</si>
  <si>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</si>
  <si>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</si>
  <si>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</si>
  <si>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</si>
  <si>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</si>
  <si>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</si>
  <si>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</si>
  <si>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</si>
  <si>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</si>
  <si>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</si>
  <si>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</si>
  <si>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</si>
  <si>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</si>
  <si>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</si>
  <si>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</si>
  <si>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</si>
  <si>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</si>
  <si>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</si>
  <si>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</si>
  <si>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</si>
  <si>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</si>
  <si>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</si>
  <si>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</si>
  <si>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</si>
  <si>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</si>
  <si>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</si>
  <si>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</si>
  <si>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</si>
  <si>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</si>
  <si>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</si>
  <si>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</si>
  <si>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</si>
  <si>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</si>
  <si>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</si>
  <si>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</si>
  <si>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</si>
  <si>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</si>
  <si>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</si>
  <si>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</si>
  <si>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</si>
  <si>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</si>
  <si>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</si>
  <si>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</si>
  <si>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</si>
  <si>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</si>
  <si>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</si>
  <si>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</si>
  <si>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</si>
  <si>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</si>
  <si>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</si>
  <si>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</si>
  <si>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</si>
  <si>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</si>
  <si>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</si>
  <si>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</si>
  <si>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</si>
  <si>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</si>
  <si>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</si>
  <si>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</si>
  <si>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</si>
  <si>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</si>
  <si>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</si>
  <si>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</si>
  <si>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</si>
  <si>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</si>
  <si>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</si>
  <si>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</si>
  <si>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</si>
  <si>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</si>
  <si>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</si>
  <si>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</si>
  <si>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</si>
  <si>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</si>
  <si>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</si>
  <si>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</si>
  <si>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</si>
  <si>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</si>
  <si>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</si>
  <si>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</si>
  <si>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</si>
  <si>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</si>
  <si>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</si>
  <si>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</si>
  <si>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</si>
  <si>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</si>
  <si>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</si>
  <si>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</si>
  <si>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</si>
  <si>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</si>
  <si>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</si>
  <si>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</si>
  <si>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</si>
  <si>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</si>
  <si>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</si>
  <si>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</si>
  <si>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</si>
  <si>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</si>
  <si>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</si>
  <si>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</si>
  <si>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</si>
  <si>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</si>
  <si>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</si>
  <si>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</si>
  <si>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</si>
  <si>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</si>
  <si>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</si>
  <si>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</si>
  <si>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</si>
  <si>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</si>
  <si>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</si>
  <si>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</si>
  <si>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</si>
  <si>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</si>
  <si>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</si>
  <si>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</si>
  <si>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</si>
  <si>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</si>
  <si>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</si>
  <si>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</si>
  <si>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</si>
  <si>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</si>
  <si>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</si>
  <si>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</si>
  <si>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</si>
  <si>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</si>
  <si>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</si>
  <si>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</si>
  <si>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</si>
  <si>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</si>
  <si>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</si>
  <si>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</si>
  <si>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</si>
  <si>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</si>
  <si>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</si>
  <si>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</si>
  <si>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</si>
  <si>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</si>
  <si>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</si>
  <si>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</si>
  <si>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</si>
  <si>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</si>
  <si>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</si>
  <si>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</si>
  <si>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</si>
  <si>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</si>
  <si>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</si>
  <si>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</si>
  <si>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</si>
  <si>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</si>
  <si>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</si>
  <si>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</si>
  <si>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</si>
  <si>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</si>
  <si>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</si>
  <si>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</si>
  <si>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</si>
  <si>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</si>
  <si>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</si>
  <si>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</si>
  <si>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</si>
  <si>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</si>
  <si>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</si>
  <si>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</si>
  <si>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</si>
  <si>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</si>
  <si>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</si>
  <si>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</si>
  <si>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</si>
  <si>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</si>
  <si>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</si>
  <si>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</si>
  <si>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</si>
  <si>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</si>
  <si>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</si>
  <si>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</si>
  <si>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</si>
  <si>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</si>
  <si>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</si>
  <si>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</si>
  <si>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</si>
  <si>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</si>
  <si>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</si>
  <si>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</si>
  <si>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</si>
  <si>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</si>
  <si>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</si>
  <si>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</si>
  <si>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</si>
  <si>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</si>
  <si>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</si>
  <si>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</si>
  <si>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</si>
  <si>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</si>
  <si>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</si>
  <si>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</si>
  <si>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</si>
  <si>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</si>
  <si>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</si>
  <si>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</si>
  <si>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</si>
  <si>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</si>
  <si>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</si>
  <si>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</si>
  <si>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</si>
  <si>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</si>
  <si>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</si>
  <si>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</si>
  <si>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</si>
  <si>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</si>
  <si>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</si>
  <si>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</si>
  <si>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</si>
  <si>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</si>
  <si>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</si>
  <si>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</si>
  <si>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</si>
  <si>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</si>
  <si>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</si>
  <si>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</si>
  <si>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</si>
  <si>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</si>
  <si>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</si>
  <si>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</si>
  <si>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</si>
  <si>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</si>
  <si>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</si>
  <si>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</si>
  <si>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</si>
  <si>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</si>
  <si>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</si>
  <si>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</si>
  <si>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</si>
  <si>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</si>
  <si>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</si>
  <si>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</si>
  <si>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</si>
  <si>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</si>
  <si>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</si>
  <si>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</si>
  <si>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</si>
  <si>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</si>
  <si>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</si>
  <si>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</si>
  <si>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</si>
  <si>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</si>
  <si>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</si>
  <si>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</si>
  <si>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</si>
  <si>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</si>
  <si>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</si>
  <si>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</si>
  <si>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</si>
  <si>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</si>
  <si>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</si>
  <si>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</si>
  <si>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</si>
  <si>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</si>
  <si>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</si>
  <si>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</si>
  <si>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</si>
  <si>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</si>
  <si>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</si>
  <si>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</si>
  <si>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</si>
  <si>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</si>
  <si>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</si>
  <si>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</si>
  <si>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</si>
  <si>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</si>
  <si>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</si>
  <si>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</si>
  <si>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</si>
  <si>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</si>
  <si>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</si>
  <si>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</si>
  <si>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</si>
  <si>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</si>
  <si>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</si>
  <si>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</si>
  <si>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</si>
  <si>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2022年03月14日 10:24:42</t>
  </si>
  <si>
    <t xml:space="preserve">TxArchiveTableLog</t>
  </si>
  <si>
    <t xml:space="preserve">歷史封存表紀錄檔</t>
  </si>
  <si>
    <t xml:space="preserve">2022年03月14日 18:00:25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</si>
  <si>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</si>
  <si>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</si>
  <si>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</si>
  <si>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</si>
  <si>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</si>
  <si>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</si>
  <si>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</si>
  <si>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</si>
  <si>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</si>
  <si>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</si>
  <si>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</si>
  <si>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</si>
  <si>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</si>
  <si>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</si>
  <si>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</si>
  <si>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</si>
  <si>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</si>
  <si>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</si>
  <si>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</si>
  <si>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</si>
  <si>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</si>
  <si>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</si>
  <si>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</si>
  <si>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</si>
  <si>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</si>
  <si>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</si>
  <si>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</si>
  <si>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</si>
  <si>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</si>
  <si>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</si>
  <si>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</si>
  <si>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</si>
  <si>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</si>
  <si>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</si>
  <si>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</si>
  <si>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2022年03月15日 10:46:30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</si>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</sst>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HYPERLINK("[\\192.168.10.16\St1Share(NAS)\SKL\DB\GenTables\L3-帳務作業\LoanIntDetail.xlsx]DBD!A1",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HYPERLINK("[\\192.168.10.16\St1Share(NAS)\SKL\DB\GenTables\L3-帳務作業\LoanNotYet.xlsx]DBD!A1",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HYPERLINK("[\\192.168.10.16\St1Share(NAS)\SKL\DB\GenTables\L3-帳務作業\LoanOverdue.xlsx]DBD!A1",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HYPERLINK("[\\192.168.10.16\St1Share(NAS)\SKL\DB\GenTables\L3-帳務作業\LoanRateChange.xlsx]DBD!A1",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HYPERLINK("[\\192.168.10.16\St1Share(NAS)\SKL\DB\GenTables\L3-帳務作業\LoanSynd.xlsx]DBD!A1",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HYPERLINK("[\\192.168.10.16\St1Share(NAS)\SKL\DB\GenTables\L3-帳務作業\LoanSyndItem.xlsx]DBD!A1", "連結")</f>
        <v>連結</v>
      </c>
      <c r="E64" s="1" t="s">
        <v>196</v>
      </c>
    </row>
    <row r="65">
      <c r="A65" s="1" t="s">
        <v>197</v>
      </c>
      <c r="B65" s="1" t="s">
        <v>198</v>
      </c>
      <c r="C65" s="1" t="s">
        <v>199</v>
      </c>
      <c r="D65" s="2" t="str">
        <f>HYPERLINK("[\\192.168.10.16\St1Share(NAS)\SKL\DB\GenTables\L4-批次作業\AchAuthLog.xlsx]DBD!A1", "連結")</f>
        <v>連結</v>
      </c>
      <c r="E65" s="1" t="s">
        <v>200</v>
      </c>
    </row>
    <row r="66">
      <c r="A66" s="1" t="s">
        <v>197</v>
      </c>
      <c r="B66" s="1" t="s">
        <v>201</v>
      </c>
      <c r="C66" s="1" t="s">
        <v>202</v>
      </c>
      <c r="D66" s="2" t="str">
        <f>HYPERLINK("[\\192.168.10.16\St1Share(NAS)\SKL\DB\GenTables\L4-批次作業\AchAuthLogHistory.xlsx]DBD!A1", "連結")</f>
        <v>連結</v>
      </c>
      <c r="E66" s="1" t="s">
        <v>203</v>
      </c>
    </row>
    <row r="67">
      <c r="A67" s="1" t="s">
        <v>197</v>
      </c>
      <c r="B67" s="1" t="s">
        <v>204</v>
      </c>
      <c r="C67" s="1" t="s">
        <v>205</v>
      </c>
      <c r="D67" s="2" t="str">
        <f>HYPERLINK("[\\192.168.10.16\St1Share(NAS)\SKL\DB\GenTables\L4-批次作業\AchDeductMedia.xlsx]DBD!A1", "連結")</f>
        <v>連結</v>
      </c>
      <c r="E67" s="1" t="s">
        <v>206</v>
      </c>
    </row>
    <row r="68">
      <c r="A68" s="1" t="s">
        <v>197</v>
      </c>
      <c r="B68" s="1" t="s">
        <v>207</v>
      </c>
      <c r="C68" s="1" t="s">
        <v>208</v>
      </c>
      <c r="D68" s="2" t="str">
        <f>HYPERLINK("[\\192.168.10.16\St1Share(NAS)\SKL\DB\GenTables\L4-批次作業\BankAuthAct.xlsx]DBD!A1", "連結")</f>
        <v>連結</v>
      </c>
      <c r="E68" s="1" t="s">
        <v>209</v>
      </c>
    </row>
    <row r="69">
      <c r="A69" s="1" t="s">
        <v>197</v>
      </c>
      <c r="B69" s="1" t="s">
        <v>210</v>
      </c>
      <c r="C69" s="1" t="s">
        <v>211</v>
      </c>
      <c r="D69" s="2" t="str">
        <f>HYPERLINK("[\\192.168.10.16\St1Share(NAS)\SKL\DB\GenTables\L4-批次作業\BankDeductDtl.xlsx]DBD!A1", "連結")</f>
        <v>連結</v>
      </c>
      <c r="E69" s="1" t="s">
        <v>212</v>
      </c>
    </row>
    <row r="70">
      <c r="A70" s="1" t="s">
        <v>197</v>
      </c>
      <c r="B70" s="1" t="s">
        <v>213</v>
      </c>
      <c r="C70" s="1" t="s">
        <v>214</v>
      </c>
      <c r="D70" s="2" t="str">
        <f>HYPERLINK("[\\192.168.10.16\St1Share(NAS)\SKL\DB\GenTables\L4-批次作業\BankRemit.xlsx]DBD!A1", "連結")</f>
        <v>連結</v>
      </c>
      <c r="E70" s="1" t="s">
        <v>215</v>
      </c>
    </row>
    <row r="71">
      <c r="A71" s="1" t="s">
        <v>197</v>
      </c>
      <c r="B71" s="1" t="s">
        <v>216</v>
      </c>
      <c r="C71" s="1" t="s">
        <v>217</v>
      </c>
      <c r="D71" s="2" t="str">
        <f>HYPERLINK("[\\192.168.10.16\St1Share(NAS)\SKL\DB\GenTables\L4-批次作業\BankRmtf.xlsx]DBD!A1", "連結")</f>
        <v>連結</v>
      </c>
      <c r="E71" s="1" t="s">
        <v>218</v>
      </c>
    </row>
    <row r="72">
      <c r="A72" s="1" t="s">
        <v>197</v>
      </c>
      <c r="B72" s="1" t="s">
        <v>219</v>
      </c>
      <c r="C72" s="1" t="s">
        <v>220</v>
      </c>
      <c r="D72" s="2" t="str">
        <f>HYPERLINK("[\\192.168.10.16\St1Share(NAS)\SKL\DB\GenTables\L4-批次作業\BatxCheque.xlsx]DBD!A1", "連結")</f>
        <v>連結</v>
      </c>
      <c r="E72" s="1" t="s">
        <v>221</v>
      </c>
    </row>
    <row r="73">
      <c r="A73" s="1" t="s">
        <v>197</v>
      </c>
      <c r="B73" s="1" t="s">
        <v>222</v>
      </c>
      <c r="C73" s="1" t="s">
        <v>223</v>
      </c>
      <c r="D73" s="2" t="str">
        <f>HYPERLINK("[\\192.168.10.16\St1Share(NAS)\SKL\DB\GenTables\L4-批次作業\BatxDetail.xlsx]DBD!A1", "連結")</f>
        <v>連結</v>
      </c>
      <c r="E73" s="1" t="s">
        <v>224</v>
      </c>
    </row>
    <row r="74">
      <c r="A74" s="1" t="s">
        <v>197</v>
      </c>
      <c r="B74" s="1" t="s">
        <v>225</v>
      </c>
      <c r="C74" s="1" t="s">
        <v>226</v>
      </c>
      <c r="D74" s="2" t="str">
        <f>HYPERLINK("[\\192.168.10.16\St1Share(NAS)\SKL\DB\GenTables\L4-批次作業\BatxHead.xlsx]DBD!A1", "連結")</f>
        <v>連結</v>
      </c>
      <c r="E74" s="1" t="s">
        <v>227</v>
      </c>
    </row>
    <row r="75">
      <c r="A75" s="1" t="s">
        <v>197</v>
      </c>
      <c r="B75" s="1" t="s">
        <v>228</v>
      </c>
      <c r="C75" s="1" t="s">
        <v>229</v>
      </c>
      <c r="D75" s="2" t="str">
        <f>HYPERLINK("[\\192.168.10.16\St1Share(NAS)\SKL\DB\GenTables\L4-批次作業\BatxOthers.xlsx]DBD!A1", "連結")</f>
        <v>連結</v>
      </c>
      <c r="E75" s="1" t="s">
        <v>230</v>
      </c>
    </row>
    <row r="76">
      <c r="A76" s="1" t="s">
        <v>197</v>
      </c>
      <c r="B76" s="1" t="s">
        <v>231</v>
      </c>
      <c r="C76" s="1" t="s">
        <v>232</v>
      </c>
      <c r="D76" s="2" t="str">
        <f>HYPERLINK("[\\192.168.10.16\St1Share(NAS)\SKL\DB\GenTables\L4-批次作業\BatxRateChange.xlsx]DBD!A1", "連結")</f>
        <v>連結</v>
      </c>
      <c r="E76" s="1" t="s">
        <v>233</v>
      </c>
    </row>
    <row r="77">
      <c r="A77" s="1" t="s">
        <v>197</v>
      </c>
      <c r="B77" s="1" t="s">
        <v>234</v>
      </c>
      <c r="C77" s="1" t="s">
        <v>235</v>
      </c>
      <c r="D77" s="2" t="str">
        <f>HYPERLINK("[\\192.168.10.16\St1Share(NAS)\SKL\DB\GenTables\L4-批次作業\EmpDeductDtl.xlsx]DBD!A1", "連結")</f>
        <v>連結</v>
      </c>
      <c r="E77" s="1" t="s">
        <v>236</v>
      </c>
    </row>
    <row r="78">
      <c r="A78" s="1" t="s">
        <v>197</v>
      </c>
      <c r="B78" s="1" t="s">
        <v>237</v>
      </c>
      <c r="C78" s="1" t="s">
        <v>238</v>
      </c>
      <c r="D78" s="2" t="str">
        <f>HYPERLINK("[\\192.168.10.16\St1Share(NAS)\SKL\DB\GenTables\L4-批次作業\EmpDeductMedia.xlsx]DBD!A1", "連結")</f>
        <v>連結</v>
      </c>
      <c r="E78" s="1" t="s">
        <v>239</v>
      </c>
    </row>
    <row r="79">
      <c r="A79" s="1" t="s">
        <v>197</v>
      </c>
      <c r="B79" s="1" t="s">
        <v>240</v>
      </c>
      <c r="C79" s="1" t="s">
        <v>241</v>
      </c>
      <c r="D79" s="2" t="str">
        <f>HYPERLINK("[\\192.168.10.16\St1Share(NAS)\SKL\DB\GenTables\L4-批次作業\EmpDeductSchedule.xlsx]DBD!A1", "連結")</f>
        <v>連結</v>
      </c>
      <c r="E79" s="1" t="s">
        <v>242</v>
      </c>
    </row>
    <row r="80">
      <c r="A80" s="1" t="s">
        <v>197</v>
      </c>
      <c r="B80" s="1" t="s">
        <v>243</v>
      </c>
      <c r="C80" s="1" t="s">
        <v>244</v>
      </c>
      <c r="D80" s="2" t="str">
        <f>HYPERLINK("[\\192.168.10.16\St1Share(NAS)\SKL\DB\GenTables\L4-批次作業\InsuComm.xlsx]DBD!A1", "連結")</f>
        <v>連結</v>
      </c>
      <c r="E80" s="1" t="s">
        <v>245</v>
      </c>
    </row>
    <row r="81">
      <c r="A81" s="1" t="s">
        <v>197</v>
      </c>
      <c r="B81" s="1" t="s">
        <v>246</v>
      </c>
      <c r="C81" s="1" t="s">
        <v>247</v>
      </c>
      <c r="D81" s="2" t="str">
        <f>HYPERLINK("[\\192.168.10.16\St1Share(NAS)\SKL\DB\GenTables\L4-批次作業\InsuOrignal.xlsx]DBD!A1", "連結")</f>
        <v>連結</v>
      </c>
      <c r="E81" s="1" t="s">
        <v>248</v>
      </c>
    </row>
    <row r="82">
      <c r="A82" s="1" t="s">
        <v>197</v>
      </c>
      <c r="B82" s="1" t="s">
        <v>249</v>
      </c>
      <c r="C82" s="1" t="s">
        <v>250</v>
      </c>
      <c r="D82" s="2" t="str">
        <f>HYPERLINK("[\\192.168.10.16\St1Share(NAS)\SKL\DB\GenTables\L4-批次作業\InsuRenew.xlsx]DBD!A1", "連結")</f>
        <v>連結</v>
      </c>
      <c r="E82" s="1" t="s">
        <v>251</v>
      </c>
    </row>
    <row r="83">
      <c r="A83" s="1" t="s">
        <v>197</v>
      </c>
      <c r="B83" s="1" t="s">
        <v>252</v>
      </c>
      <c r="C83" s="1" t="s">
        <v>253</v>
      </c>
      <c r="D83" s="2" t="str">
        <f>HYPERLINK("[\\192.168.10.16\St1Share(NAS)\SKL\DB\GenTables\L4-批次作業\InsuRenewMediaTemp.xlsx]DBD!A1", "連結")</f>
        <v>連結</v>
      </c>
      <c r="E83" s="1" t="s">
        <v>254</v>
      </c>
    </row>
    <row r="84">
      <c r="A84" s="1" t="s">
        <v>197</v>
      </c>
      <c r="B84" s="1" t="s">
        <v>255</v>
      </c>
      <c r="C84" s="1" t="s">
        <v>256</v>
      </c>
      <c r="D84" s="2" t="str">
        <f>HYPERLINK("[\\192.168.10.16\St1Share(NAS)\SKL\DB\GenTables\L4-批次作業\PostAuthLog.xlsx]DBD!A1", "連結")</f>
        <v>連結</v>
      </c>
      <c r="E84" s="1" t="s">
        <v>257</v>
      </c>
    </row>
    <row r="85">
      <c r="A85" s="1" t="s">
        <v>197</v>
      </c>
      <c r="B85" s="1" t="s">
        <v>258</v>
      </c>
      <c r="C85" s="1" t="s">
        <v>259</v>
      </c>
      <c r="D85" s="2" t="str">
        <f>HYPERLINK("[\\192.168.10.16\St1Share(NAS)\SKL\DB\GenTables\L4-批次作業\PostAuthLogHistory.xlsx]DBD!A1", "連結")</f>
        <v>連結</v>
      </c>
      <c r="E85" s="1" t="s">
        <v>260</v>
      </c>
    </row>
    <row r="86">
      <c r="A86" s="1" t="s">
        <v>197</v>
      </c>
      <c r="B86" s="1" t="s">
        <v>261</v>
      </c>
      <c r="C86" s="1" t="s">
        <v>262</v>
      </c>
      <c r="D86" s="2" t="str">
        <f>HYPERLINK("[\\192.168.10.16\St1Share(NAS)\SKL\DB\GenTables\L4-批次作業\PostDeductMedia.xlsx]DBD!A1", "連結")</f>
        <v>連結</v>
      </c>
      <c r="E86" s="1" t="s">
        <v>263</v>
      </c>
    </row>
    <row r="87">
      <c r="A87" s="1" t="s">
        <v>197</v>
      </c>
      <c r="B87" s="1" t="s">
        <v>264</v>
      </c>
      <c r="C87" s="1" t="s">
        <v>265</v>
      </c>
      <c r="D87" s="2" t="str">
        <f>HYPERLINK("[\\192.168.10.16\St1Share(NAS)\SKL\DB\GenTables\L4-批次作業\RepayActChangeLog.xlsx]DBD!A1", "連結")</f>
        <v>連結</v>
      </c>
      <c r="E87" s="1" t="s">
        <v>266</v>
      </c>
    </row>
    <row r="88">
      <c r="A88" s="1" t="s">
        <v>267</v>
      </c>
      <c r="B88" s="1" t="s">
        <v>268</v>
      </c>
      <c r="C88" s="1" t="s">
        <v>269</v>
      </c>
      <c r="D88" s="2" t="str">
        <f>HYPERLINK("[\\192.168.10.16\St1Share(NAS)\SKL\DB\GenTables\L5-管理性作業\CollLaw.xlsx]DBD!A1", "連結")</f>
        <v>連結</v>
      </c>
      <c r="E88" s="1" t="s">
        <v>270</v>
      </c>
    </row>
    <row r="89">
      <c r="A89" s="1" t="s">
        <v>267</v>
      </c>
      <c r="B89" s="1" t="s">
        <v>271</v>
      </c>
      <c r="C89" s="1" t="s">
        <v>272</v>
      </c>
      <c r="D89" s="2" t="str">
        <f>HYPERLINK("[\\192.168.10.16\St1Share(NAS)\SKL\DB\GenTables\L5-管理性作業\CollLetter.xlsx]DBD!A1", "連結")</f>
        <v>連結</v>
      </c>
      <c r="E89" s="1" t="s">
        <v>273</v>
      </c>
    </row>
    <row r="90">
      <c r="A90" s="1" t="s">
        <v>267</v>
      </c>
      <c r="B90" s="1" t="s">
        <v>274</v>
      </c>
      <c r="C90" s="1" t="s">
        <v>275</v>
      </c>
      <c r="D90" s="2" t="str">
        <f>HYPERLINK("[\\192.168.10.16\St1Share(NAS)\SKL\DB\GenTables\L5-管理性作業\CollList.xlsx]DBD!A1", "連結")</f>
        <v>連結</v>
      </c>
      <c r="E90" s="1" t="s">
        <v>276</v>
      </c>
    </row>
    <row r="91">
      <c r="A91" s="1" t="s">
        <v>267</v>
      </c>
      <c r="B91" s="1" t="s">
        <v>277</v>
      </c>
      <c r="C91" s="1" t="s">
        <v>278</v>
      </c>
      <c r="D91" s="2" t="str">
        <f>HYPERLINK("[\\192.168.10.16\St1Share(NAS)\SKL\DB\GenTables\L5-管理性作業\CollListTmp.xlsx]DBD!A1", "連結")</f>
        <v>連結</v>
      </c>
      <c r="E91" s="1" t="s">
        <v>279</v>
      </c>
    </row>
    <row r="92">
      <c r="A92" s="1" t="s">
        <v>267</v>
      </c>
      <c r="B92" s="1" t="s">
        <v>280</v>
      </c>
      <c r="C92" s="1" t="s">
        <v>281</v>
      </c>
      <c r="D92" s="2" t="str">
        <f>HYPERLINK("[\\192.168.10.16\St1Share(NAS)\SKL\DB\GenTables\L5-管理性作業\CollMeet.xlsx]DBD!A1", "連結")</f>
        <v>連結</v>
      </c>
      <c r="E92" s="1" t="s">
        <v>282</v>
      </c>
    </row>
    <row r="93">
      <c r="A93" s="1" t="s">
        <v>267</v>
      </c>
      <c r="B93" s="1" t="s">
        <v>283</v>
      </c>
      <c r="C93" s="1" t="s">
        <v>284</v>
      </c>
      <c r="D93" s="2" t="str">
        <f>HYPERLINK("[\\192.168.10.16\St1Share(NAS)\SKL\DB\GenTables\L5-管理性作業\CollRemind.xlsx]DBD!A1", "連結")</f>
        <v>連結</v>
      </c>
      <c r="E93" s="1" t="s">
        <v>285</v>
      </c>
    </row>
    <row r="94">
      <c r="A94" s="1" t="s">
        <v>267</v>
      </c>
      <c r="B94" s="1" t="s">
        <v>286</v>
      </c>
      <c r="C94" s="1" t="s">
        <v>287</v>
      </c>
      <c r="D94" s="2" t="str">
        <f>HYPERLINK("[\\192.168.10.16\St1Share(NAS)\SKL\DB\GenTables\L5-管理性作業\CollTel.xlsx]DBD!A1", "連結")</f>
        <v>連結</v>
      </c>
      <c r="E94" s="1" t="s">
        <v>288</v>
      </c>
    </row>
    <row r="95">
      <c r="A95" s="1" t="s">
        <v>267</v>
      </c>
      <c r="B95" s="1" t="s">
        <v>289</v>
      </c>
      <c r="C95" s="1" t="s">
        <v>290</v>
      </c>
      <c r="D95" s="2" t="str">
        <f>HYPERLINK("[\\192.168.10.16\St1Share(NAS)\SKL\DB\GenTables\L5-管理性作業\HlAreaData.xlsx]DBD!A1", "連結")</f>
        <v>連結</v>
      </c>
      <c r="E95" s="1" t="s">
        <v>291</v>
      </c>
    </row>
    <row r="96">
      <c r="A96" s="1" t="s">
        <v>267</v>
      </c>
      <c r="B96" s="1" t="s">
        <v>292</v>
      </c>
      <c r="C96" s="1" t="s">
        <v>293</v>
      </c>
      <c r="D96" s="2" t="str">
        <f>HYPERLINK("[\\192.168.10.16\St1Share(NAS)\SKL\DB\GenTables\L5-管理性作業\HlAreaLnYg6Pt.xlsx]DBD!A1", "連結")</f>
        <v>連結</v>
      </c>
      <c r="E96" s="1" t="s">
        <v>294</v>
      </c>
    </row>
    <row r="97">
      <c r="A97" s="1" t="s">
        <v>267</v>
      </c>
      <c r="B97" s="1" t="s">
        <v>295</v>
      </c>
      <c r="C97" s="1" t="s">
        <v>296</v>
      </c>
      <c r="D97" s="2" t="str">
        <f>HYPERLINK("[\\192.168.10.16\St1Share(NAS)\SKL\DB\GenTables\L5-管理性作業\HlCusData.xlsx]DBD!A1", "連結")</f>
        <v>連結</v>
      </c>
      <c r="E97" s="1" t="s">
        <v>297</v>
      </c>
    </row>
    <row r="98">
      <c r="A98" s="1" t="s">
        <v>267</v>
      </c>
      <c r="B98" s="1" t="s">
        <v>298</v>
      </c>
      <c r="C98" s="1" t="s">
        <v>299</v>
      </c>
      <c r="D98" s="2" t="str">
        <f>HYPERLINK("[\\192.168.10.16\St1Share(NAS)\SKL\DB\GenTables\L5-管理性作業\HlEmpLnYg5Pt.xlsx]DBD!A1", "連結")</f>
        <v>連結</v>
      </c>
      <c r="E98" s="1" t="s">
        <v>300</v>
      </c>
    </row>
    <row r="99">
      <c r="A99" s="1" t="s">
        <v>267</v>
      </c>
      <c r="B99" s="1" t="s">
        <v>301</v>
      </c>
      <c r="C99" s="1" t="s">
        <v>302</v>
      </c>
      <c r="D99" s="2" t="str">
        <f>HYPERLINK("[\\192.168.10.16\St1Share(NAS)\SKL\DB\GenTables\L5-管理性作業\HlThreeDetail.xlsx]DBD!A1", "連結")</f>
        <v>連結</v>
      </c>
      <c r="E99" s="1" t="s">
        <v>303</v>
      </c>
    </row>
    <row r="100">
      <c r="A100" s="1" t="s">
        <v>267</v>
      </c>
      <c r="B100" s="1" t="s">
        <v>304</v>
      </c>
      <c r="C100" s="1" t="s">
        <v>305</v>
      </c>
      <c r="D100" s="2" t="str">
        <f>HYPERLINK("[\\192.168.10.16\St1Share(NAS)\SKL\DB\GenTables\L5-管理性作業\HlThreeLaqhcp.xlsx]DBD!A1", "連結")</f>
        <v>連結</v>
      </c>
      <c r="E100" s="1" t="s">
        <v>306</v>
      </c>
    </row>
    <row r="101">
      <c r="A101" s="1" t="s">
        <v>267</v>
      </c>
      <c r="B101" s="1" t="s">
        <v>307</v>
      </c>
      <c r="C101" s="1" t="s">
        <v>308</v>
      </c>
      <c r="D101" s="2" t="str">
        <f>HYPERLINK("[\\192.168.10.16\St1Share(NAS)\SKL\DB\GenTables\L5-管理性作業\InnDocRecord.xlsx]DBD!A1", "連結")</f>
        <v>連結</v>
      </c>
      <c r="E101" s="1" t="s">
        <v>309</v>
      </c>
    </row>
    <row r="102">
      <c r="A102" s="1" t="s">
        <v>267</v>
      </c>
      <c r="B102" s="1" t="s">
        <v>310</v>
      </c>
      <c r="C102" s="1" t="s">
        <v>311</v>
      </c>
      <c r="D102" s="2" t="str">
        <f>HYPERLINK("[\\192.168.10.16\St1Share(NAS)\SKL\DB\GenTables\L5-管理性作業\InnFundApl.xlsx]DBD!A1", "連結")</f>
        <v>連結</v>
      </c>
      <c r="E102" s="1" t="s">
        <v>312</v>
      </c>
    </row>
    <row r="103">
      <c r="A103" s="1" t="s">
        <v>267</v>
      </c>
      <c r="B103" s="1" t="s">
        <v>313</v>
      </c>
      <c r="C103" s="1" t="s">
        <v>314</v>
      </c>
      <c r="D103" s="2" t="str">
        <f>HYPERLINK("[\\192.168.10.16\St1Share(NAS)\SKL\DB\GenTables\L5-管理性作業\InnLoanMeeting.xlsx]DBD!A1", "連結")</f>
        <v>連結</v>
      </c>
      <c r="E103" s="1" t="s">
        <v>315</v>
      </c>
    </row>
    <row r="104">
      <c r="A104" s="1" t="s">
        <v>267</v>
      </c>
      <c r="B104" s="1" t="s">
        <v>316</v>
      </c>
      <c r="C104" s="1" t="s">
        <v>317</v>
      </c>
      <c r="D104" s="2" t="str">
        <f>HYPERLINK("[\\192.168.10.16\St1Share(NAS)\SKL\DB\GenTables\L5-管理性作業\InnReCheck.xlsx]DBD!A1", "連結")</f>
        <v>連結</v>
      </c>
      <c r="E104" s="1" t="s">
        <v>318</v>
      </c>
    </row>
    <row r="105">
      <c r="A105" s="1" t="s">
        <v>267</v>
      </c>
      <c r="B105" s="1" t="s">
        <v>319</v>
      </c>
      <c r="C105" s="1" t="s">
        <v>320</v>
      </c>
      <c r="D105" s="2" t="str">
        <f>HYPERLINK("[\\192.168.10.16\St1Share(NAS)\SKL\DB\GenTables\L5-管理性作業\JcicAtomDetail.xlsx]DBD!A1", "連結")</f>
        <v>連結</v>
      </c>
      <c r="E105" s="1" t="s">
        <v>321</v>
      </c>
    </row>
    <row r="106">
      <c r="A106" s="1" t="s">
        <v>267</v>
      </c>
      <c r="B106" s="1" t="s">
        <v>322</v>
      </c>
      <c r="C106" s="1" t="s">
        <v>323</v>
      </c>
      <c r="D106" s="2" t="str">
        <f>HYPERLINK("[\\192.168.10.16\St1Share(NAS)\SKL\DB\GenTables\L5-管理性作業\JcicAtomMain.xlsx]DBD!A1", "連結")</f>
        <v>連結</v>
      </c>
      <c r="E106" s="1" t="s">
        <v>324</v>
      </c>
    </row>
    <row r="107">
      <c r="A107" s="1" t="s">
        <v>267</v>
      </c>
      <c r="B107" s="1" t="s">
        <v>325</v>
      </c>
      <c r="C107" s="1" t="s">
        <v>326</v>
      </c>
      <c r="D107" s="2" t="str">
        <f>HYPERLINK("[\\192.168.10.16\St1Share(NAS)\SKL\DB\GenTables\L5-管理性作業\NegAppr.xlsx]DBD!A1", "連結")</f>
        <v>連結</v>
      </c>
      <c r="E107" s="1" t="s">
        <v>327</v>
      </c>
    </row>
    <row r="108">
      <c r="A108" s="1" t="s">
        <v>267</v>
      </c>
      <c r="B108" s="1" t="s">
        <v>328</v>
      </c>
      <c r="C108" s="1" t="s">
        <v>329</v>
      </c>
      <c r="D108" s="2" t="str">
        <f>HYPERLINK("[\\192.168.10.16\St1Share(NAS)\SKL\DB\GenTables\L5-管理性作業\NegAppr01.xlsx]DBD!A1", "連結")</f>
        <v>連結</v>
      </c>
      <c r="E108" s="1" t="s">
        <v>330</v>
      </c>
    </row>
    <row r="109">
      <c r="A109" s="1" t="s">
        <v>267</v>
      </c>
      <c r="B109" s="1" t="s">
        <v>331</v>
      </c>
      <c r="C109" s="1" t="s">
        <v>332</v>
      </c>
      <c r="D109" s="2" t="str">
        <f>HYPERLINK("[\\192.168.10.16\St1Share(NAS)\SKL\DB\GenTables\L5-管理性作業\NegAppr02.xlsx]DBD!A1", "連結")</f>
        <v>連結</v>
      </c>
      <c r="E109" s="1" t="s">
        <v>333</v>
      </c>
    </row>
    <row r="110">
      <c r="A110" s="1" t="s">
        <v>267</v>
      </c>
      <c r="B110" s="1" t="s">
        <v>334</v>
      </c>
      <c r="C110" s="1" t="s">
        <v>335</v>
      </c>
      <c r="D110" s="2" t="str">
        <f>HYPERLINK("[\\192.168.10.16\St1Share(NAS)\SKL\DB\GenTables\L5-管理性作業\NegFinAcct.xlsx]DBD!A1", "連結")</f>
        <v>連結</v>
      </c>
      <c r="E110" s="1" t="s">
        <v>336</v>
      </c>
    </row>
    <row r="111">
      <c r="A111" s="1" t="s">
        <v>267</v>
      </c>
      <c r="B111" s="1" t="s">
        <v>337</v>
      </c>
      <c r="C111" s="1" t="s">
        <v>338</v>
      </c>
      <c r="D111" s="2" t="str">
        <f>HYPERLINK("[\\192.168.10.16\St1Share(NAS)\SKL\DB\GenTables\L5-管理性作業\NegFinShare.xlsx]DBD!A1", "連結")</f>
        <v>連結</v>
      </c>
      <c r="E111" s="1" t="s">
        <v>339</v>
      </c>
    </row>
    <row r="112">
      <c r="A112" s="1" t="s">
        <v>267</v>
      </c>
      <c r="B112" s="1" t="s">
        <v>340</v>
      </c>
      <c r="C112" s="1" t="s">
        <v>341</v>
      </c>
      <c r="D112" s="2" t="str">
        <f>HYPERLINK("[\\192.168.10.16\St1Share(NAS)\SKL\DB\GenTables\L5-管理性作業\NegFinShareLog.xlsx]DBD!A1", "連結")</f>
        <v>連結</v>
      </c>
      <c r="E112" s="1" t="s">
        <v>342</v>
      </c>
    </row>
    <row r="113">
      <c r="A113" s="1" t="s">
        <v>267</v>
      </c>
      <c r="B113" s="1" t="s">
        <v>343</v>
      </c>
      <c r="C113" s="1" t="s">
        <v>344</v>
      </c>
      <c r="D113" s="2" t="str">
        <f>HYPERLINK("[\\192.168.10.16\St1Share(NAS)\SKL\DB\GenTables\L5-管理性作業\NegMain.xlsx]DBD!A1", "連結")</f>
        <v>連結</v>
      </c>
      <c r="E113" s="1" t="s">
        <v>345</v>
      </c>
    </row>
    <row r="114">
      <c r="A114" s="1" t="s">
        <v>267</v>
      </c>
      <c r="B114" s="1" t="s">
        <v>346</v>
      </c>
      <c r="C114" s="1" t="s">
        <v>347</v>
      </c>
      <c r="D114" s="2" t="str">
        <f>HYPERLINK("[\\192.168.10.16\St1Share(NAS)\SKL\DB\GenTables\L5-管理性作業\NegQueryCust.xlsx]DBD!A1", "連結")</f>
        <v>連結</v>
      </c>
      <c r="E114" s="1" t="s">
        <v>348</v>
      </c>
    </row>
    <row r="115">
      <c r="A115" s="1" t="s">
        <v>267</v>
      </c>
      <c r="B115" s="1" t="s">
        <v>349</v>
      </c>
      <c r="C115" s="1" t="s">
        <v>350</v>
      </c>
      <c r="D115" s="2" t="str">
        <f>HYPERLINK("[\\192.168.10.16\St1Share(NAS)\SKL\DB\GenTables\L5-管理性作業\NegTrans.xlsx]DBD!A1", "連結")</f>
        <v>連結</v>
      </c>
      <c r="E115" s="1" t="s">
        <v>351</v>
      </c>
    </row>
    <row r="116">
      <c r="A116" s="1" t="s">
        <v>267</v>
      </c>
      <c r="B116" s="1" t="s">
        <v>352</v>
      </c>
      <c r="C116" s="1" t="s">
        <v>353</v>
      </c>
      <c r="D116" s="2" t="str">
        <f>HYPERLINK("[\\192.168.10.16\St1Share(NAS)\SKL\DB\GenTables\L5-管理性作業\PfBsDetail.xlsx]DBD!A1", "連結")</f>
        <v>連結</v>
      </c>
      <c r="E116" s="1" t="s">
        <v>354</v>
      </c>
    </row>
    <row r="117">
      <c r="A117" s="1" t="s">
        <v>267</v>
      </c>
      <c r="B117" s="1" t="s">
        <v>355</v>
      </c>
      <c r="C117" s="1" t="s">
        <v>356</v>
      </c>
      <c r="D117" s="2" t="str">
        <f>HYPERLINK("[\\192.168.10.16\St1Share(NAS)\SKL\DB\GenTables\L5-管理性作業\PfBsDetailAdjust.xlsx]DBD!A1", "連結")</f>
        <v>連結</v>
      </c>
      <c r="E117" s="1" t="s">
        <v>357</v>
      </c>
    </row>
    <row r="118">
      <c r="A118" s="1" t="s">
        <v>267</v>
      </c>
      <c r="B118" s="1" t="s">
        <v>358</v>
      </c>
      <c r="C118" s="1" t="s">
        <v>359</v>
      </c>
      <c r="D118" s="2" t="str">
        <f>HYPERLINK("[\\192.168.10.16\St1Share(NAS)\SKL\DB\GenTables\L5-管理性作業\PfBsOfficer.xlsx]DBD!A1", "連結")</f>
        <v>連結</v>
      </c>
      <c r="E118" s="1" t="s">
        <v>360</v>
      </c>
    </row>
    <row r="119">
      <c r="A119" s="1" t="s">
        <v>267</v>
      </c>
      <c r="B119" s="1" t="s">
        <v>361</v>
      </c>
      <c r="C119" s="1" t="s">
        <v>362</v>
      </c>
      <c r="D119" s="2" t="str">
        <f>HYPERLINK("[\\192.168.10.16\St1Share(NAS)\SKL\DB\GenTables\L5-管理性作業\PfCoOfficer.xlsx]DBD!A1", "連結")</f>
        <v>連結</v>
      </c>
      <c r="E119" s="1" t="s">
        <v>363</v>
      </c>
    </row>
    <row r="120">
      <c r="A120" s="1" t="s">
        <v>267</v>
      </c>
      <c r="B120" s="1" t="s">
        <v>364</v>
      </c>
      <c r="C120" s="1" t="s">
        <v>365</v>
      </c>
      <c r="D120" s="2" t="str">
        <f>HYPERLINK("[\\192.168.10.16\St1Share(NAS)\SKL\DB\GenTables\L5-管理性作業\PfCoOfficerLog.xlsx]DBD!A1", "連結")</f>
        <v>連結</v>
      </c>
      <c r="E120" s="1" t="s">
        <v>366</v>
      </c>
    </row>
    <row r="121">
      <c r="A121" s="1" t="s">
        <v>267</v>
      </c>
      <c r="B121" s="1" t="s">
        <v>367</v>
      </c>
      <c r="C121" s="1" t="s">
        <v>368</v>
      </c>
      <c r="D121" s="2" t="str">
        <f>HYPERLINK("[\\192.168.10.16\St1Share(NAS)\SKL\DB\GenTables\L5-管理性作業\PfDeparment.xlsx]DBD!A1", "連結")</f>
        <v>連結</v>
      </c>
      <c r="E121" s="1" t="s">
        <v>369</v>
      </c>
    </row>
    <row r="122">
      <c r="A122" s="1" t="s">
        <v>267</v>
      </c>
      <c r="B122" s="1" t="s">
        <v>370</v>
      </c>
      <c r="C122" s="1" t="s">
        <v>371</v>
      </c>
      <c r="D122" s="2" t="str">
        <f>HYPERLINK("[\\192.168.10.16\St1Share(NAS)\SKL\DB\GenTables\L5-管理性作業\PfDetail.xlsx]DBD!A1", "連結")</f>
        <v>連結</v>
      </c>
      <c r="E122" s="1" t="s">
        <v>372</v>
      </c>
    </row>
    <row r="123">
      <c r="A123" s="1" t="s">
        <v>267</v>
      </c>
      <c r="B123" s="1" t="s">
        <v>373</v>
      </c>
      <c r="C123" s="1" t="s">
        <v>374</v>
      </c>
      <c r="D123" s="2" t="str">
        <f>HYPERLINK("[\\192.168.10.16\St1Share(NAS)\SKL\DB\GenTables\L5-管理性作業\PfInsCheck.xlsx]DBD!A1", "連結")</f>
        <v>連結</v>
      </c>
      <c r="E123" s="1" t="s">
        <v>375</v>
      </c>
    </row>
    <row r="124">
      <c r="A124" s="1" t="s">
        <v>267</v>
      </c>
      <c r="B124" s="1" t="s">
        <v>376</v>
      </c>
      <c r="C124" s="1" t="s">
        <v>377</v>
      </c>
      <c r="D124" s="2" t="str">
        <f>HYPERLINK("[\\192.168.10.16\St1Share(NAS)\SKL\DB\GenTables\L5-管理性作業\PfIntranetAdjust.xlsx]DBD!A1", "連結")</f>
        <v>連結</v>
      </c>
      <c r="E124" s="1" t="s">
        <v>378</v>
      </c>
    </row>
    <row r="125">
      <c r="A125" s="1" t="s">
        <v>267</v>
      </c>
      <c r="B125" s="1" t="s">
        <v>379</v>
      </c>
      <c r="C125" s="1" t="s">
        <v>302</v>
      </c>
      <c r="D125" s="2" t="str">
        <f>HYPERLINK("[\\192.168.10.16\St1Share(NAS)\SKL\DB\GenTables\L5-管理性作業\PfItDetail.xlsx]DBD!A1", "連結")</f>
        <v>連結</v>
      </c>
      <c r="E125" s="1" t="s">
        <v>380</v>
      </c>
    </row>
    <row r="126">
      <c r="A126" s="1" t="s">
        <v>267</v>
      </c>
      <c r="B126" s="1" t="s">
        <v>381</v>
      </c>
      <c r="C126" s="1" t="s">
        <v>382</v>
      </c>
      <c r="D126" s="2" t="str">
        <f>HYPERLINK("[\\192.168.10.16\St1Share(NAS)\SKL\DB\GenTables\L5-管理性作業\PfItDetailAdjust.xlsx]DBD!A1", "連結")</f>
        <v>連結</v>
      </c>
      <c r="E126" s="1" t="s">
        <v>383</v>
      </c>
    </row>
    <row r="127">
      <c r="A127" s="1" t="s">
        <v>267</v>
      </c>
      <c r="B127" s="1" t="s">
        <v>384</v>
      </c>
      <c r="C127" s="1" t="s">
        <v>385</v>
      </c>
      <c r="D127" s="2" t="str">
        <f>HYPERLINK("[\\192.168.10.16\St1Share(NAS)\SKL\DB\GenTables\L5-管理性作業\PfReward.xlsx]DBD!A1", "連結")</f>
        <v>連結</v>
      </c>
      <c r="E127" s="1" t="s">
        <v>386</v>
      </c>
    </row>
    <row r="128">
      <c r="A128" s="1" t="s">
        <v>267</v>
      </c>
      <c r="B128" s="1" t="s">
        <v>387</v>
      </c>
      <c r="C128" s="1" t="s">
        <v>388</v>
      </c>
      <c r="D128" s="2" t="str">
        <f>HYPERLINK("[\\192.168.10.16\St1Share(NAS)\SKL\DB\GenTables\L5-管理性作業\PfRewardMedia.xlsx]DBD!A1", "連結")</f>
        <v>連結</v>
      </c>
      <c r="E128" s="1" t="s">
        <v>389</v>
      </c>
    </row>
    <row r="129">
      <c r="A129" s="1" t="s">
        <v>267</v>
      </c>
      <c r="B129" s="1" t="s">
        <v>390</v>
      </c>
      <c r="C129" s="1" t="s">
        <v>391</v>
      </c>
      <c r="D129" s="2" t="str">
        <f>HYPERLINK("[\\192.168.10.16\St1Share(NAS)\SKL\DB\GenTables\L5-管理性作業\PfSpecParms.xlsx]DBD!A1", "連結")</f>
        <v>連結</v>
      </c>
      <c r="E129" s="1" t="s">
        <v>392</v>
      </c>
    </row>
    <row r="130">
      <c r="A130" s="1" t="s">
        <v>267</v>
      </c>
      <c r="B130" s="1" t="s">
        <v>393</v>
      </c>
      <c r="C130" s="1" t="s">
        <v>394</v>
      </c>
      <c r="D130" s="2" t="str">
        <f>HYPERLINK("[\\192.168.10.16\St1Share(NAS)\SKL\DB\GenTables\L5-管理性作業\SpecInnReCheck.xlsx]DBD!A1", "連結")</f>
        <v>連結</v>
      </c>
      <c r="E130" s="1" t="s">
        <v>395</v>
      </c>
    </row>
    <row r="131">
      <c r="A131" s="1" t="s">
        <v>396</v>
      </c>
      <c r="B131" s="1" t="s">
        <v>397</v>
      </c>
      <c r="C131" s="1" t="s">
        <v>398</v>
      </c>
      <c r="D131" s="2" t="str">
        <f>HYPERLINK("[\\192.168.10.16\St1Share(NAS)\SKL\DB\GenTables\L6-共同作業\AcAcctCheck.xlsx]DBD!A1", "連結")</f>
        <v>連結</v>
      </c>
      <c r="E131" s="1" t="s">
        <v>399</v>
      </c>
    </row>
    <row r="132">
      <c r="A132" s="1" t="s">
        <v>396</v>
      </c>
      <c r="B132" s="1" t="s">
        <v>400</v>
      </c>
      <c r="C132" s="1" t="s">
        <v>401</v>
      </c>
      <c r="D132" s="2" t="str">
        <f>HYPERLINK("[\\192.168.10.16\St1Share(NAS)\SKL\DB\GenTables\L6-共同作業\AcAcctCheckDetail.xlsx]DBD!A1", "連結")</f>
        <v>連結</v>
      </c>
      <c r="E132" s="1" t="s">
        <v>402</v>
      </c>
    </row>
    <row r="133">
      <c r="A133" s="1" t="s">
        <v>396</v>
      </c>
      <c r="B133" s="1" t="s">
        <v>403</v>
      </c>
      <c r="C133" s="1" t="s">
        <v>404</v>
      </c>
      <c r="D133" s="2" t="str">
        <f>HYPERLINK("[\\192.168.10.16\St1Share(NAS)\SKL\DB\GenTables\L6-共同作業\AcCheque.xlsx]DBD!A1", "連結")</f>
        <v>連結</v>
      </c>
      <c r="E133" s="1" t="s">
        <v>405</v>
      </c>
    </row>
    <row r="134">
      <c r="A134" s="1" t="s">
        <v>396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396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396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396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396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396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396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396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396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396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396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396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396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396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396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396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396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396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396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396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396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396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396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396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396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396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396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396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396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396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396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396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396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396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396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396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396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396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396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396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396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396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396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396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396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396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396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HYPERLINK("[\\192.168.10.16\St1Share(NAS)\SKL\DB\GenTables\L7-介接外部系統\CoreAcMain.xlsx]DBD!A1",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547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HYPERLINK("[\\192.168.10.16\St1Share(NAS)\SKL\DB\GenTables\XX-系統\TxArchiveTableLog.xlsx]DBD!A1",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HYPERLINK("[\\192.168.10.16\St1Share(NAS)\SKL\DB\GenTables\XX-系統\TxAttachment.xlsx]DBD!A1",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HYPERLINK("[\\192.168.10.16\St1Share(NAS)\SKL\DB\GenTables\XX-系統\TxAttachType.xlsx]DBD!A1",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HYPERLINK("[\\192.168.10.16\St1Share(NAS)\SKL\DB\GenTables\XX-系統\TxAuthGroup.xlsx]DBD!A1",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HYPERLINK("[\\192.168.10.16\St1Share(NAS)\SKL\DB\GenTables\XX-系統\TxAuthority.xlsx]DBD!A1",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HYPERLINK("[\\192.168.10.16\St1Share(NAS)\SKL\DB\GenTables\XX-系統\TxAuthorize.xlsx]DBD!A1",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HYPERLINK("[\\192.168.10.16\St1Share(NAS)\SKL\DB\GenTables\XX-系統\TxBizDate.xlsx]DBD!A1",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HYPERLINK("[\\192.168.10.16\St1Share(NAS)\SKL\DB\GenTables\XX-系統\TxControl.xlsx]DBD!A1",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HYPERLINK("[\\192.168.10.16\St1Share(NAS)\SKL\DB\GenTables\XX-系統\TxCruiser.xlsx]DBD!A1",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HYPERLINK("[\\192.168.10.16\St1Share(NAS)\SKL\DB\GenTables\XX-系統\TxCurr.xlsx]DBD!A1",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HYPERLINK("[\\192.168.10.16\St1Share(NAS)\SKL\DB\GenTables\XX-系統\TxDataLog.xlsx]DBD!A1",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HYPERLINK("[\\192.168.10.16\St1Share(NAS)\SKL\DB\GenTables\XX-系統\TxErrCode.xlsx]DBD!A1",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HYPERLINK("[\\192.168.10.16\St1Share(NAS)\SKL\DB\GenTables\XX-系統\TxFile.xlsx]DBD!A1",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HYPERLINK("[\\192.168.10.16\St1Share(NAS)\SKL\DB\GenTables\XX-系統\TxFlow.xlsx]DBD!A1",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HYPERLINK("[\\192.168.10.16\St1Share(NAS)\SKL\DB\GenTables\XX-系統\TxHoliday.xlsx]DBD!A1",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HYPERLINK("[\\192.168.10.16\St1Share(NAS)\SKL\DB\GenTables\XX-系統\TxInquiry.xlsx]DBD!A1",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HYPERLINK("[\\192.168.10.16\St1Share(NAS)\SKL\DB\GenTables\XX-系統\TxLock.xlsx]DBD!A1",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1012</v>
      </c>
      <c r="D347" s="2" t="str">
        <f>HYPERLINK("[\\192.168.10.16\St1Share(NAS)\SKL\DB\GenTables\XX-系統\TxPrinter.xlsx]DBD!A1", "連結")</f>
        <v>連結</v>
      </c>
      <c r="E347" s="1" t="s">
        <v>1013</v>
      </c>
    </row>
    <row r="348">
      <c r="A348" s="1" t="s">
        <v>935</v>
      </c>
      <c r="B348" s="1" t="s">
        <v>1014</v>
      </c>
      <c r="C348" s="1" t="s">
        <v>1000</v>
      </c>
      <c r="D348" s="2" t="str">
        <f>HYPERLINK("[\\192.168.10.16\St1Share(NAS)\SKL\DB\GenTables\XX-系統\TxProcess.xlsx]DBD!A1",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HYPERLINK("[\\192.168.10.16\St1Share(NAS)\SKL\DB\GenTables\XX-系統\TxRecord.xlsx]DBD!A1",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1023</v>
      </c>
      <c r="D351" s="2" t="str">
        <f>HYPERLINK("[\\192.168.10.16\St1Share(NAS)\SKL\DB\GenTables\XX-系統\TxTellerAuth.xlsx]DBD!A1", "連結")</f>
        <v>連結</v>
      </c>
      <c r="E351" s="1" t="s">
        <v>1024</v>
      </c>
    </row>
    <row r="352">
      <c r="A352" s="1" t="s">
        <v>935</v>
      </c>
      <c r="B352" s="1" t="s">
        <v>1025</v>
      </c>
      <c r="C352" s="1" t="s">
        <v>1020</v>
      </c>
      <c r="D352" s="2" t="str">
        <f>HYPERLINK("[\\192.168.10.16\St1Share(NAS)\SKL\DB\GenTables\XX-系統\TxTellerTest.xlsx]DBD!A1",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HYPERLINK("[\\192.168.10.16\St1Share(NAS)\SKL\DB\GenTables\XX-系統\TxTemp.xlsx]DBD!A1",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HYPERLINK("[\\192.168.10.16\St1Share(NAS)\SKL\DB\GenTables\XX-系統\TxToDoDetail.xlsx]DBD!A1",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HYPERLINK("[\\192.168.10.16\St1Share(NAS)\SKL\DB\GenTables\XX-系統\TxToDoDetailReserve.xlsx]DBD!A1",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HYPERLINK("[\\192.168.10.16\St1Share(NAS)\SKL\DB\GenTables\XX-系統\TxToDoMain.xlsx]DBD!A1", "連結")</f>
        <v>連結</v>
      </c>
      <c r="E356" s="1" t="s">
        <v>1038</v>
      </c>
    </row>
    <row r="357">
      <c r="A357" s="1" t="s">
        <v>935</v>
      </c>
      <c r="B357" s="1" t="s">
        <v>1039</v>
      </c>
      <c r="C357" s="1" t="s">
        <v>1040</v>
      </c>
      <c r="D357" s="2" t="str">
        <f>HYPERLINK("[\\192.168.10.16\St1Share(NAS)\SKL\DB\GenTables\XX-系統\TxTranCode.xlsx]DBD!A1", "連結")</f>
        <v>連結</v>
      </c>
      <c r="E357" s="1" t="s">
        <v>1041</v>
      </c>
    </row>
    <row r="358">
      <c r="A358" s="1" t="s">
        <v>935</v>
      </c>
      <c r="B358" s="1" t="s">
        <v>1042</v>
      </c>
      <c r="C358" s="1" t="s">
        <v>1043</v>
      </c>
      <c r="D358" s="2" t="str">
        <f>HYPERLINK("[\\192.168.10.16\St1Share(NAS)\SKL\DB\GenTables\XX-系統\TxUnLock.xlsx]DBD!A1", "連結")</f>
        <v>連結</v>
      </c>
      <c r="E358" s="1" t="s">
        <v>1044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2022-03-15T03:40:32Z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