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目錄" sheetId="1" r:id="rId3"/>
    <sheet name="AcAcctCheck" sheetId="2" r:id="rId4"/>
    <sheet name="AcDetail" sheetId="3" r:id="rId5"/>
    <sheet name="AcLoanRenew" sheetId="4" r:id="rId6"/>
    <sheet name="AcMain" sheetId="5" r:id="rId7"/>
    <sheet name="AcReceivable" sheetId="6" r:id="rId8"/>
    <sheet name="AcReceivable(2)" sheetId="7" r:id="rId9"/>
    <sheet name="AcReceivable(3)" sheetId="8" r:id="rId10"/>
    <sheet name="AcReceivable(4)" sheetId="9" r:id="rId11"/>
    <sheet name="AcReceivable(5)" sheetId="10" r:id="rId12"/>
    <sheet name="AcReceivable(6)" sheetId="11" r:id="rId13"/>
    <sheet name="AcReceivable(7)" sheetId="12" r:id="rId14"/>
    <sheet name="AcReceivable(8)" sheetId="13" r:id="rId15"/>
    <sheet name="AcReceivable(9)" sheetId="14" r:id="rId16"/>
    <sheet name="AcReceivable(10)" sheetId="15" r:id="rId17"/>
    <sheet name="CdAcBook" sheetId="16" r:id="rId18"/>
    <sheet name="CdAoDept" sheetId="17" r:id="rId19"/>
    <sheet name="CdAppraisalCompany" sheetId="18" r:id="rId20"/>
    <sheet name="CdAppraiser" sheetId="19" r:id="rId21"/>
    <sheet name="CdBaseRate" sheetId="20" r:id="rId22"/>
    <sheet name="CdBaseRate(2)" sheetId="21" r:id="rId23"/>
    <sheet name="CdBaseRate(3)" sheetId="22" r:id="rId24"/>
    <sheet name="CdBaseRate(4)" sheetId="23" r:id="rId25"/>
    <sheet name="CdBranch" sheetId="24" r:id="rId26"/>
    <sheet name="CdCashFlow" sheetId="25" r:id="rId27"/>
    <sheet name="CdCl" sheetId="26" r:id="rId28"/>
    <sheet name="CdGseq" sheetId="27" r:id="rId29"/>
    <sheet name="CdGseq(2)" sheetId="28" r:id="rId30"/>
    <sheet name="CdGseq(3)" sheetId="29" r:id="rId31"/>
    <sheet name="CdGuarantor" sheetId="30" r:id="rId32"/>
    <sheet name="CdIndustry" sheetId="31" r:id="rId33"/>
    <sheet name="CdIndustry(2)" sheetId="32" r:id="rId34"/>
    <sheet name="CdInsurer" sheetId="33" r:id="rId35"/>
    <sheet name="CdLoanNotYet" sheetId="34" r:id="rId36"/>
    <sheet name="CdOverdue" sheetId="35" r:id="rId37"/>
    <sheet name="CdStock" sheetId="36" r:id="rId38"/>
    <sheet name="CdStock(2)" sheetId="37" r:id="rId39"/>
    <sheet name="CdSupv" sheetId="38" r:id="rId40"/>
    <sheet name="CdWorkMonth" sheetId="39" r:id="rId41"/>
  </sheets>
</workbook>
</file>

<file path=xl/sharedStrings.xml><?xml version="1.0" encoding="utf-8"?>
<sst xmlns="http://schemas.openxmlformats.org/spreadsheetml/2006/main" count="10064" uniqueCount="1088">
  <si>
    <t xml:space="preserve">空白:待確認
1:新檔不需轉
2:新檔資料匯入
3:AS400資料匯入
4:Eloan資料匯入
5:債務協商-帳務系統資料匯入</t>
  </si>
  <si>
    <t xml:space="preserve">空白:未處理
1:TABLE已建立
2:程式撰寫中
3:程式完成待測試
4:測試中
5:測試完成</t>
  </si>
  <si>
    <t xml:space="preserve">序號</t>
  </si>
  <si>
    <t xml:space="preserve">TABLE NAME</t>
  </si>
  <si>
    <t xml:space="preserve">中文名稱</t>
  </si>
  <si>
    <t xml:space="preserve">種類</t>
  </si>
  <si>
    <t xml:space="preserve">狀態</t>
  </si>
  <si>
    <t xml:space="preserve">備註</t>
  </si>
  <si>
    <t xml:space="preserve">會計業務檢核檔</t>
  </si>
  <si>
    <t xml:space="preserve">會計帳務明細檔</t>
  </si>
  <si>
    <t xml:space="preserve">會計借新還舊檔</t>
  </si>
  <si>
    <t xml:space="preserve">會計總帳檔</t>
  </si>
  <si>
    <t xml:space="preserve">會計銷帳檔</t>
  </si>
  <si>
    <t xml:space="preserve">帳冊別金額設定檔</t>
  </si>
  <si>
    <t xml:space="preserve">放款專員所屬業務部室對照檔</t>
  </si>
  <si>
    <t xml:space="preserve">估價公司檔</t>
  </si>
  <si>
    <t xml:space="preserve">估價人員檔</t>
  </si>
  <si>
    <t xml:space="preserve">縣市與鄉鎮區對照檔</t>
  </si>
  <si>
    <t xml:space="preserve">指標利率檔</t>
  </si>
  <si>
    <t xml:space="preserve">營業單位資料檔</t>
  </si>
  <si>
    <t xml:space="preserve">現金流量預估資料檔</t>
  </si>
  <si>
    <t xml:space="preserve">擔保品代號檔</t>
  </si>
  <si>
    <t xml:space="preserve">編號編碼檔</t>
  </si>
  <si>
    <t xml:space="preserve">保證人關係代碼檔</t>
  </si>
  <si>
    <t xml:space="preserve">行業別代號檔</t>
  </si>
  <si>
    <t xml:space="preserve">保險公司資料檔</t>
  </si>
  <si>
    <t xml:space="preserve">未齊件代碼檔</t>
  </si>
  <si>
    <t xml:space="preserve">逾期新增減少原因檔</t>
  </si>
  <si>
    <t xml:space="preserve">股票代號檔</t>
  </si>
  <si>
    <t xml:space="preserve">主管理由檔</t>
  </si>
  <si>
    <t xml:space="preserve">放款業績工作月對照檔</t>
  </si>
  <si>
    <t xml:space="preserve">Table</t>
  </si>
  <si>
    <t xml:space="preserve">AcAcctCheck</t>
  </si>
  <si>
    <t xml:space="preserve">比對處理用 Raw SQL pre-Select append:</t>
  </si>
  <si>
    <t xml:space="preserve">串聯方式</t>
  </si>
  <si>
    <t xml:space="preserve">FROM "LA$LDGP" S1
 LEFT JOIN "TB$LCDP" S2 ON S2."ACNACC" = S1."ACNACC"
 AND NVL(S2."ACNACS",' ') = NVL(S1."ACNACS",' ')
 AND NVL(S2."ACNASS",' ') = NVL(S1."ACNASS",' ')
 LEFT JOIN "CdAcCode" S3 ON S3."AcNoCodeOld" = S2."CORACC"
 AND S3."AcSubCode" = NVL(S2."CORACS",' ')
 AND S3."AcDtlCode" = ' '
 </t>
  </si>
  <si>
    <t xml:space="preserve">比對處理用 ORDER BY:</t>
  </si>
  <si>
    <t xml:space="preserve">"AcDate", "BranchNo", "CurrencyCode", "AcctCode", "AcSubBookCode"</t>
  </si>
  <si>
    <t xml:space="preserve">篩選條件</t>
  </si>
  <si>
    <t xml:space="preserve">WHERE S1."TRXDAT" &gt;= 20100101
AND NVL(S2."CORACC",' ') &lt;&gt; ' ' AND NVL(S3."AcctCode",' ') &lt;&gt; ' '
GROUP BY S1."TRXDAT"
,S3."AcctCode"
,S3."AcctItem"
,CASE
WHEN NVL(S2."ACTFSC",'00A') = '00A'
THEN '00A'
WHEN NVL(S2."ACTFSC",'00A') = 'A'
THEN '201'
ELSE 'XXX' END
</t>
  </si>
  <si>
    <t xml:space="preserve">比對處理用 Raw SQL Append:</t>
  </si>
  <si>
    <t xml:space="preserve">SEQ</t>
  </si>
  <si>
    <t xml:space="preserve">欄位名稱</t>
  </si>
  <si>
    <t xml:space="preserve">型態</t>
  </si>
  <si>
    <t xml:space="preserve">長度</t>
  </si>
  <si>
    <t xml:space="preserve">小數</t>
  </si>
  <si>
    <t xml:space="preserve">備註說明</t>
  </si>
  <si>
    <t xml:space="preserve">Table名稱</t>
  </si>
  <si>
    <t xml:space="preserve">特殊處理</t>
  </si>
  <si>
    <t xml:space="preserve">比對處理</t>
  </si>
  <si>
    <t xml:space="preserve"/>
  </si>
  <si>
    <t xml:space="preserve">AcDate</t>
  </si>
  <si>
    <t xml:space="preserve">會計日期</t>
  </si>
  <si>
    <t xml:space="preserve">Decimald</t>
  </si>
  <si>
    <t xml:space="preserve">LA$LDGP</t>
  </si>
  <si>
    <t xml:space="preserve">TRXDAT</t>
  </si>
  <si>
    <t xml:space="preserve">N
</t>
  </si>
  <si>
    <t xml:space="preserve">8
</t>
  </si>
  <si>
    <t xml:space="preserve">
</t>
  </si>
  <si>
    <t xml:space="preserve">"S1"."TRXDAT"</t>
  </si>
  <si>
    <t xml:space="preserve">BranchNo</t>
  </si>
  <si>
    <t xml:space="preserve">單位別</t>
  </si>
  <si>
    <t xml:space="preserve">VARCHAR2</t>
  </si>
  <si>
    <t xml:space="preserve">固定為「0000」</t>
  </si>
  <si>
    <t xml:space="preserve">CurrencyCode</t>
  </si>
  <si>
    <t xml:space="preserve">幣別</t>
  </si>
  <si>
    <t xml:space="preserve">固定為「TWD」</t>
  </si>
  <si>
    <t xml:space="preserve">AcctCode</t>
  </si>
  <si>
    <t xml:space="preserve">業務科目代號  </t>
  </si>
  <si>
    <t xml:space="preserve">CdAcCode</t>
  </si>
  <si>
    <t xml:space="preserve">業務科目代號</t>
  </si>
  <si>
    <t xml:space="preserve">VARCHAR2
</t>
  </si>
  <si>
    <t xml:space="preserve">3
</t>
  </si>
  <si>
    <t xml:space="preserve">"S3"."AcctCode"</t>
  </si>
  <si>
    <t xml:space="preserve">AcctItem</t>
  </si>
  <si>
    <t xml:space="preserve">業務科目名稱     </t>
  </si>
  <si>
    <t xml:space="preserve">NVARCHAR2 </t>
  </si>
  <si>
    <t xml:space="preserve">業務科目名稱</t>
  </si>
  <si>
    <t xml:space="preserve">NVARCHAR2
</t>
  </si>
  <si>
    <t xml:space="preserve">20
</t>
  </si>
  <si>
    <t xml:space="preserve">"S3"."AcctItem"</t>
  </si>
  <si>
    <t xml:space="preserve">TdBal</t>
  </si>
  <si>
    <t xml:space="preserve">本日餘額</t>
  </si>
  <si>
    <t xml:space="preserve">DECIMAL</t>
  </si>
  <si>
    <t xml:space="preserve">固定為「0」</t>
  </si>
  <si>
    <t xml:space="preserve">TdCnt</t>
  </si>
  <si>
    <t xml:space="preserve">本日件數</t>
  </si>
  <si>
    <t xml:space="preserve">LA$LDGP
LA$LDGP
LA$LDGP
LA$LDGP
LA$LDGP</t>
  </si>
  <si>
    <t xml:space="preserve">LDGETC
LDGEIC
ACSTCA
ACSTNA
ACSLAN</t>
  </si>
  <si>
    <t xml:space="preserve">本日展期件數
本日展期件數
本日結清件數
本日開戶件數
前日件數</t>
  </si>
  <si>
    <t xml:space="preserve">D
D
D
D
D
</t>
  </si>
  <si>
    <t xml:space="preserve">5
5
5
5
7
</t>
  </si>
  <si>
    <t xml:space="preserve">0
0
0
0
</t>
  </si>
  <si>
    <t xml:space="preserve">SUM("S1"."ACSLAN"+ "S1"."ACSTNA"- "S1"."ACSTCA"+ "S1"."LDGEIC"- "S1"."LDGETC")</t>
  </si>
  <si>
    <t xml:space="preserve">TdNewCnt</t>
  </si>
  <si>
    <t xml:space="preserve">本日開戶件數</t>
  </si>
  <si>
    <t xml:space="preserve">ACSTNA</t>
  </si>
  <si>
    <t xml:space="preserve">D
</t>
  </si>
  <si>
    <t xml:space="preserve">5
</t>
  </si>
  <si>
    <t xml:space="preserve">0
</t>
  </si>
  <si>
    <t xml:space="preserve">SUM("S1"."ACSTNA")</t>
  </si>
  <si>
    <t xml:space="preserve">TdClsCnt</t>
  </si>
  <si>
    <t xml:space="preserve">本日結清件數</t>
  </si>
  <si>
    <t xml:space="preserve">ACSTCA</t>
  </si>
  <si>
    <t xml:space="preserve">SUM("S1"."ACSTCA")</t>
  </si>
  <si>
    <t xml:space="preserve">TdExtCnt</t>
  </si>
  <si>
    <t xml:space="preserve">本日展期件數</t>
  </si>
  <si>
    <t xml:space="preserve">LDGETC</t>
  </si>
  <si>
    <t xml:space="preserve">SUM("S1"."LDGETC")</t>
  </si>
  <si>
    <t xml:space="preserve">TdExtAmt</t>
  </si>
  <si>
    <t xml:space="preserve">本日展期金額</t>
  </si>
  <si>
    <t xml:space="preserve">LDGETA</t>
  </si>
  <si>
    <t xml:space="preserve">11
</t>
  </si>
  <si>
    <t xml:space="preserve">SUM("S1"."LDGETA")</t>
  </si>
  <si>
    <t xml:space="preserve">ReceivableBal</t>
  </si>
  <si>
    <t xml:space="preserve">銷帳檔餘額</t>
  </si>
  <si>
    <t xml:space="preserve">AcctMasterBal</t>
  </si>
  <si>
    <t xml:space="preserve">業務檔餘額</t>
  </si>
  <si>
    <t xml:space="preserve">CreateEmpNo</t>
  </si>
  <si>
    <t xml:space="preserve">建檔人員</t>
  </si>
  <si>
    <t xml:space="preserve">CreateDate</t>
  </si>
  <si>
    <t xml:space="preserve">建檔日期</t>
  </si>
  <si>
    <t xml:space="preserve">DATE</t>
  </si>
  <si>
    <t xml:space="preserve">LastUpdateEmpNo</t>
  </si>
  <si>
    <t xml:space="preserve">最後維護人員</t>
  </si>
  <si>
    <t xml:space="preserve">LastUpdate</t>
  </si>
  <si>
    <t xml:space="preserve">最後維護日期</t>
  </si>
  <si>
    <t xml:space="preserve">AcSubBookCode</t>
  </si>
  <si>
    <t xml:space="preserve">區隔帳冊</t>
  </si>
  <si>
    <t xml:space="preserve">CASE WHEN NVL(S2."ACTFSC",'00A') = '00A' THEN '00A' WHEN NVL(S2."ACTFSC",'00A') = 'A' THEN '201' ELSE 'XXX' END</t>
  </si>
  <si>
    <t xml:space="preserve">AcDetail</t>
  </si>
  <si>
    <t xml:space="preserve">FROM (SELECT DISTINCT
 S1."TRXDAT"
 ,S1."TRXNMT"
 ,NVL(S4."TRXNM2",0) AS "TRXNM2"
 ,S1."JLNVNO"
 ,S1."CUSBRH"
 ,S1."TRXATP"
 ,S1."JLNAMT"
 ,S1."JLNCRC"
 ,S1."BSTBTN"
 ,S1."TRXTRN"
 ,S1."TRXNTX"
 ,S5."AcNoCode"
 ,S5."AcSubCode"
 ,S5."AcDtlCode"
 ,S5."AcctCode"
 ,S5."AcctFlag"
 ,S5."ReceivableFlag"
 ,S5."AcBookFlag"
 ,S4."TRXTCT"
 ,S4."LMSACN"
 ,S4."LMSAPN"
 ,S4."LMSASQ"
 ,S4."TRXAMT"
 FROM "LA$JLNP" S1
 LEFT JOIN "LA$JLNP" S2 ON S2."TRXDAT" = S1."TRXDAT"
 AND S2."JLNOVN" = S1."JLNVNO" AND S2."JLNVNO" = 0
 LEFT JOIN "TB$LCDP" S3 ON S3."ACNACC" = S1."ACNACC"
 AND NVL(S3."ACNACS",' ') = NVL(S1."ACNACS",' ')
 AND NVL(S3."ACNASS",' ') = NVL(S1."ACNASS",' ')
 LEFT JOIN "CdAcCode" S5 ON S5."AcNoCodeOld" = S3."CORACC"
 AND S5."AcSubCode" = NVL(S3."CORACS",' ')
 AND S5."AcDtlCode" = ' '
 LEFT JOIN (SELECT "TRXTRN"
 ,"ACTACT"
 ,'D' AS "DbCr"
 ,"ATDDAC" AS "ACNACC"
 ,"ATDDDA" AS "ACNACS"
 ,"ATDDAS" AS "ACNASS"
 FROM "TB$ATFP"
 UNION
 SELECT "TRXTRN"
 ,"ACTACT"
 ,'C' AS "DbCr"
 ,"ATDCAC" AS "ACNACC"
 ,"ATDCDA" AS "ACNACS"
 ,"ATDCAS" AS "ACNASS"
 FROM "TB$ATFP"
 ) ATF ON ATF."ACNACC" = S1."ACNACC"
 AND ATF."ACNACS" = S1."ACNACS"
 AND NVL(ATF."ACNASS",' ') = NVL(S1."ACNASS",' ')
 LEFT JOIN (SELECT TR."TRXDAT"
 ,TR."TRXNMT"
 ,TR."TRXNM2"
 ,TR."TRXTRN"
 ,TR."ACTACT"
 ,TR."LMSACN"
 ,TR."LMSAPN"
 ,TR."LMSASQ"
 ,TR."TRXAMT"
 ,TR."TRXTCT"
 ,CASE
 WHEN TR."TRXAMT" &lt; 0 AND ATF."DbCr" = 'D' THEN 'C'
 WHEN TR."TRXAMT" &lt; 0 AND ATF."DbCr" = 'C' THEN 'D'
 ELSE ATF."DbCr" END AS "DbCr"
 ,ATF."DbCr" AS "OriDbCr"
 ,ATF."ACNACC"
 ,ATF."ACNACS"
 ,ATF."ACNASS"
 FROM (SELECT TR1."TRXDAT"
 ,TR1."TRXNMT"
 ,TR1."TRXNM2"
 ,TR1."TRXTRN"
 ,TR1."ACTACT"
 ,TR1."LMSACN"
 ,TR1."LMSAPN"
 ,TR1."LMSASQ"
 ,TR1."TRXAMT"
 ,MAX(CASE
 WHEN TR1."TRXTCT" IS NOT NULL
 THEN CASE
 WHEN TR1."TRXTCT" = '1' AND ACN."IsSameFac" = 1
 THEN '2'
 WHEN TR1."TRXTCT" = '1' THEN '1'
 WHEN TR1."TRXTCT" = '2' THEN '3'
 WHEN TR1."TRXTCT" = '3' THEN '4'
 WHEN TR1."TRXTCT" = '4' THEN '5'
 WHEN TR1."TRXTCT" = '5' THEN '6'
 WHEN TR1."TRXTCT" = '6' THEN '7'
 ELSE TR1."TRXTCT" END
 ELSE '' END) AS "TRXTCT"
 FROM "LA$TRXP" TR1
 LEFT JOIN (SELECT "LMSACN"
 ,"LMSAPN1"
 ,"LMSASQ1"
 ,MAX(CASE
 WHEN "LMSAPN" = "LMSAPN1" THEN 1
 ELSE 0 END) AS "IsSameFac"
 FROM "LNACNP"
 GROUP BY "LMSACN"
 ,"LMSAPN1"
 ,"LMSASQ1") ACN ON ACN."LMSACN" = TR1."LMSACN"
 AND ACN."LMSAPN1" = TR1."LMSAPN"
 AND ACN."LMSASQ1" = TR1."LMSASQ"
 WHERE TR1."LMSACN" &lt;&gt; 0
 AND TR1."TRXDAT" &gt; 20190101
 GROUP BY TR1."TRXDAT"
 ,TR1."TRXNMT"
 ,TR1."TRXNM2"
 ,TR1."TRXTRN"
 ,TR1."ACTACT"
 ,TR1."LMSACN"
 ,TR1."LMSAPN"
 ,TR1."LMSASQ"
 ,TR1."TRXAMT"
 ) TR
 LEFT JOIN (SELECT "TRXTRN"
 ,"ACTACT"
 ,'D' AS "DbCr"
 ,"ATDDAC" AS "ACNACC"
 ,"ATDDDA" AS "ACNACS"
 ,"ATDDAS" AS "ACNASS"
 FROM "TB$ATFP"
 UNION
 SELECT "TRXTRN"
 ,"ACTACT"
 ,'C' AS "DbCr"
 ,"ATDCAC" AS "ACNACC"
 ,"ATDCDA" AS "ACNACS"
 ,"ATDCAS" AS "ACNASS"
 FROM "TB$ATFP"
 ) ATF ON ATF."TRXTRN" = TR."TRXTRN"
 AND ATF."ACTACT" = TR."ACTACT"
 ) S4 ON S4."TRXDAT" = S1."TRXDAT"
 AND S4."TRXNMT" = S1."TRXNMT"
 AND S4."TRXTRN" = CASE
 WHEN S1."TRXTRN" IS NOT NULL THEN S1."TRXTRN"
 ELSE ATF."TRXTRN" END
 AND S4."ACTACT" = ATF."ACTACT"
 AND S4."DbCr" = S1."TRXATP"
 AND S4."OriDbCr" = ATF."DbCr"
 AND S4."ACNACC" = ATF."ACNACC"
 AND S4."ACNACS" = ATF."ACNACS"
 AND NVL(S4."ACNASS",' ') = NVL(ATF."ACNASS",' ')
 WHERE NVL(S1."TRXDAT",0) &gt; 0 AND NVL(S1."JLNVNO",0) &gt; 0 AND NVL(S2."TRXDAT",0) = 0 AND NVL(S3."CORACC",' ') &lt;&gt; ' ' AND NVL(S5."AcNoCode",' ') &lt;&gt; ' ' AND S1."JLNCRC" = '0'
 AND S1."TRXDAT" &gt;= 20190101
 AND NVL(S4."TRXTRN",' ') &lt;&gt; ' '
 ) S
 LEFT JOIN (SELECT "LMSACN"
 , "ACTFSC"
 FROM "LA$ACTP"
 WHERE "ACTFSC" IS NOT NULL
 ) ACT ON ACT."LMSACN" = NVL(S."LMSACN",0)
 AND NVL(S."LMSACN",0) &gt; 0
 </t>
  </si>
  <si>
    <t xml:space="preserve">偵測到 UPDATE</t>
  </si>
  <si>
    <t xml:space="preserve">"RelDy", "RelTxseq", "AcSeq"</t>
  </si>
  <si>
    <t xml:space="preserve">RelDy</t>
  </si>
  <si>
    <t xml:space="preserve">登放日期</t>
  </si>
  <si>
    <t xml:space="preserve">LA$JLNP</t>
  </si>
  <si>
    <t xml:space="preserve">會計日期    </t>
  </si>
  <si>
    <t xml:space="preserve">"S"."TRXDAT"</t>
  </si>
  <si>
    <t xml:space="preserve">RelTxseq</t>
  </si>
  <si>
    <t xml:space="preserve">登放序號</t>
  </si>
  <si>
    <t xml:space="preserve">單位別(4)+經辦(6)+交易序號(8)</t>
  </si>
  <si>
    <t xml:space="preserve">LA$TRXP
LA$JLNP</t>
  </si>
  <si>
    <t xml:space="preserve">TRXNM2
TRXNMT</t>
  </si>
  <si>
    <t xml:space="preserve">交易序號２
交易序號    </t>
  </si>
  <si>
    <t xml:space="preserve">N
N
</t>
  </si>
  <si>
    <t xml:space="preserve">3
7
</t>
  </si>
  <si>
    <t xml:space="preserve">
</t>
  </si>
  <si>
    <t xml:space="preserve">'0000999999'||LPAD("S"."TRXNMT", 5, 0)||LPAD("S"."TRXNM2", 3, 0)</t>
  </si>
  <si>
    <t xml:space="preserve">AcSeq</t>
  </si>
  <si>
    <t xml:space="preserve">分錄序號</t>
  </si>
  <si>
    <t xml:space="preserve">LA$TRXP
LA$TRXP
LA$TRXP
LA$TRXP
LA$JLNP
LA$JLNP
LA$JLNP
LA$JLNP</t>
  </si>
  <si>
    <t xml:space="preserve">LMSASQ
LMSAPN
LMSACN
TRXAMT
JLNAMT
JLNVNO
TRXNMT
TRXDAT</t>
  </si>
  <si>
    <t xml:space="preserve">撥款      
額度      
戶號      
交易金額  
傳票金額    
傳票號碼    
交易序號    
會計日期    </t>
  </si>
  <si>
    <t xml:space="preserve">N
N
N
D
D
N
N
N
</t>
  </si>
  <si>
    <t xml:space="preserve">3
3
7
11
11
5
7
8
</t>
  </si>
  <si>
    <t xml:space="preserve">
</t>
  </si>
  <si>
    <t xml:space="preserve">ROW_NUMBER() OVER (PARTITION BY "S"."TRXDAT", "S"."TRXNMT" ORDER BY "S"."JLNVNO", ABS(NVL("S"."TRXAMT", "S"."JLNAMT")), NVL("S"."LMSACN", 0), NVL("S"."LMSAPN", 0), NVL("S"."LMSASQ", 0))</t>
  </si>
  <si>
    <t xml:space="preserve">CUSBRH</t>
  </si>
  <si>
    <t xml:space="preserve">單位別      </t>
  </si>
  <si>
    <t xml:space="preserve">4
</t>
  </si>
  <si>
    <t xml:space="preserve">"S"."CUSBRH"</t>
  </si>
  <si>
    <t xml:space="preserve">AcNoCode</t>
  </si>
  <si>
    <t xml:space="preserve">科目代號        </t>
  </si>
  <si>
    <t xml:space="preserve">CdAcCode會計科子細目設定檔</t>
  </si>
  <si>
    <t xml:space="preserve">科目代號</t>
  </si>
  <si>
    <t xml:space="preserve">"S"."AcNoCode"</t>
  </si>
  <si>
    <t xml:space="preserve">AcSubCode</t>
  </si>
  <si>
    <t xml:space="preserve">子目代號        </t>
  </si>
  <si>
    <t xml:space="preserve">子目代號</t>
  </si>
  <si>
    <t xml:space="preserve">"S"."AcSubCode"</t>
  </si>
  <si>
    <t xml:space="preserve">AcDtlCode</t>
  </si>
  <si>
    <t xml:space="preserve">細目代號    </t>
  </si>
  <si>
    <t xml:space="preserve">細目代號</t>
  </si>
  <si>
    <t xml:space="preserve">2
</t>
  </si>
  <si>
    <t xml:space="preserve">"S"."AcDtlCode"</t>
  </si>
  <si>
    <t xml:space="preserve">"S"."AcctCode"</t>
  </si>
  <si>
    <t xml:space="preserve">DbCr</t>
  </si>
  <si>
    <t xml:space="preserve">借貸別          </t>
  </si>
  <si>
    <t xml:space="preserve">D-借，C-貸</t>
  </si>
  <si>
    <t xml:space="preserve">TRXATP</t>
  </si>
  <si>
    <t xml:space="preserve">借貸        </t>
  </si>
  <si>
    <t xml:space="preserve">C
</t>
  </si>
  <si>
    <t xml:space="preserve">1
</t>
  </si>
  <si>
    <t xml:space="preserve">"S"."TRXATP"</t>
  </si>
  <si>
    <t xml:space="preserve">TxAmt</t>
  </si>
  <si>
    <t xml:space="preserve">記帳金額</t>
  </si>
  <si>
    <t xml:space="preserve">LA$JLNP
LA$TRXP</t>
  </si>
  <si>
    <t xml:space="preserve">JLNAMT
TRXAMT</t>
  </si>
  <si>
    <t xml:space="preserve">傳票金額    
交易金額  </t>
  </si>
  <si>
    <t xml:space="preserve">D
D
</t>
  </si>
  <si>
    <t xml:space="preserve">11
11
</t>
  </si>
  <si>
    <t xml:space="preserve">ABS(NVL("S"."TRXAMT", "S"."JLNAMT"))</t>
  </si>
  <si>
    <t xml:space="preserve">EntAc</t>
  </si>
  <si>
    <t xml:space="preserve">入總帳記號</t>
  </si>
  <si>
    <t xml:space="preserve">0:未入帳 1:已入帳  2:被沖正(隔日訂正) 3.沖正(隔日訂正) </t>
  </si>
  <si>
    <t xml:space="preserve">JLNCRC</t>
  </si>
  <si>
    <t xml:space="preserve">訂正別      </t>
  </si>
  <si>
    <t xml:space="preserve">CASE TO_NUMBER(NVL("S"."JLNCRC", 0)) WHEN 0 THEN 1 WHEN 1 THEN 3 WHEN 2 THEN 2 WHEN 3 THEN 3 WHEN 4 THEN 2 ELSE 0 END</t>
  </si>
  <si>
    <t xml:space="preserve">CustNo</t>
  </si>
  <si>
    <t xml:space="preserve">戶號</t>
  </si>
  <si>
    <t xml:space="preserve">LA$TRXP</t>
  </si>
  <si>
    <t xml:space="preserve">LMSACN</t>
  </si>
  <si>
    <t xml:space="preserve">戶號      </t>
  </si>
  <si>
    <t xml:space="preserve">7
</t>
  </si>
  <si>
    <t xml:space="preserve">NVL("S"."LMSACN", 0)</t>
  </si>
  <si>
    <t xml:space="preserve">FacmNo</t>
  </si>
  <si>
    <t xml:space="preserve">額度編號</t>
  </si>
  <si>
    <t xml:space="preserve">LMSAPN</t>
  </si>
  <si>
    <t xml:space="preserve">額度      </t>
  </si>
  <si>
    <t xml:space="preserve">NVL("S"."LMSAPN", 0)</t>
  </si>
  <si>
    <t xml:space="preserve">BormNo</t>
  </si>
  <si>
    <t xml:space="preserve">撥款序號</t>
  </si>
  <si>
    <t xml:space="preserve">LMSASQ</t>
  </si>
  <si>
    <t xml:space="preserve">撥款      </t>
  </si>
  <si>
    <t xml:space="preserve">NVL("S"."LMSASQ", 0)</t>
  </si>
  <si>
    <t xml:space="preserve">RvNo</t>
  </si>
  <si>
    <t xml:space="preserve">銷帳編號 </t>
  </si>
  <si>
    <t xml:space="preserve">銷帳科目記號=1時，由會計銷帳檔處理公用程式自動編號；其他由業務自行編號</t>
  </si>
  <si>
    <t xml:space="preserve">固定為空白</t>
  </si>
  <si>
    <t xml:space="preserve">AcctFlag</t>
  </si>
  <si>
    <t xml:space="preserve">業務科目記號    </t>
  </si>
  <si>
    <t xml:space="preserve">0: 非業務科目
1: 資負明細科目（放款、催收款項..)</t>
  </si>
  <si>
    <t xml:space="preserve">業務科目記號</t>
  </si>
  <si>
    <t xml:space="preserve">DECIMAL
</t>
  </si>
  <si>
    <t xml:space="preserve">NVL("S"."AcctFlag", 0)</t>
  </si>
  <si>
    <t xml:space="preserve">ReceivableFlag</t>
  </si>
  <si>
    <t xml:space="preserve">銷帳科目記號    </t>
  </si>
  <si>
    <t xml:space="preserve">0－非銷帳科目(會計科子細目設定檔帶入)
1－會計銷帳科目(會計科子細目設定檔帶入)
2－業務銷帳科目(會計科子細目設定檔帶入)
3－未收費用、4-短繳期金、5-另收欠款(銷帳檔帶入)
8－核心銷帳碼科目，須以銷帳編號(銷帳碼彙總)上傳核心(會計科子細目設定檔帶入)</t>
  </si>
  <si>
    <t xml:space="preserve">銷帳科目記號</t>
  </si>
  <si>
    <t xml:space="preserve">NVL("S"."ReceivableFlag", 0)</t>
  </si>
  <si>
    <t xml:space="preserve">AcBookFlag</t>
  </si>
  <si>
    <t xml:space="preserve">帳冊別記號      </t>
  </si>
  <si>
    <t xml:space="preserve">CdAcCode會計科子細目設定檔帶入(0,1,2)
0: 不細分，區隔帳冊固定為00A:傳統帳冊
1: 細分，區隔帳冊By戶號設定(AcBookCom)
2: 中介，應收調撥款科目
   ※明細檔無(只寫入總帳檔)，應收調撥款之核心傳票媒體檔，係自動產生。
3: 指定帳冊，區隔帳冊由業務交易指定
   ※L6201:其他傳票輸入、L618D各項提存</t>
  </si>
  <si>
    <t xml:space="preserve">帳冊別記號</t>
  </si>
  <si>
    <t xml:space="preserve">NVL("S"."AcBookFlag", 0)</t>
  </si>
  <si>
    <t xml:space="preserve">AcBookCode</t>
  </si>
  <si>
    <t xml:space="preserve">帳冊別</t>
  </si>
  <si>
    <t xml:space="preserve">系統參數設定檔帶入
000：全公司</t>
  </si>
  <si>
    <t xml:space="preserve">固定為「000」</t>
  </si>
  <si>
    <t xml:space="preserve">SumNo</t>
  </si>
  <si>
    <t xml:space="preserve">彙總別</t>
  </si>
  <si>
    <t xml:space="preserve">撥還共用(0XX)／還款來源(1xx)／撥款方式(2xx)
090.暫收抵繳
091:借新還舊
092:暫收轉帳
093:抽退票
094:轉債協暫收款
095:轉債協退還款
101.匯款轉帳
102.銀行扣款
103.員工扣款
104.支票兌現
105.法院扣薪
106.理賠金
107.代收款-債權協商
109.其他
111.匯款轉帳預先作業
201:整批匯款
202:單筆匯款
204:退款台新(存款憑條)
205:退款他行(整批匯款)
211:退款新光(存款憑條)
</t>
  </si>
  <si>
    <t xml:space="preserve">DscptCode</t>
  </si>
  <si>
    <t xml:space="preserve">摘要代號</t>
  </si>
  <si>
    <t xml:space="preserve">SlipNote</t>
  </si>
  <si>
    <t xml:space="preserve">傳票摘要</t>
  </si>
  <si>
    <t xml:space="preserve">NVARCHAR2</t>
  </si>
  <si>
    <t xml:space="preserve">SlipBatNo</t>
  </si>
  <si>
    <t xml:space="preserve">傳票批號</t>
  </si>
  <si>
    <t xml:space="preserve">01~10-關帳
11-支票繳款
90~99 提存帳務，不會更新AcMain總帳檔
99-利息提存 98-迴轉上月
96-放款承諾 97-迴轉上月
95-未付火險費提存 94-迴轉上月</t>
  </si>
  <si>
    <t xml:space="preserve">BSTBTN</t>
  </si>
  <si>
    <t xml:space="preserve">批次號碼    </t>
  </si>
  <si>
    <t xml:space="preserve">"S"."BSTBTN"</t>
  </si>
  <si>
    <t xml:space="preserve">SlipNo</t>
  </si>
  <si>
    <t xml:space="preserve">傳票號碼</t>
  </si>
  <si>
    <t xml:space="preserve">JLNVNO</t>
  </si>
  <si>
    <t xml:space="preserve">傳票號碼    </t>
  </si>
  <si>
    <t xml:space="preserve">"S"."JLNVNO"</t>
  </si>
  <si>
    <t xml:space="preserve">TitaKinbr</t>
  </si>
  <si>
    <t xml:space="preserve">登錄單位別</t>
  </si>
  <si>
    <t xml:space="preserve">TitaTlrNo</t>
  </si>
  <si>
    <t xml:space="preserve">登錄經辦</t>
  </si>
  <si>
    <t xml:space="preserve">固定為「999999」</t>
  </si>
  <si>
    <t xml:space="preserve">TitaTxtNo</t>
  </si>
  <si>
    <t xml:space="preserve">登錄交易序號</t>
  </si>
  <si>
    <t xml:space="preserve">LPAD("S"."TRXNMT", 5, 0)||LPAD("S"."TRXNM2", 3, 0)</t>
  </si>
  <si>
    <t xml:space="preserve">TitaTxCd</t>
  </si>
  <si>
    <t xml:space="preserve">交易代號</t>
  </si>
  <si>
    <t xml:space="preserve">TRXTRN</t>
  </si>
  <si>
    <t xml:space="preserve">交易代號    </t>
  </si>
  <si>
    <t xml:space="preserve">"S"."TRXTRN"</t>
  </si>
  <si>
    <t xml:space="preserve">TitaSecNo</t>
  </si>
  <si>
    <t xml:space="preserve">業務類別</t>
  </si>
  <si>
    <t xml:space="preserve">TitaBatchNo</t>
  </si>
  <si>
    <t xml:space="preserve">整批批號</t>
  </si>
  <si>
    <t xml:space="preserve">TitaBatchSeq</t>
  </si>
  <si>
    <t xml:space="preserve">整批明細序號</t>
  </si>
  <si>
    <t xml:space="preserve">TitaSupNo</t>
  </si>
  <si>
    <t xml:space="preserve">核准主管</t>
  </si>
  <si>
    <t xml:space="preserve">TitaRelCd</t>
  </si>
  <si>
    <t xml:space="preserve">作業模式</t>
  </si>
  <si>
    <t xml:space="preserve">1一段式，2二段式，3三段式</t>
  </si>
  <si>
    <t xml:space="preserve">JsonFields</t>
  </si>
  <si>
    <t xml:space="preserve">jason格式紀錄欄</t>
  </si>
  <si>
    <t xml:space="preserve">TRXTCT
TRXNTX</t>
  </si>
  <si>
    <t xml:space="preserve">結案區分  
免印花稅金額</t>
  </si>
  <si>
    <t xml:space="preserve">C
D
</t>
  </si>
  <si>
    <t xml:space="preserve">1
11
</t>
  </si>
  <si>
    <t xml:space="preserve">CASE WHEN S."TRXNTX" &gt; 0 AND S."TRXTCT" IS NOT NULL THEN '{'||'"StampTaxFreeAmt":"'||"S"."TRXNTX"||'"'||','||'"CaseCloseCode":"'||"S"."TRXTCT"||'"'||'}' WHEN S."TRXNTX" &gt; 0 THEN '{"StampTaxFreeAmt":"'||"S"."TRXNTX"||'"}' WHEN S."TRXTCT" IS NOT NULL THEN '{"CaseCloseCode":"'||"S"."TRXTCT"||'"}' ELSE '' END</t>
  </si>
  <si>
    <t xml:space="preserve">建檔日期時間</t>
  </si>
  <si>
    <t xml:space="preserve">最後更新日期時間</t>
  </si>
  <si>
    <t xml:space="preserve">最後更新人員</t>
  </si>
  <si>
    <t xml:space="preserve">00A:傳統帳冊;201:利變年金帳冊
帳冊別記號=0時，不須處理
帳冊別記號=1時，由帳冊別處理公用程式設定
帳冊別記號=3時，由業務交易帶入</t>
  </si>
  <si>
    <t xml:space="preserve">CASE WHEN NVL(ACT."ACTFSC",' ') = 'A' THEN '201' ELSE '00A' END</t>
  </si>
  <si>
    <t xml:space="preserve">AcLoanRenew</t>
  </si>
  <si>
    <t xml:space="preserve">FROM (SELECT "LMSACN"
 ,"LMSAPN"
 ,"LMSASQ"
 ,"LMSAPN1"
 ,"LMSASQ1"
 ,ROW_NUMBER() OVER (PARTITION BY "LMSACN","LMSAPN","LMSASQ"
 ORDER BY "LMSAPN1","LMSASQ1") AS "Seq"
 FROM "LNACNP"
 GROUP BY "LMSACN"
 ,"LMSAPN"
 ,"LMSASQ"
 ,"LMSAPN1"
 ,"LMSASQ1") S1
 LEFT JOIN (SELECT "LMSACN"
 ,"LMSAPN"
 ,"LMSASQ"
 FROM "LN$NODP"
 GROUP BY "LMSACN"
 ,"LMSAPN"
 ,"LMSASQ") S2 ON S2."LMSACN" = S1."LMSACN"
 AND S2."LMSAPN" = S1."LMSAPN"
 AND S2."LMSASQ" = S1."LMSASQ"
 LEFT JOIN "LA$LMSP" S3 ON S3."LMSACN" = S1."LMSACN"
 AND S3."LMSAPN" = S1."LMSAPN"
 AND S3."LMSASQ" = S1."LMSASQ"
 </t>
  </si>
  <si>
    <t xml:space="preserve">"CustNo", "NewFacmNo", "NewBormNo", "OldFacmNo", "OldBormNo"</t>
  </si>
  <si>
    <t xml:space="preserve">LNACNP</t>
  </si>
  <si>
    <t xml:space="preserve">"S1"."LMSACN"</t>
  </si>
  <si>
    <t xml:space="preserve">NewFacmNo</t>
  </si>
  <si>
    <t xml:space="preserve">新額度編號 </t>
  </si>
  <si>
    <t xml:space="preserve">額度</t>
  </si>
  <si>
    <t xml:space="preserve">"S1"."LMSAPN"</t>
  </si>
  <si>
    <t xml:space="preserve">NewBormNo</t>
  </si>
  <si>
    <t xml:space="preserve">新撥款序號</t>
  </si>
  <si>
    <t xml:space="preserve">撥款</t>
  </si>
  <si>
    <t xml:space="preserve">"S1"."LMSASQ"</t>
  </si>
  <si>
    <t xml:space="preserve">OldFacmNo</t>
  </si>
  <si>
    <t xml:space="preserve">舊額度編號</t>
  </si>
  <si>
    <t xml:space="preserve">LMSAPN1</t>
  </si>
  <si>
    <t xml:space="preserve">"S1"."LMSAPN1"</t>
  </si>
  <si>
    <t xml:space="preserve">OldBormNo</t>
  </si>
  <si>
    <t xml:space="preserve">舊撥款序號</t>
  </si>
  <si>
    <t xml:space="preserve">LMSASQ1</t>
  </si>
  <si>
    <t xml:space="preserve">"S1"."LMSASQ1"</t>
  </si>
  <si>
    <t xml:space="preserve">RenewCode</t>
  </si>
  <si>
    <t xml:space="preserve">展期記號</t>
  </si>
  <si>
    <t xml:space="preserve">代碼檔: 02-業務作業
RenewCode展期記號
1.一般
2.協議
</t>
  </si>
  <si>
    <t xml:space="preserve">CASE WHEN NVL(S2."LMSACN",0) &lt;&gt; 0 THEN '2' ELSE '1' END</t>
  </si>
  <si>
    <t xml:space="preserve">MainFlag</t>
  </si>
  <si>
    <t xml:space="preserve">主要記號</t>
  </si>
  <si>
    <t xml:space="preserve">Y.新撥款找舊撥款時，取舊撥款第一筆為Y</t>
  </si>
  <si>
    <t xml:space="preserve">CASE WHEN S1."Seq" = 1 THEN 'Y' ELSE 'N' END</t>
  </si>
  <si>
    <t xml:space="preserve">DECIMALD</t>
  </si>
  <si>
    <t xml:space="preserve">LA$LMSP</t>
  </si>
  <si>
    <t xml:space="preserve">LMSLLD</t>
  </si>
  <si>
    <t xml:space="preserve">撥款日期</t>
  </si>
  <si>
    <t xml:space="preserve">NVL("S3"."LMSLLD", 0)</t>
  </si>
  <si>
    <t xml:space="preserve">AcMain</t>
  </si>
  <si>
    <t xml:space="preserve">FROM "LA$LDGP" S1
 LEFT JOIN "TB$LCDP" S2 ON S2."ACNACC" = S1."ACNACC"
 AND NVL(S2."ACNACS",' ') = NVL(S1."ACNACS",' ')
 AND NVL(S2."ACNASS",' ') = NVL(S1."ACNASS",' ')
 LEFT JOIN "CdAcCode" S3 ON S3."AcNoCodeOld" = S2."CORACC" AND S3."AcSubCode" = NVL(S2."CORACS",' ')
 AND S3."AcDtlCode" = ' '
 </t>
  </si>
  <si>
    <t xml:space="preserve">"AcBookCode", "AcSubBookCode", "BranchNo", "CurrencyCode", "AcNoCode", "AcSubCode", "AcDtlCode", "AcDate"</t>
  </si>
  <si>
    <t xml:space="preserve">WHERE S1."TRXDAT" &gt;= 20100101
AND NVL(S2."CORACC",' ') &lt;&gt; ' ' AND NVL(S3."AcNoCode",' ') &lt;&gt; ' ' GROUP BY CASE
WHEN NVL(S2."ACTFSC",' ') = 'A'
THEN '201'
ELSE '00A' END
, S3."AcNoCode"
, NVL(S2."CORACS",' ') 
, S1."TRXDAT"
, S3."AcctCode"</t>
  </si>
  <si>
    <t xml:space="preserve">偵測到 MERGE</t>
  </si>
  <si>
    <t xml:space="preserve">帳冊別  </t>
  </si>
  <si>
    <t xml:space="preserve">000：全公司</t>
  </si>
  <si>
    <t xml:space="preserve">00A：傳統帳冊                           201:利變年金帳冊</t>
  </si>
  <si>
    <t xml:space="preserve">CASE WHEN NVL(S2."ACTFSC",' ') = 'A' THEN '201' ELSE '00A' END</t>
  </si>
  <si>
    <t xml:space="preserve">"S3"."AcNoCode"</t>
  </si>
  <si>
    <t xml:space="preserve">TB$LCDP</t>
  </si>
  <si>
    <t xml:space="preserve">CORACS</t>
  </si>
  <si>
    <t xml:space="preserve">新會計子目  </t>
  </si>
  <si>
    <t xml:space="preserve">NVL("S2"."CORACS", ' ')</t>
  </si>
  <si>
    <t xml:space="preserve">CdAcCode會計科子細目設定檔
有細目者，另計記細目為&lt;空白&gt;為加總至科子目</t>
  </si>
  <si>
    <t xml:space="preserve">YdBal</t>
  </si>
  <si>
    <t xml:space="preserve">前日餘額</t>
  </si>
  <si>
    <t xml:space="preserve">LA$LDGP
LA$LDGP</t>
  </si>
  <si>
    <t xml:space="preserve">LCDPCA
LCDPDA</t>
  </si>
  <si>
    <t xml:space="preserve">前日貸方金額
前日借方金額</t>
  </si>
  <si>
    <t xml:space="preserve">0
0
</t>
  </si>
  <si>
    <t xml:space="preserve">SUM( CASE WHEN S1."LCDPDA" &gt; 0 THEN "S1"."LCDPDA" ELSE "S1"."LCDPCA" END )</t>
  </si>
  <si>
    <t xml:space="preserve">LA$LDGP
LA$LDGP
LA$LDGP
LA$LDGP</t>
  </si>
  <si>
    <t xml:space="preserve">LDGCCA
LDGCDA
LCDPCA
LCDPDA</t>
  </si>
  <si>
    <t xml:space="preserve">本日貸方金額
本日借方金額
前日貸方金額
前日借方金額</t>
  </si>
  <si>
    <t xml:space="preserve">D
D
D
D
</t>
  </si>
  <si>
    <t xml:space="preserve">11
11
11
11
</t>
  </si>
  <si>
    <t xml:space="preserve">0
0
0
0
</t>
  </si>
  <si>
    <t xml:space="preserve">SUM( CASE WHEN S1."LCDPDA" &gt; 0 THEN "S1"."LCDPDA"+ "S1"."LDGCDA"- "S1"."LDGCCA" ELSE "S1"."LCDPCA"- "S1"."LDGCDA"+ "S1"."LDGCCA" END )</t>
  </si>
  <si>
    <t xml:space="preserve">DbCnt</t>
  </si>
  <si>
    <t xml:space="preserve">借方筆數</t>
  </si>
  <si>
    <t xml:space="preserve">DbAmt</t>
  </si>
  <si>
    <t xml:space="preserve">借方金額</t>
  </si>
  <si>
    <t xml:space="preserve">LDGCDA</t>
  </si>
  <si>
    <t xml:space="preserve">本日借方金額</t>
  </si>
  <si>
    <t xml:space="preserve">SUM("S1"."LDGCDA")</t>
  </si>
  <si>
    <t xml:space="preserve">CrCnt</t>
  </si>
  <si>
    <t xml:space="preserve">貸方筆數</t>
  </si>
  <si>
    <t xml:space="preserve">CrAmt</t>
  </si>
  <si>
    <t xml:space="preserve">貸方金額</t>
  </si>
  <si>
    <t xml:space="preserve">LDGCCA</t>
  </si>
  <si>
    <t xml:space="preserve">本日貸方金額</t>
  </si>
  <si>
    <t xml:space="preserve">SUM("S1"."LDGCCA")</t>
  </si>
  <si>
    <t xml:space="preserve">CoreDbCnt</t>
  </si>
  <si>
    <t xml:space="preserve">核心借方筆數</t>
  </si>
  <si>
    <t xml:space="preserve">銷帳記號=2－準銷帳科目(入銷帳在核心系統與放款系統分開處理)，ex:暫付及待結轉帳項－火險保費，需將核心出帳的借方金額寫入，餘額才可正確計算。</t>
  </si>
  <si>
    <t xml:space="preserve">CoreDbAmt</t>
  </si>
  <si>
    <t xml:space="preserve">核心借方金額</t>
  </si>
  <si>
    <t xml:space="preserve">CoreCrCnt</t>
  </si>
  <si>
    <t xml:space="preserve">核心貸方筆數</t>
  </si>
  <si>
    <t xml:space="preserve">CoreCrAmt</t>
  </si>
  <si>
    <t xml:space="preserve">核心貸方金額</t>
  </si>
  <si>
    <t xml:space="preserve">MonthEndYm</t>
  </si>
  <si>
    <t xml:space="preserve">月底年月 </t>
  </si>
  <si>
    <t xml:space="preserve">平常日-&gt; 0, 月底日資料 -&gt; ex.202005</t>
  </si>
  <si>
    <t xml:space="preserve">AcReceivable</t>
  </si>
  <si>
    <t xml:space="preserve">FROM "FacMain" F1
 LEFT JOIN "LoanBorMain" L1 ON L1."CustNo" = F1."CustNo"
 AND L1."FacmNo" = F1."FacmNo"
 LEFT JOIN "LoanOverdue" L2 ON L2."CustNo" = L1."CustNo"
 AND L2."FacmNo" = L1."FacmNo"
 AND L2."BormNo" = L1."BormNo"
 AND L2."OvduNo" = L1."LastOvduNo"
 AND L1."Status" IN (2,6,7)
 LEFT JOIN "CdAcCode" C1 ON C1."AcctCode" = CASE WHEN NVL(L2."BormNo",0) &gt; 0 THEN '990' ELSE F1."AcctCode" END
 LEFT JOIN "LA$ACTP" ACT ON ACT."LMSACN" = F1."CustNo"
 </t>
  </si>
  <si>
    <t xml:space="preserve">"AcctCode", "CustNo", "FacmNo", "RvNo"</t>
  </si>
  <si>
    <t xml:space="preserve">WHERE F1."LastBormNo" &gt;= 1
AND NVL(NVL(L2."OvduNo",L1."BormNo"),0) &gt; 0</t>
  </si>
  <si>
    <t xml:space="preserve">FacMain</t>
  </si>
  <si>
    <t xml:space="preserve">核准科目</t>
  </si>
  <si>
    <t xml:space="preserve">CASE WHEN NVL(L2."BormNo",0) &gt; 0 THEN '990' ELSE "F1"."AcctCode" END</t>
  </si>
  <si>
    <t xml:space="preserve">借款人戶號</t>
  </si>
  <si>
    <t xml:space="preserve">LPAD("F1"."CustNo", 7, 0)</t>
  </si>
  <si>
    <t xml:space="preserve">借新還舊時放000</t>
  </si>
  <si>
    <t xml:space="preserve">LPAD("F1"."FacmNo", 3, 0)</t>
  </si>
  <si>
    <t xml:space="preserve">1.暫收款－可抵繳 : ''primary key 不可有null, 放一個空白
2.擔保放款、催收款項 : 撥款序號(3)
3.會計銷帳科目：系統自編(AC+西元年後兩碼+流水號六碼)
4.暫收款－支票：支票帳號(9)-支票號碼(7) 
5.未收帳管費：第一筆撥款序號(3) 
6.未收契變手續費：契變日期(8,西元)+契變序號(02)
7.未收、暫收、暫付、催收火險保費：原保險單號碼
8.暫付、催收法務費：記錄號碼(8)
9.短繳期金：撥款序號(3)
10.'FacmNo'+額度編號(暫收款－借新還舊)</t>
  </si>
  <si>
    <t xml:space="preserve">LoanBorMain
LoanOverdue</t>
  </si>
  <si>
    <t xml:space="preserve">BormNo
BormNo</t>
  </si>
  <si>
    <t xml:space="preserve">撥款序號, 預約序號
撥款序號</t>
  </si>
  <si>
    <t xml:space="preserve">DECIMAL
DECIMAL
</t>
  </si>
  <si>
    <t xml:space="preserve">3
3
</t>
  </si>
  <si>
    <t xml:space="preserve">CASE WHEN NVL(L2."BormNo",0) &gt; 0 THEN LPAD("L2"."BormNo", 3, 0) ELSE LPAD("L1"."BormNo", 3, 0) END</t>
  </si>
  <si>
    <t xml:space="preserve">CdAcCode會計科子細目設定檔，銷帳科目記號&gt;=3放空白</t>
  </si>
  <si>
    <t xml:space="preserve">"C1"."AcNoCode"</t>
  </si>
  <si>
    <t xml:space="preserve">"C1"."AcSubCode"</t>
  </si>
  <si>
    <t xml:space="preserve">"C1"."AcDtlCode"</t>
  </si>
  <si>
    <t xml:space="preserve">ClsFlag</t>
  </si>
  <si>
    <t xml:space="preserve">銷帳記號</t>
  </si>
  <si>
    <t xml:space="preserve">0.未銷、1.已銷</t>
  </si>
  <si>
    <t xml:space="preserve">CASE WHEN NVL(L2."BormNo",0) &gt; 0 THEN CASE WHEN L2."OvduBal" &gt; 0 THEN 0 ELSE 1 END ELSE CASE WHEN L1."LoanBal" &gt; 0 THEN 0 ELSE 1 END END</t>
  </si>
  <si>
    <t xml:space="preserve">0: 一般科目
1: 資負明細科目</t>
  </si>
  <si>
    <t xml:space="preserve">NVL("C1"."AcctFlag", 0)</t>
  </si>
  <si>
    <t xml:space="preserve">1:會計銷帳科目
2:業務銷帳科目
3:未收費用
4:短繳期金
5.另收欠款</t>
  </si>
  <si>
    <t xml:space="preserve">"C1"."ReceivableFlag"</t>
  </si>
  <si>
    <t xml:space="preserve">RvAmt</t>
  </si>
  <si>
    <t xml:space="preserve">起帳總額</t>
  </si>
  <si>
    <t xml:space="preserve">DrawdownAmt
OvduAmt</t>
  </si>
  <si>
    <t xml:space="preserve">撥款金額
轉催收金額</t>
  </si>
  <si>
    <t xml:space="preserve">16
16
</t>
  </si>
  <si>
    <t xml:space="preserve">2
2
</t>
  </si>
  <si>
    <t xml:space="preserve">CASE WHEN NVL(L2."BormNo",0) &gt; 0 THEN "L2"."OvduAmt" ELSE "L1"."DrawdownAmt" END</t>
  </si>
  <si>
    <t xml:space="preserve">RvBal</t>
  </si>
  <si>
    <t xml:space="preserve">未銷餘額 </t>
  </si>
  <si>
    <t xml:space="preserve">含次日</t>
  </si>
  <si>
    <t xml:space="preserve">LoanBal
OvduBal</t>
  </si>
  <si>
    <t xml:space="preserve">放款餘額
催收餘額</t>
  </si>
  <si>
    <t xml:space="preserve">CASE WHEN NVL(L2."BormNo",0) &gt; 0 THEN "L2"."OvduBal" ELSE "L1"."LoanBal" END</t>
  </si>
  <si>
    <t xml:space="preserve">AcBal</t>
  </si>
  <si>
    <t xml:space="preserve">會計日餘額 </t>
  </si>
  <si>
    <t xml:space="preserve">不含次日</t>
  </si>
  <si>
    <t xml:space="preserve">共用代碼檔
201 :利變年金</t>
  </si>
  <si>
    <t xml:space="preserve">OpenAcDate</t>
  </si>
  <si>
    <t xml:space="preserve">起帳日期</t>
  </si>
  <si>
    <t xml:space="preserve">火險：原保險單保險迄日、暫付法務費：法務費單據日期</t>
  </si>
  <si>
    <t xml:space="preserve">DrawdownDate
OvduDate</t>
  </si>
  <si>
    <t xml:space="preserve">撥款日期, 預約日期
轉催收日期</t>
  </si>
  <si>
    <t xml:space="preserve">DECIMALD
DECIMALD
</t>
  </si>
  <si>
    <t xml:space="preserve">8
8
</t>
  </si>
  <si>
    <t xml:space="preserve">CASE WHEN NVL(L2."BormNo",0) &gt; 0 THEN "L2"."OvduDate" ELSE "L1"."DrawdownDate" END</t>
  </si>
  <si>
    <t xml:space="preserve">LastAcDate</t>
  </si>
  <si>
    <t xml:space="preserve">最後作帳日</t>
  </si>
  <si>
    <t xml:space="preserve">不含次日交易</t>
  </si>
  <si>
    <t xml:space="preserve">LastEntDy
AcDate</t>
  </si>
  <si>
    <t xml:space="preserve">上次交易日
會計日期</t>
  </si>
  <si>
    <t xml:space="preserve">CASE WHEN NVL(L2."BormNo",0) &gt; 0 THEN "L2"."AcDate" ELSE "L1"."LastEntDy" END</t>
  </si>
  <si>
    <t xml:space="preserve">LastTxDate</t>
  </si>
  <si>
    <t xml:space="preserve">最後交易日</t>
  </si>
  <si>
    <t xml:space="preserve">含次日交易</t>
  </si>
  <si>
    <t xml:space="preserve">起帳</t>
  </si>
  <si>
    <t xml:space="preserve">TitaKinBr</t>
  </si>
  <si>
    <t xml:space="preserve">經辦</t>
  </si>
  <si>
    <t xml:space="preserve">交易序號</t>
  </si>
  <si>
    <t xml:space="preserve">00A:傳統帳冊;201:利變年金帳冊</t>
  </si>
  <si>
    <t xml:space="preserve">FROM "InsuRenew" S1
 LEFT JOIN "CdAcCode" S2 ON S2."AcctCode" = CASE
 WHEN S1."StatusCode" = 0 AND S1."NotiTempFg" = 'Y' THEN 'TMI'
 WHEN S1."StatusCode" = 1 THEN 'F09'
 WHEN S1."StatusCode" = 2 THEN 'F25'
 ELSE ' ' END
 </t>
  </si>
  <si>
    <t xml:space="preserve">WHERE S1."AcDate" = 0
AND S1."TotInsuPrem" &gt; 0
AND CASE
WHEN S1."StatusCode" = 0 AND S1."NotiTempFg" = 'Y' THEN 'Y'
WHEN S1."StatusCode" = 1 THEN 'Y'
WHEN S1."StatusCode" = 2 THEN 'Y'
ELSE 'N' END = 'Y'</t>
  </si>
  <si>
    <t xml:space="preserve">CASE WHEN S1."StatusCode" = 2 THEN 'F25' WHEN S1."StatusCode" = 1 THEN 'F09' WHEN S1."StatusCode" = 0 AND S1."NotiTempFg" = 'Y' THEN 'TMI' ELSE ' ' END</t>
  </si>
  <si>
    <t xml:space="preserve">InsuRenew</t>
  </si>
  <si>
    <t xml:space="preserve">LPAD("S1"."CustNo", 7, 0)</t>
  </si>
  <si>
    <t xml:space="preserve">LPAD("S1"."FacmNo", 3, 0)</t>
  </si>
  <si>
    <t xml:space="preserve">PrevInsuNo</t>
  </si>
  <si>
    <t xml:space="preserve">原保單號碼</t>
  </si>
  <si>
    <t xml:space="preserve">17
</t>
  </si>
  <si>
    <t xml:space="preserve">"S1"."PrevInsuNo"</t>
  </si>
  <si>
    <t xml:space="preserve">NVL("S2"."AcNoCode", ' ')</t>
  </si>
  <si>
    <t xml:space="preserve">NVL("S2"."AcSubCode", ' ')</t>
  </si>
  <si>
    <t xml:space="preserve">NVL("S2"."AcDtlCode", ' ')</t>
  </si>
  <si>
    <t xml:space="preserve">CASE WHEN S1."StatusCode" = 0 AND S1."NotiTempFg" = 'Y' THEN 3 WHEN S1."StatusCode" = 1 THEN 2 WHEN S1."StatusCode" = 2 THEN 2 ELSE 0 END</t>
  </si>
  <si>
    <t xml:space="preserve">TotInsuPrem</t>
  </si>
  <si>
    <t xml:space="preserve">總保費</t>
  </si>
  <si>
    <t xml:space="preserve">14
</t>
  </si>
  <si>
    <t xml:space="preserve">"S1"."TotInsuPrem"</t>
  </si>
  <si>
    <t xml:space="preserve">InsuRenew
InsuRenew</t>
  </si>
  <si>
    <t xml:space="preserve">OvduDate
InsuStartDate</t>
  </si>
  <si>
    <t xml:space="preserve">轉催收日
保險起日</t>
  </si>
  <si>
    <t xml:space="preserve">DECIMAL
Decimald
</t>
  </si>
  <si>
    <t xml:space="preserve">CASE WHEN S1."StatusCode" = 0 AND S1."NotiTempFg" = 'Y' THEN "S1"."InsuStartDate" WHEN S1."StatusCode" = 1 THEN "S1"."InsuStartDate" WHEN S1."StatusCode" = 2 THEN "S1"."OvduDate" ELSE 0 END</t>
  </si>
  <si>
    <t xml:space="preserve">固定為「00A」</t>
  </si>
  <si>
    <t xml:space="preserve">FROM "ForeclosureFee" S1
 LEFT JOIN "CdAcCode" S2 ON S2."AcctCode" = CASE
 WHEN S1."OverdueDate" &gt; 0 THEN 'F24'
 ELSE 'F07' END
 </t>
  </si>
  <si>
    <t xml:space="preserve">WHERE S1."CloseDate" = 0</t>
  </si>
  <si>
    <t xml:space="preserve">CASE WHEN S1."OverdueDate" &gt; 0 THEN 'F24' ELSE 'F07' END</t>
  </si>
  <si>
    <t xml:space="preserve">ForeclosureFee</t>
  </si>
  <si>
    <t xml:space="preserve">LPAD("S1"."CustNo", 7, '0')</t>
  </si>
  <si>
    <t xml:space="preserve">LPAD("S1"."FacmNo", 3, '0')</t>
  </si>
  <si>
    <t xml:space="preserve">RecordNo</t>
  </si>
  <si>
    <t xml:space="preserve">記錄號碼</t>
  </si>
  <si>
    <t xml:space="preserve">LPAD("S1"."RecordNo", 7, '0')</t>
  </si>
  <si>
    <t xml:space="preserve">固定為「2」</t>
  </si>
  <si>
    <t xml:space="preserve">Fee</t>
  </si>
  <si>
    <t xml:space="preserve">法拍費用</t>
  </si>
  <si>
    <t xml:space="preserve">16
</t>
  </si>
  <si>
    <t xml:space="preserve">"S1"."Fee"</t>
  </si>
  <si>
    <t xml:space="preserve">ForeclosureFee
ForeclosureFee</t>
  </si>
  <si>
    <t xml:space="preserve">DocDate
OverdueDate</t>
  </si>
  <si>
    <t xml:space="preserve">單據日期
轉催收日</t>
  </si>
  <si>
    <t xml:space="preserve">DecimalD
DecimalD
</t>
  </si>
  <si>
    <t xml:space="preserve">CASE WHEN S1."OverdueDate" &gt; 0 THEN "S1"."OverdueDate" ELSE "S1"."DocDate" END</t>
  </si>
  <si>
    <t xml:space="preserve">FROM "LN$ACFP" S1
 </t>
  </si>
  <si>
    <t xml:space="preserve">WHERE S1."TRXDAT" = 0 </t>
  </si>
  <si>
    <t xml:space="preserve">固定為「F10」</t>
  </si>
  <si>
    <t xml:space="preserve">LN$ACFP</t>
  </si>
  <si>
    <t xml:space="preserve">LPAD("S1"."LMSACN", 7, 0)</t>
  </si>
  <si>
    <t xml:space="preserve">額度號碼</t>
  </si>
  <si>
    <t xml:space="preserve">LPAD("S1"."LMSAPN", 3, 0)</t>
  </si>
  <si>
    <t xml:space="preserve">LPAD("S1"."LMSASQ", 3, 0)</t>
  </si>
  <si>
    <t xml:space="preserve">固定為「3」</t>
  </si>
  <si>
    <t xml:space="preserve">ACTFEE</t>
  </si>
  <si>
    <t xml:space="preserve">帳管費</t>
  </si>
  <si>
    <t xml:space="preserve">"S1"."ACTFEE"</t>
  </si>
  <si>
    <t xml:space="preserve">FROM "LN$CFRP" S1
 LEFT JOIN "As400EmpNoMapping" AEM ON AEM."As400TellerNo" = S1."CFPMEM"
 </t>
  </si>
  <si>
    <t xml:space="preserve">WHERE S1."TRXDAT" = 0</t>
  </si>
  <si>
    <t xml:space="preserve">固定為「F29」</t>
  </si>
  <si>
    <t xml:space="preserve">LN$CFRP</t>
  </si>
  <si>
    <t xml:space="preserve">LN$CFRP
LN$CFRP
LN$CFRP</t>
  </si>
  <si>
    <t xml:space="preserve">CFRDAT
LMSAPN
LMSACN</t>
  </si>
  <si>
    <t xml:space="preserve">契變日期
額度號碼
戶號</t>
  </si>
  <si>
    <t xml:space="preserve">N
N
N
</t>
  </si>
  <si>
    <t xml:space="preserve">8
3
7
</t>
  </si>
  <si>
    <t xml:space="preserve">
</t>
  </si>
  <si>
    <t xml:space="preserve">TRIM(TO_CHAR("S1"."CFRDAT"))||TRIM(TO_CHAR(ROW_NUMBER() OVER (PARTITION BY "S1"."LMSACN", "S1"."LMSAPN" ORDER BY "S1"."LMSACN", "S1"."LMSAPN", "S1"."CFRDAT"), '00'))</t>
  </si>
  <si>
    <t xml:space="preserve">CFRAMT</t>
  </si>
  <si>
    <t xml:space="preserve">貸後契變手續費</t>
  </si>
  <si>
    <t xml:space="preserve">"S1"."CFRAMT"</t>
  </si>
  <si>
    <t xml:space="preserve">CFRCOD</t>
  </si>
  <si>
    <t xml:space="preserve">貸後契變項目</t>
  </si>
  <si>
    <t xml:space="preserve">CASE TRIM(TO_CHAR("S1"."CFRCOD", '00')) WHEN '01' THEN '寬限與年期' WHEN '02' THEN '變利率週期' WHEN '03' THEN '補清償證明' WHEN '04' THEN '變更抵押權' WHEN '05' THEN '變更保證人' ELSE '' END</t>
  </si>
  <si>
    <t xml:space="preserve">CFRDAT</t>
  </si>
  <si>
    <t xml:space="preserve">契變日期</t>
  </si>
  <si>
    <t xml:space="preserve">"S1"."CFRDAT"</t>
  </si>
  <si>
    <t xml:space="preserve">As400EmpNoMapping</t>
  </si>
  <si>
    <t xml:space="preserve">EmpNo</t>
  </si>
  <si>
    <t xml:space="preserve">"AEM"."EmpNo"</t>
  </si>
  <si>
    <t xml:space="preserve">'{"ContractChgCode":"'||TRIM(TO_CHAR("S1"."CFRCOD", '00'))||'"}'</t>
  </si>
  <si>
    <t xml:space="preserve">FROM (SELECT ROW_NUMBER() OVER (PARTITION BY ACTP.LMSACN ORDER BY ACTP.BKPDAT DESC) AS "Seq"
 ,ACTP.BKPDAT
 ,ACTP.LMSACN
 ,NVL(APLP.LMSAPN,ACTP.APLAPN) AS LMSAPN
 ,ACTP.LMSTOA
 FROM LADACTP ACTP
 LEFT JOIN ( SELECT LMSACN
 , MIN(LMSAPN) AS LMSAPN
 FROM LA$APLP
 WHERE APLUAM &gt; 0
 GROUP BY LMSACN
 ) APLP ON APLP.LMSACN = ACTP.LMSACN
 ) S1
 LEFT JOIN "CdAcCode" S2 ON S2."AcctCode" = 'TAV'
 </t>
  </si>
  <si>
    <t xml:space="preserve">WHERE S1."Seq" = 1
AND S1."LMSTOA" &gt; 0</t>
  </si>
  <si>
    <t xml:space="preserve">固定為「TAV」</t>
  </si>
  <si>
    <t xml:space="preserve">LADACTP</t>
  </si>
  <si>
    <t xml:space="preserve">戶號    </t>
  </si>
  <si>
    <t xml:space="preserve">APLAPN</t>
  </si>
  <si>
    <t xml:space="preserve">最終額度編號</t>
  </si>
  <si>
    <t xml:space="preserve">"S2"."AcNoCode"</t>
  </si>
  <si>
    <t xml:space="preserve">"S2"."AcSubCode"</t>
  </si>
  <si>
    <t xml:space="preserve">"S2"."AcDtlCode"</t>
  </si>
  <si>
    <t xml:space="preserve">LMSTOA</t>
  </si>
  <si>
    <t xml:space="preserve">暫收－非支票</t>
  </si>
  <si>
    <t xml:space="preserve">"S1"."LMSTOA"</t>
  </si>
  <si>
    <t xml:space="preserve">BKPDAT</t>
  </si>
  <si>
    <t xml:space="preserve">"S1"."BKPDAT"</t>
  </si>
  <si>
    <t xml:space="preserve">FROM (SELECT SUM("LORAMT") AS "LORAMT"
 FROM "LN$LORP"
 WHERE "TRXIDT" = 0
 GROUP BY "TRXIDT") S1
 LEFT JOIN "CdAcCode" S2 ON S2."AcctCode" = 'T10'
 </t>
  </si>
  <si>
    <t xml:space="preserve">固定為「T10」</t>
  </si>
  <si>
    <t xml:space="preserve">固定為「601776」</t>
  </si>
  <si>
    <t xml:space="preserve">LN$LORP</t>
  </si>
  <si>
    <t xml:space="preserve">LORAMT</t>
  </si>
  <si>
    <t xml:space="preserve">分攤金額</t>
  </si>
  <si>
    <t xml:space="preserve">13
</t>
  </si>
  <si>
    <t xml:space="preserve">"S1"."LORAMT"</t>
  </si>
  <si>
    <t xml:space="preserve">FROM "LoanCheque" S1
 LEFT JOIN (SELECT LC."ChequeNo"
 , LC."CustNo"
 , F1."FacmNo"
 , ROW_NUMBER() OVER (PARTITION BY LC."ChequeNo"
 , LC."CustNo"
 ORDER BY F1."FacmNo" DESC) AS "Seq"
 FROM "LoanCheque" LC
 LEFT JOIN "FacMain" F1 ON F1."CustNo" = LC."CustNo"
 LEFT JOIN ( SELECT "CustNo"
 , "FacmNo"
 , SUM("DueAmt") AS "DueAmt"
 FROM "LoanBorMain"
 WHERE "Status" IN (0,2,4,6,7)
 GROUP BY "CustNo"
 , "FacmNo"
 ) L1 ON L1."CustNo" = F1."CustNo"
 AND L1."FacmNo" = F1."FacmNo"
 WHERE LC."ChequeAmt" = NVL(L1."DueAmt",0)
 ) S2 ON S2."ChequeNo" = S1."ChequeNo"
 AND S2."CustNo" = S1."CustNo"
 AND S2."Seq" = 1
 LEFT JOIN "CdAcCode" S3 ON S3."AcctCode" = 'TCK'
 </t>
  </si>
  <si>
    <t xml:space="preserve">WHERE S1."StatusCode" IN ('0','4')</t>
  </si>
  <si>
    <t xml:space="preserve">固定為「TCK」</t>
  </si>
  <si>
    <t xml:space="preserve">LoanCheque</t>
  </si>
  <si>
    <t xml:space="preserve">LPAD(NVL("S2"."FacmNo", 0), 3, 0)</t>
  </si>
  <si>
    <t xml:space="preserve">LoanCheque
LoanCheque</t>
  </si>
  <si>
    <t xml:space="preserve">ChequeNo
ChequeAcct</t>
  </si>
  <si>
    <t xml:space="preserve">支票號碼
支票帳號</t>
  </si>
  <si>
    <t xml:space="preserve">7
9
</t>
  </si>
  <si>
    <t xml:space="preserve">TRIM(TO_CHAR("S1"."ChequeAcct", '000000000'))||' '||TRIM(TO_CHAR("S1"."ChequeNo", '0000000'))</t>
  </si>
  <si>
    <t xml:space="preserve">"S3"."AcSubCode"</t>
  </si>
  <si>
    <t xml:space="preserve">"S3"."AcDtlCode"</t>
  </si>
  <si>
    <t xml:space="preserve">ChequeAmt</t>
  </si>
  <si>
    <t xml:space="preserve">支票金額</t>
  </si>
  <si>
    <t xml:space="preserve">"S1"."ChequeAmt"</t>
  </si>
  <si>
    <t xml:space="preserve">EntryDate</t>
  </si>
  <si>
    <t xml:space="preserve">入帳日</t>
  </si>
  <si>
    <t xml:space="preserve">DECIMALD
</t>
  </si>
  <si>
    <t xml:space="preserve">"S1"."EntryDate"</t>
  </si>
  <si>
    <t xml:space="preserve">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FAC."AcctCode"
 </t>
  </si>
  <si>
    <t xml:space="preserve">WHERE ACT."LMSLPN" &lt; 0
AND FAC."CustNo" &gt; 0
AND FAC."AcctCode" IN ('310','320','330','340')</t>
  </si>
  <si>
    <t xml:space="preserve">CASE WHEN FAC."AcctCode" = '310' THEN 'Z10' WHEN FAC."AcctCode" = '320' THEN 'Z20' WHEN FAC."AcctCode" = '330' THEN 'Z30' WHEN FAC."AcctCode" = '340' THEN 'Z40' ELSE '' END</t>
  </si>
  <si>
    <t xml:space="preserve">LA$ACTP</t>
  </si>
  <si>
    <t xml:space="preserve">LPAD("ACT"."LMSACN", 7, 0)</t>
  </si>
  <si>
    <t xml:space="preserve">LPAD("FAC"."FacmNo", 3, 0)</t>
  </si>
  <si>
    <t xml:space="preserve">LoanBorMain</t>
  </si>
  <si>
    <t xml:space="preserve">撥款序號, 預約序號</t>
  </si>
  <si>
    <t xml:space="preserve">LPAD("FAC"."BormNo", 3, 0)</t>
  </si>
  <si>
    <t xml:space="preserve">LMSLPN</t>
  </si>
  <si>
    <t xml:space="preserve">欠繳本金</t>
  </si>
  <si>
    <t xml:space="preserve">ABS("ACT"."LMSLPN")</t>
  </si>
  <si>
    <t xml:space="preserve">固定為「當日西元日期」</t>
  </si>
  <si>
    <t xml:space="preserve">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CASE
 WHEN FAC."AcctCode" = '310' THEN 'IC1'
 WHEN FAC."AcctCode" = '320' THEN 'IC2'
 WHEN FAC."AcctCode" = '330' THEN 'IC3'
 WHEN FAC."AcctCode" = '340' THEN 'IC4'
 ELSE '' END
 </t>
  </si>
  <si>
    <t xml:space="preserve">WHERE ACT."LMSLIN" &gt; 0
AND FAC."CustNo" &gt; 0
AND FAC."AcctCode" IN ('310','320','330','340')</t>
  </si>
  <si>
    <t xml:space="preserve">CASE WHEN FAC."AcctCode" = '310' THEN 'IC1' WHEN FAC."AcctCode" = '320' THEN 'IC2' WHEN FAC."AcctCode" = '330' THEN 'IC3' WHEN FAC."AcctCode" = '340' THEN 'IC4' ELSE '' END</t>
  </si>
  <si>
    <t xml:space="preserve">LMSLIN</t>
  </si>
  <si>
    <t xml:space="preserve">欠繳利息</t>
  </si>
  <si>
    <t xml:space="preserve">ABS("ACT"."LMSLIN")</t>
  </si>
  <si>
    <t xml:space="preserve">CdAcBook</t>
  </si>
  <si>
    <t xml:space="preserve">FROM "LN$FSCP"
 LEFT JOIN (SELECT S2."ACTFSC"
 ,SUM(S1."LMSLBL") AS "LoanBalSum"
 FROM "LA$LMSP" S1
 LEFT JOIN "LA$ACTP" S2 ON S2."LMSACN" = S1."LMSACN"
 WHERE S2."ACTFSC" = 'A'
 AND S1."LMSLBL" &gt; 0
 GROUP BY S2."ACTFSC"
 ) G1 ON G1."ACTFSC" = "LN$FSCP"."ACTFSC"
 </t>
  </si>
  <si>
    <t xml:space="preserve">"AcBookCode", "AcSubBookCode"</t>
  </si>
  <si>
    <t xml:space="preserve">共用代碼檔       000：全公司
</t>
  </si>
  <si>
    <t xml:space="preserve">CASE WHEN "LN$FSCP"."ACTFSC" = 'A' THEN '201' ELSE '00A' END</t>
  </si>
  <si>
    <t xml:space="preserve">TargetAmt</t>
  </si>
  <si>
    <t xml:space="preserve">放款目標金額</t>
  </si>
  <si>
    <t xml:space="preserve"> </t>
  </si>
  <si>
    <t xml:space="preserve">LN$FSCP</t>
  </si>
  <si>
    <t xml:space="preserve">FSCQTA</t>
  </si>
  <si>
    <t xml:space="preserve">"LN$FSCP"."FSCQTA"</t>
  </si>
  <si>
    <t xml:space="preserve">ActualAmt</t>
  </si>
  <si>
    <t xml:space="preserve">放款實際金額</t>
  </si>
  <si>
    <t xml:space="preserve">LMSLBL</t>
  </si>
  <si>
    <t xml:space="preserve">放款餘額</t>
  </si>
  <si>
    <t xml:space="preserve">"G1"."LoanBalSum"</t>
  </si>
  <si>
    <t xml:space="preserve">AssignSeq</t>
  </si>
  <si>
    <t xml:space="preserve">分配順序    </t>
  </si>
  <si>
    <t xml:space="preserve">FSCPTY</t>
  </si>
  <si>
    <t xml:space="preserve">"LN$FSCP"."FSCPTY"</t>
  </si>
  <si>
    <t xml:space="preserve">AcctSource</t>
  </si>
  <si>
    <t xml:space="preserve">資金來源 </t>
  </si>
  <si>
    <t xml:space="preserve">固定為「A」</t>
  </si>
  <si>
    <t xml:space="preserve">CdAoDept</t>
  </si>
  <si>
    <t xml:space="preserve">FROM "CdEmp" S1
 </t>
  </si>
  <si>
    <t xml:space="preserve">"EmployeeNo"</t>
  </si>
  <si>
    <t xml:space="preserve">EmployeeNo</t>
  </si>
  <si>
    <t xml:space="preserve">員工編號</t>
  </si>
  <si>
    <t xml:space="preserve">CdEmp</t>
  </si>
  <si>
    <t xml:space="preserve">電腦編號</t>
  </si>
  <si>
    <t xml:space="preserve">10
</t>
  </si>
  <si>
    <t xml:space="preserve">"S1"."EmployeeNo"</t>
  </si>
  <si>
    <t xml:space="preserve">DeptCode</t>
  </si>
  <si>
    <t xml:space="preserve">部室代號</t>
  </si>
  <si>
    <t xml:space="preserve">CenterCode</t>
  </si>
  <si>
    <t xml:space="preserve">單位代號</t>
  </si>
  <si>
    <t xml:space="preserve">6
</t>
  </si>
  <si>
    <t xml:space="preserve">"S1"."CenterCode"</t>
  </si>
  <si>
    <t xml:space="preserve">CdAppraisalCompany</t>
  </si>
  <si>
    <t xml:space="preserve">FROM "TB$APRP"
 </t>
  </si>
  <si>
    <t xml:space="preserve">"AppraisalCompany"</t>
  </si>
  <si>
    <t xml:space="preserve">AppraisalCompany</t>
  </si>
  <si>
    <t xml:space="preserve">估價公司代號</t>
  </si>
  <si>
    <t xml:space="preserve">TB$APRP</t>
  </si>
  <si>
    <t xml:space="preserve">CUSEMB</t>
  </si>
  <si>
    <t xml:space="preserve">估價公司    </t>
  </si>
  <si>
    <t xml:space="preserve">24
</t>
  </si>
  <si>
    <t xml:space="preserve">"TB$APRP"."CUSEMB"</t>
  </si>
  <si>
    <t xml:space="preserve">Company</t>
  </si>
  <si>
    <t xml:space="preserve">公司名稱</t>
  </si>
  <si>
    <t xml:space="preserve">CUSNAB</t>
  </si>
  <si>
    <t xml:space="preserve">估價公司名稱</t>
  </si>
  <si>
    <t xml:space="preserve">50
</t>
  </si>
  <si>
    <t xml:space="preserve">"TB$APRP"."CUSNAB"</t>
  </si>
  <si>
    <t xml:space="preserve">CdAppraiser</t>
  </si>
  <si>
    <t xml:space="preserve">FROM "TB$EM6P"
 </t>
  </si>
  <si>
    <t xml:space="preserve">"AppraiserCode"</t>
  </si>
  <si>
    <t xml:space="preserve">AppraiserCode</t>
  </si>
  <si>
    <t xml:space="preserve">估價人員代號</t>
  </si>
  <si>
    <t xml:space="preserve">TB$EM6P</t>
  </si>
  <si>
    <t xml:space="preserve">CUSEM6</t>
  </si>
  <si>
    <t xml:space="preserve">估價    </t>
  </si>
  <si>
    <t xml:space="preserve">"TB$EM6P"."CUSEM6"</t>
  </si>
  <si>
    <t xml:space="preserve">AppraiserItem</t>
  </si>
  <si>
    <t xml:space="preserve">估價人員姓名</t>
  </si>
  <si>
    <t xml:space="preserve">EMPNA6</t>
  </si>
  <si>
    <t xml:space="preserve">估價姓名</t>
  </si>
  <si>
    <t xml:space="preserve">12
</t>
  </si>
  <si>
    <t xml:space="preserve">"TB$EM6P"."EMPNA6"</t>
  </si>
  <si>
    <t xml:space="preserve">CUSNA1</t>
  </si>
  <si>
    <t xml:space="preserve">42
</t>
  </si>
  <si>
    <t xml:space="preserve">"TB$EM6P"."CUSNA1"</t>
  </si>
  <si>
    <t xml:space="preserve">CdBaseRate</t>
  </si>
  <si>
    <t xml:space="preserve">FROM "TB$POIP"
 </t>
  </si>
  <si>
    <t xml:space="preserve">"CurrencyCode", "BaseRateCode", "EffectDate"</t>
  </si>
  <si>
    <t xml:space="preserve">共用代碼檔
TWD: 新台幣</t>
  </si>
  <si>
    <t xml:space="preserve">BaseRateCode</t>
  </si>
  <si>
    <t xml:space="preserve">利率代碼</t>
  </si>
  <si>
    <t xml:space="preserve">共用代碼檔從 L6301 維護代碼
01:保單分紅利率
02:郵政儲金利率
03:台北金融業拆款定盤利率</t>
  </si>
  <si>
    <t xml:space="preserve">固定為「02」</t>
  </si>
  <si>
    <t xml:space="preserve">EffectDate</t>
  </si>
  <si>
    <t xml:space="preserve">生效日期</t>
  </si>
  <si>
    <t xml:space="preserve">TB$POIP</t>
  </si>
  <si>
    <t xml:space="preserve">IN$ADT</t>
  </si>
  <si>
    <t xml:space="preserve">"TB$POIP"."IN$ADT"</t>
  </si>
  <si>
    <t xml:space="preserve">BaseRate</t>
  </si>
  <si>
    <t xml:space="preserve">利率</t>
  </si>
  <si>
    <t xml:space="preserve">IN$RAT</t>
  </si>
  <si>
    <t xml:space="preserve">基本利率</t>
  </si>
  <si>
    <t xml:space="preserve">"TB$POIP"."IN$RAT"</t>
  </si>
  <si>
    <t xml:space="preserve">Remark</t>
  </si>
  <si>
    <t xml:space="preserve">EffectFlag</t>
  </si>
  <si>
    <t xml:space="preserve">生效記號</t>
  </si>
  <si>
    <t xml:space="preserve">0:已放行 
1:已生效不可刪除
2:未放行</t>
  </si>
  <si>
    <t xml:space="preserve">固定為「1」</t>
  </si>
  <si>
    <t xml:space="preserve">FROM "TB$IRTP"
 </t>
  </si>
  <si>
    <t xml:space="preserve">WHERE "IN$COD" = '30' </t>
  </si>
  <si>
    <t xml:space="preserve">固定為「01」</t>
  </si>
  <si>
    <t xml:space="preserve">TB$IRTP</t>
  </si>
  <si>
    <t xml:space="preserve">"TB$IRTP"."IN$ADT"</t>
  </si>
  <si>
    <t xml:space="preserve">"TB$IRTP"."IN$RAT"</t>
  </si>
  <si>
    <t xml:space="preserve">WHERE "IN$COD" = 'TB' </t>
  </si>
  <si>
    <t xml:space="preserve">固定為「03」</t>
  </si>
  <si>
    <t xml:space="preserve">FROM DUAL
 </t>
  </si>
  <si>
    <t xml:space="preserve">固定為「99」</t>
  </si>
  <si>
    <t xml:space="preserve">固定為「19110101」</t>
  </si>
  <si>
    <t xml:space="preserve">CdBranch</t>
  </si>
  <si>
    <t xml:space="preserve">FROM "TB$BRHP"
 </t>
  </si>
  <si>
    <t xml:space="preserve">"BranchNo"</t>
  </si>
  <si>
    <t xml:space="preserve">0000:放款部
0025:信託部 
0036:台中   
0047:高雄   
0058:台南   
0069:中壢   
0070:花蓮   
0081:板橋   
0092:東台北 
0106:鳳山   
0117:新竹   </t>
  </si>
  <si>
    <t xml:space="preserve">TB$BRHP</t>
  </si>
  <si>
    <t xml:space="preserve">LPAD("TB$BRHP"."CUSBRH", 4, 0)</t>
  </si>
  <si>
    <t xml:space="preserve">AcBranchNo</t>
  </si>
  <si>
    <t xml:space="preserve">核心會計單位別</t>
  </si>
  <si>
    <t xml:space="preserve">CRH</t>
  </si>
  <si>
    <t xml:space="preserve">總分處</t>
  </si>
  <si>
    <t xml:space="preserve">BRHCRH</t>
  </si>
  <si>
    <t xml:space="preserve">總分處      </t>
  </si>
  <si>
    <t xml:space="preserve">"TB$BRHP"."BRHCRH"</t>
  </si>
  <si>
    <t xml:space="preserve">BranchStatusCode</t>
  </si>
  <si>
    <t xml:space="preserve">單位控制碼</t>
  </si>
  <si>
    <t xml:space="preserve">BRHSTS</t>
  </si>
  <si>
    <t xml:space="preserve">單位控制碼  </t>
  </si>
  <si>
    <t xml:space="preserve">"TB$BRHP"."BRHSTS"</t>
  </si>
  <si>
    <t xml:space="preserve">BranchShort</t>
  </si>
  <si>
    <t xml:space="preserve">單位簡稱</t>
  </si>
  <si>
    <t xml:space="preserve">BRHNAM</t>
  </si>
  <si>
    <t xml:space="preserve">單位簡稱    </t>
  </si>
  <si>
    <t xml:space="preserve">"TB$BRHP"."BRHNAM"</t>
  </si>
  <si>
    <t xml:space="preserve">BranchItem</t>
  </si>
  <si>
    <t xml:space="preserve">單位全名</t>
  </si>
  <si>
    <t xml:space="preserve">BRHANM</t>
  </si>
  <si>
    <t xml:space="preserve">單位全名    </t>
  </si>
  <si>
    <t xml:space="preserve">"TB$BRHP"."BRHANM"</t>
  </si>
  <si>
    <t xml:space="preserve">BranchAddress1</t>
  </si>
  <si>
    <t xml:space="preserve">單位住址1</t>
  </si>
  <si>
    <t xml:space="preserve">BRHAR1</t>
  </si>
  <si>
    <t xml:space="preserve">單位住址 1  </t>
  </si>
  <si>
    <t xml:space="preserve">32
</t>
  </si>
  <si>
    <t xml:space="preserve">"TB$BRHP"."BRHAR1"</t>
  </si>
  <si>
    <t xml:space="preserve">BranchAddress2</t>
  </si>
  <si>
    <t xml:space="preserve">單位住址2</t>
  </si>
  <si>
    <t xml:space="preserve">BRHAR2</t>
  </si>
  <si>
    <t xml:space="preserve">單位住址 2  </t>
  </si>
  <si>
    <t xml:space="preserve">"TB$BRHP"."BRHAR2"</t>
  </si>
  <si>
    <t xml:space="preserve">Zip3</t>
  </si>
  <si>
    <t xml:space="preserve">郵遞區號前三碼</t>
  </si>
  <si>
    <t xml:space="preserve">BRHARN</t>
  </si>
  <si>
    <t xml:space="preserve">郵遞區號    </t>
  </si>
  <si>
    <t xml:space="preserve">DECODE(LENGTH(TRIM("TB$BRHP"."BRHARN")), 3, SUBSTR("TB$BRHP"."BRHARN", 0, 3), 4, SUBSTR("TB$BRHP"."BRHARN", 0, 3), 5, SUBSTR("TB$BRHP"."BRHARN", 0, 3), ' ')</t>
  </si>
  <si>
    <t xml:space="preserve">Zip2</t>
  </si>
  <si>
    <t xml:space="preserve">郵遞區號後兩碼</t>
  </si>
  <si>
    <t xml:space="preserve">DECODE(LENGTH(TRIM("TB$BRHP"."BRHARN")), 5, SUBSTR("TB$BRHP"."BRHARN", 3, 2), ' ')</t>
  </si>
  <si>
    <t xml:space="preserve">Owner</t>
  </si>
  <si>
    <t xml:space="preserve">負責人</t>
  </si>
  <si>
    <t xml:space="preserve">BRHMAN</t>
  </si>
  <si>
    <t xml:space="preserve">負責人      </t>
  </si>
  <si>
    <t xml:space="preserve">"TB$BRHP"."BRHMAN"</t>
  </si>
  <si>
    <t xml:space="preserve">BusinessID</t>
  </si>
  <si>
    <t xml:space="preserve">營利統一編號</t>
  </si>
  <si>
    <t xml:space="preserve">BRHBTN</t>
  </si>
  <si>
    <t xml:space="preserve">"TB$BRHP"."BRHBTN"</t>
  </si>
  <si>
    <t xml:space="preserve">RSOCode</t>
  </si>
  <si>
    <t xml:space="preserve">稽徵機關代號</t>
  </si>
  <si>
    <t xml:space="preserve">RSO:Revenue Service Office</t>
  </si>
  <si>
    <t xml:space="preserve">BRHTNO</t>
  </si>
  <si>
    <t xml:space="preserve">"TB$BRHP"."BRHTNO"</t>
  </si>
  <si>
    <t xml:space="preserve">MediaUnitCode</t>
  </si>
  <si>
    <t xml:space="preserve">媒體單位代號</t>
  </si>
  <si>
    <t xml:space="preserve">BRHTNN</t>
  </si>
  <si>
    <t xml:space="preserve">"TB$BRHP"."BRHTNN"</t>
  </si>
  <si>
    <t xml:space="preserve">CIFKey</t>
  </si>
  <si>
    <t xml:space="preserve">CIF KEY</t>
  </si>
  <si>
    <t xml:space="preserve">CUSCIF</t>
  </si>
  <si>
    <t xml:space="preserve">CIFKEY</t>
  </si>
  <si>
    <t xml:space="preserve">"TB$BRHP"."CUSCIF"</t>
  </si>
  <si>
    <t xml:space="preserve">LastestCustNo</t>
  </si>
  <si>
    <t xml:space="preserve">最終戶號</t>
  </si>
  <si>
    <t xml:space="preserve">LMSLCN</t>
  </si>
  <si>
    <t xml:space="preserve">"TB$BRHP"."LMSLCN"</t>
  </si>
  <si>
    <t xml:space="preserve">Group1</t>
  </si>
  <si>
    <t xml:space="preserve">課組別1</t>
  </si>
  <si>
    <t xml:space="preserve">停用,改記錄於CdBranchGroup</t>
  </si>
  <si>
    <t xml:space="preserve">Group2</t>
  </si>
  <si>
    <t xml:space="preserve">課組別2</t>
  </si>
  <si>
    <t xml:space="preserve">Group3</t>
  </si>
  <si>
    <t xml:space="preserve">課組別3</t>
  </si>
  <si>
    <t xml:space="preserve">Group4</t>
  </si>
  <si>
    <t xml:space="preserve">課組別4</t>
  </si>
  <si>
    <t xml:space="preserve">Group5</t>
  </si>
  <si>
    <t xml:space="preserve">課組別5</t>
  </si>
  <si>
    <t xml:space="preserve">Group6</t>
  </si>
  <si>
    <t xml:space="preserve">課組別6</t>
  </si>
  <si>
    <t xml:space="preserve">Group7</t>
  </si>
  <si>
    <t xml:space="preserve">課組別7</t>
  </si>
  <si>
    <t xml:space="preserve">Group8</t>
  </si>
  <si>
    <t xml:space="preserve">課組別8</t>
  </si>
  <si>
    <t xml:space="preserve">Group9</t>
  </si>
  <si>
    <t xml:space="preserve">課組別9</t>
  </si>
  <si>
    <t xml:space="preserve">Group10</t>
  </si>
  <si>
    <t xml:space="preserve">課組別10</t>
  </si>
  <si>
    <t xml:space="preserve">CdCashFlow</t>
  </si>
  <si>
    <t xml:space="preserve">FROM (SELECT "LA$CSTP"."ADTYMT"
 ,"LA$CSTP"."CSTPRD"
 ,ROW_NUMBER() OVER (PARTITION BY 0 ORDER BY "LA$CSTP"."ADTYMT" DESC,"LA$CSTP"."CSTPRD" DESC) AS "Seq"
 FROM "LA$CSTP"
 ) S1
 LEFT JOIN "LA$CSTP" S2 ON S2."ADTYMT" = S1."ADTYMT"
 AND S2."CSTPRD" = S1."CSTPRD"
 </t>
  </si>
  <si>
    <t xml:space="preserve">"DataYearMonth"</t>
  </si>
  <si>
    <t xml:space="preserve">WHERE S1."Seq" = 1</t>
  </si>
  <si>
    <t xml:space="preserve">DataYearMonth</t>
  </si>
  <si>
    <t xml:space="preserve">年月份</t>
  </si>
  <si>
    <t xml:space="preserve">LA$CSTP</t>
  </si>
  <si>
    <t xml:space="preserve">ADTYMT</t>
  </si>
  <si>
    <t xml:space="preserve">"S1"."ADTYMT"</t>
  </si>
  <si>
    <t xml:space="preserve">InterestIncome</t>
  </si>
  <si>
    <t xml:space="preserve">利息收入</t>
  </si>
  <si>
    <t xml:space="preserve">CSTINS</t>
  </si>
  <si>
    <t xml:space="preserve">"S2"."CSTINS"</t>
  </si>
  <si>
    <t xml:space="preserve">PrincipalAmortizeAmt</t>
  </si>
  <si>
    <t xml:space="preserve">本金攤還金額</t>
  </si>
  <si>
    <t xml:space="preserve">CSTRA1</t>
  </si>
  <si>
    <t xml:space="preserve">"S2"."CSTRA1"</t>
  </si>
  <si>
    <t xml:space="preserve">PrepaymentAmt</t>
  </si>
  <si>
    <t xml:space="preserve">提前還款金額</t>
  </si>
  <si>
    <t xml:space="preserve">CSTRA2</t>
  </si>
  <si>
    <t xml:space="preserve">"S2"."CSTRA2"</t>
  </si>
  <si>
    <t xml:space="preserve">DuePaymentAmt</t>
  </si>
  <si>
    <t xml:space="preserve">到期清償金額</t>
  </si>
  <si>
    <t xml:space="preserve">CSTRA3</t>
  </si>
  <si>
    <t xml:space="preserve">"S2"."CSTRA3"</t>
  </si>
  <si>
    <t xml:space="preserve">ExtendAmt</t>
  </si>
  <si>
    <t xml:space="preserve">展期金額</t>
  </si>
  <si>
    <t xml:space="preserve">CSTETA</t>
  </si>
  <si>
    <t xml:space="preserve">"S2"."CSTETA"</t>
  </si>
  <si>
    <t xml:space="preserve">LoanAmt</t>
  </si>
  <si>
    <t xml:space="preserve">貸放金額</t>
  </si>
  <si>
    <t xml:space="preserve">CSTLAM</t>
  </si>
  <si>
    <t xml:space="preserve">"S2"."CSTLAM"</t>
  </si>
  <si>
    <t xml:space="preserve">CdCl</t>
  </si>
  <si>
    <t xml:space="preserve">FROM "TB$GDRP"
 </t>
  </si>
  <si>
    <t xml:space="preserve">"ClCode1", "ClCode2"</t>
  </si>
  <si>
    <t xml:space="preserve">ClCode1</t>
  </si>
  <si>
    <t xml:space="preserve">擔保品代號1</t>
  </si>
  <si>
    <t xml:space="preserve">TB$GDRP</t>
  </si>
  <si>
    <t xml:space="preserve">GDRID1</t>
  </si>
  <si>
    <t xml:space="preserve">代號 1    </t>
  </si>
  <si>
    <t xml:space="preserve">"TB$GDRP"."GDRID1"</t>
  </si>
  <si>
    <t xml:space="preserve">ClCode2</t>
  </si>
  <si>
    <t xml:space="preserve">擔保品代號2</t>
  </si>
  <si>
    <t xml:space="preserve">GDRID2</t>
  </si>
  <si>
    <t xml:space="preserve">代號 2    </t>
  </si>
  <si>
    <t xml:space="preserve">"TB$GDRP"."GDRID2"</t>
  </si>
  <si>
    <t xml:space="preserve">ClItem</t>
  </si>
  <si>
    <t xml:space="preserve">擔保品名稱</t>
  </si>
  <si>
    <t xml:space="preserve">擔保品代號1 &amp; 擔保品代號2: 擔保品名稱2
1-01: 住宅
1-02: 辦公
1-03: 商場
1-04: 廠房
1-05: 停車位
1-99: 其他
2-01: 住宅區
2-02: 商業區
2-03: 工業區
2-09: 其他分區
2-10: 甲種建地
2-11: 乙種建地
2-12: 丙種建地
2-13: 丁種建地
2-19: 其他用地
3-01: 股票
4-01: 其他有價證券
5-01: 銀行保證
9-01: 車輛
9-02: 機器設備</t>
  </si>
  <si>
    <t xml:space="preserve">GDRNAM</t>
  </si>
  <si>
    <t xml:space="preserve">押品名稱  </t>
  </si>
  <si>
    <t xml:space="preserve">"TB$GDRP"."GDRNAM"</t>
  </si>
  <si>
    <t xml:space="preserve">ClTypeJCIC</t>
  </si>
  <si>
    <t xml:space="preserve">JCIC類別</t>
  </si>
  <si>
    <t xml:space="preserve">GDRJCC</t>
  </si>
  <si>
    <t xml:space="preserve">JCIC 類別</t>
  </si>
  <si>
    <t xml:space="preserve">"TB$GDRP"."GDRJCC"</t>
  </si>
  <si>
    <t xml:space="preserve">CdGseq</t>
  </si>
  <si>
    <t xml:space="preserve">FROM "CU$CUSP"
 </t>
  </si>
  <si>
    <t xml:space="preserve">"GseqDate", "GseqCode", "GseqType", "GseqKind"</t>
  </si>
  <si>
    <t xml:space="preserve">GseqDate</t>
  </si>
  <si>
    <t xml:space="preserve">編號日期       </t>
  </si>
  <si>
    <t xml:space="preserve">年度編號時月日為0，月份編號時日為0</t>
  </si>
  <si>
    <t xml:space="preserve">GseqCode</t>
  </si>
  <si>
    <t xml:space="preserve">編號方式       </t>
  </si>
  <si>
    <t xml:space="preserve">0:不分 1:年度編號  2:月份編號  3:日編號            </t>
  </si>
  <si>
    <t xml:space="preserve">GseqType</t>
  </si>
  <si>
    <t xml:space="preserve">業務類別       </t>
  </si>
  <si>
    <t xml:space="preserve">業務自行編制   例:L2-業務作業    </t>
  </si>
  <si>
    <t xml:space="preserve">固定為「L2」</t>
  </si>
  <si>
    <t xml:space="preserve">GseqKind</t>
  </si>
  <si>
    <t xml:space="preserve">交易種類           </t>
  </si>
  <si>
    <t xml:space="preserve">業務自行編制   
例: 
GseqType="L2"
0001:戶號
0002:案件申請編號</t>
  </si>
  <si>
    <t xml:space="preserve">固定為「0001」</t>
  </si>
  <si>
    <t xml:space="preserve">Offset</t>
  </si>
  <si>
    <t xml:space="preserve">有效值</t>
  </si>
  <si>
    <t xml:space="preserve">例:有效值=999 , 流水號999時 , 下一個為001 </t>
  </si>
  <si>
    <t xml:space="preserve">固定為「9999999」</t>
  </si>
  <si>
    <t xml:space="preserve">SeqNo</t>
  </si>
  <si>
    <t xml:space="preserve">流水號         </t>
  </si>
  <si>
    <t xml:space="preserve">CU$CUSP</t>
  </si>
  <si>
    <t xml:space="preserve">MAX("LMSACN")</t>
  </si>
  <si>
    <t xml:space="preserve">FROM (SELECT CASE
 WHEN TO_NUMBER(SUBSTR("ApplNo",0,2)) + 1911 &lt;= 1994 THEN TO_NUMBER(SUBSTR("ApplNo",0,2)) + 2011
 ELSE TO_NUMBER(SUBSTR("ApplNo",0,2)) + 1911 END
 AS "BcYear"
 ,MIN(TO_NUMBER(SUBSTR("ApplNo",-5))) AS "SeqStart"
 ,MAX(TO_NUMBER(SUBSTR("ApplNo",-5))) AS "SeqEnd"
 FROM (SELECT LPAD("CASNUM",7,'0') AS "ApplNo"
 FROM "LA$CASP"
 ) CASP
 GROUP BY CASE
 WHEN TO_NUMBER(SUBSTR("ApplNo",0,2)) + 1911 &lt;= 1994
 THEN TO_NUMBER(SUBSTR("ApplNo",0,2)) + 2011
 ELSE TO_NUMBER(SUBSTR("ApplNo",0,2)) + 1911 END
 ORDER BY CASE
 WHEN TO_NUMBER(SUBSTR("ApplNo",0,2)) + 1911 &lt;= 1994
 THEN TO_NUMBER(SUBSTR("ApplNo",0,2)) + 2011
 ELSE TO_NUMBER(SUBSTR("ApplNo",0,2)) + 1911 END
 ) S0
 </t>
  </si>
  <si>
    <t xml:space="preserve">LA$CASP</t>
  </si>
  <si>
    <t xml:space="preserve">ApplNo</t>
  </si>
  <si>
    <t xml:space="preserve">"S0"."BcYear"* 10000</t>
  </si>
  <si>
    <t xml:space="preserve">固定為「0002」</t>
  </si>
  <si>
    <t xml:space="preserve">固定為「99999」</t>
  </si>
  <si>
    <t xml:space="preserve">"S0"."SeqEnd"</t>
  </si>
  <si>
    <t xml:space="preserve">FROM (SELECT LPAD("GDRID1",2,'0') || LPAD("GDRID2",2,'0')
 AS "ClCode"
 ,"GDRLUN" AS "LastUsedNo" FROM "TB$GDRP"
 ) S0
 </t>
  </si>
  <si>
    <t xml:space="preserve">TB$GDRP
TB$GDRP</t>
  </si>
  <si>
    <t xml:space="preserve">GDRID2
GDRID1</t>
  </si>
  <si>
    <t xml:space="preserve">代號 2    
代號 1    </t>
  </si>
  <si>
    <t xml:space="preserve">2
1
</t>
  </si>
  <si>
    <t xml:space="preserve">"S0"."ClCode"</t>
  </si>
  <si>
    <t xml:space="preserve">GDRLUN</t>
  </si>
  <si>
    <t xml:space="preserve">最後使用碼</t>
  </si>
  <si>
    <t xml:space="preserve">"S0"."LastUsedNo"</t>
  </si>
  <si>
    <t xml:space="preserve">CdGuarantor</t>
  </si>
  <si>
    <t xml:space="preserve">FROM "TB$GRTP"
 </t>
  </si>
  <si>
    <t xml:space="preserve">"GuaRelCode"</t>
  </si>
  <si>
    <t xml:space="preserve">GuaRelCode</t>
  </si>
  <si>
    <t xml:space="preserve">保證人關係代碼</t>
  </si>
  <si>
    <t xml:space="preserve">01 負責人
02 負責人之配偶
03 負責人之父母
04 負責人之子女
05 負責人之兄弟姐妹
06 董事
07 董事之配偶
08 董事之父母
09 董事之子女
10 董事之兄弟姐妹
11 股東
12 股東之配偶
13 股東之父母
14 股東之子女
15 股東之兄弟姐妹
16 總經理
17 總經理之配偶
18 總經理之父母
19 總經理之子女
20 總經理之兄弟姐妹
21 其他經理人或員工
22 其他經理人或員工之配偶
23 其他經理人或員工之父母
24 其他經理人或員工之子女
25 其他經理人或員工之兄弟姐妹
26 關係企業
27 擔任負責人之企業
28 配偶
29 父母
30 子女
31 兄弟姐妹
32 祖父母
33 外祖父母
34 孫子女
35 外孫子女
36 配偶之父母
37 配偶之兄弟姊妹
38 其他親屬
39 其他非親屬自然人</t>
  </si>
  <si>
    <t xml:space="preserve">TB$GRTP</t>
  </si>
  <si>
    <t xml:space="preserve">GRTTYP</t>
  </si>
  <si>
    <t xml:space="preserve">區分          </t>
  </si>
  <si>
    <t xml:space="preserve">LPAD(TRIM("TB$GRTP"."GRTTYP"), 2, '0')</t>
  </si>
  <si>
    <t xml:space="preserve">GuaRelItem</t>
  </si>
  <si>
    <t xml:space="preserve">保證人關係說明</t>
  </si>
  <si>
    <t xml:space="preserve">GRTFDS</t>
  </si>
  <si>
    <t xml:space="preserve">"TB$GRTP"."GRTFDS"</t>
  </si>
  <si>
    <t xml:space="preserve">GuaRelJcic</t>
  </si>
  <si>
    <t xml:space="preserve">保證人關係ＪＣＩＣ代碼  </t>
  </si>
  <si>
    <t xml:space="preserve">GRTJCC</t>
  </si>
  <si>
    <t xml:space="preserve">ＪＣＩＣ代碼  </t>
  </si>
  <si>
    <t xml:space="preserve">"TB$GRTP"."GRTJCC"</t>
  </si>
  <si>
    <t xml:space="preserve">CdIndustry</t>
  </si>
  <si>
    <t xml:space="preserve">FROM "TB$OCPP" OCP
 </t>
  </si>
  <si>
    <t xml:space="preserve">"IndustryCode"</t>
  </si>
  <si>
    <t xml:space="preserve">IndustryCode</t>
  </si>
  <si>
    <t xml:space="preserve">行業代號</t>
  </si>
  <si>
    <t xml:space="preserve">位數不足6碼者，前補零</t>
  </si>
  <si>
    <t xml:space="preserve">TB$OCPP</t>
  </si>
  <si>
    <t xml:space="preserve">OCPCOD</t>
  </si>
  <si>
    <t xml:space="preserve">代號      </t>
  </si>
  <si>
    <t xml:space="preserve">LPAD("OCP"."OCPCOD", 6, '0')</t>
  </si>
  <si>
    <t xml:space="preserve">IndustryItem</t>
  </si>
  <si>
    <t xml:space="preserve">行業說明</t>
  </si>
  <si>
    <t xml:space="preserve">OCPNAM</t>
  </si>
  <si>
    <t xml:space="preserve">行業說明  </t>
  </si>
  <si>
    <t xml:space="preserve">30
</t>
  </si>
  <si>
    <t xml:space="preserve">"OCP"."OCPNAM"</t>
  </si>
  <si>
    <t xml:space="preserve">MainType</t>
  </si>
  <si>
    <t xml:space="preserve">主計處大類</t>
  </si>
  <si>
    <t xml:space="preserve">OCPTYP</t>
  </si>
  <si>
    <t xml:space="preserve">"OCP"."OCPTYP"</t>
  </si>
  <si>
    <t xml:space="preserve">IndustryRating</t>
  </si>
  <si>
    <t xml:space="preserve">企金放款產業評等</t>
  </si>
  <si>
    <t xml:space="preserve">報表使用
LM048企業放款風險承擔限額控管表
值為NULL時不進表</t>
  </si>
  <si>
    <t xml:space="preserve">Enable</t>
  </si>
  <si>
    <t xml:space="preserve">啟用記號</t>
  </si>
  <si>
    <t xml:space="preserve">Y:啟用 , N:未啟用</t>
  </si>
  <si>
    <t xml:space="preserve">固定為「Y」</t>
  </si>
  <si>
    <t xml:space="preserve">固定為「060000」</t>
  </si>
  <si>
    <t xml:space="preserve">固定為「個人」</t>
  </si>
  <si>
    <t xml:space="preserve">CdInsurer</t>
  </si>
  <si>
    <t xml:space="preserve">FROM "TB$ISRP"
 </t>
  </si>
  <si>
    <t xml:space="preserve">"InsurerType", "InsurerCode"</t>
  </si>
  <si>
    <t xml:space="preserve">InsurerType</t>
  </si>
  <si>
    <t xml:space="preserve">公司種類</t>
  </si>
  <si>
    <t xml:space="preserve">1:保險公司
2:鑑定公司</t>
  </si>
  <si>
    <t xml:space="preserve">TB$ISRP</t>
  </si>
  <si>
    <t xml:space="preserve">ISRTYP</t>
  </si>
  <si>
    <t xml:space="preserve">"TB$ISRP"."ISRTYP"</t>
  </si>
  <si>
    <t xml:space="preserve">InsurerCode</t>
  </si>
  <si>
    <t xml:space="preserve">公司代號</t>
  </si>
  <si>
    <t xml:space="preserve">ISRIID</t>
  </si>
  <si>
    <t xml:space="preserve">"TB$ISRP"."ISRIID"</t>
  </si>
  <si>
    <t xml:space="preserve">InsurerId</t>
  </si>
  <si>
    <t xml:space="preserve">公司統編</t>
  </si>
  <si>
    <t xml:space="preserve">InsurerItem</t>
  </si>
  <si>
    <t xml:space="preserve">目前最長19個中文字
美商美國環球產物保險有限公司台灣分公司</t>
  </si>
  <si>
    <t xml:space="preserve">"TB$ISRP"."CUSNA1"</t>
  </si>
  <si>
    <t xml:space="preserve">InsurerShort</t>
  </si>
  <si>
    <t xml:space="preserve">公司簡稱</t>
  </si>
  <si>
    <t xml:space="preserve">ISRINA</t>
  </si>
  <si>
    <t xml:space="preserve">"TB$ISRP"."ISRINA"</t>
  </si>
  <si>
    <t xml:space="preserve">TelArea</t>
  </si>
  <si>
    <t xml:space="preserve">連絡電話區碼</t>
  </si>
  <si>
    <t xml:space="preserve">GRTTEL</t>
  </si>
  <si>
    <t xml:space="preserve">連絡電話</t>
  </si>
  <si>
    <t xml:space="preserve">15
</t>
  </si>
  <si>
    <t xml:space="preserve">CASE WHEN LENGTH(TRIM(REPLACE("TB$ISRP"."GRTTEL",'-',''))) &gt; 8 THEN CASE WHEN SUBSTR(TRIM("TB$ISRP"."GRTTEL"),0,4) IN ('0800','0809','0826','0836') THEN SUBSTR(TRIM("TB$ISRP"."GRTTEL"), 0, 4) WHEN SUBSTR(TRIM("TB$ISRP"."GRTTEL"),0,3) IN ('082','089','049','037') THEN SUBSTR(TRIM("TB$ISRP"."GRTTEL"), 0, 3) WHEN SUBSTR(TRIM("TB$ISRP"."GRTTEL"),0,2) IN ('02','03','04','05','06','07','08') THEN SUBSTR(TRIM("TB$ISRP"."GRTTEL"), 0, 2) WHEN SUBSTR(TRIM("TB$ISRP"."GRTTEL"),0,2) = '09' THEN SUBSTR(TRIM("TB$ISRP"."GRTTEL"), 0, 4) ELSE '' END ELSE '' END</t>
  </si>
  <si>
    <t xml:space="preserve">TelNo</t>
  </si>
  <si>
    <t xml:space="preserve">連絡電話號碼</t>
  </si>
  <si>
    <t xml:space="preserve">CASE WHEN LENGTH(TRIM(REPLACE("TB$ISRP"."GRTTEL",'-',''))) &gt; 8 THEN CASE WHEN SUBSTR(TRIM(REPLACE("TB$ISRP"."GRTTEL",'-','')),0,4) IN ('0800','0809','0826','0836') THEN SUBSTR(TRIM(REPLACE("TB$ISRP"."GRTTEL", '-', '')), 5, LENGTH(TRIM(REPLACE("TB$ISRP"."GRTTEL", '-', '')))) WHEN SUBSTR(TRIM(REPLACE("TB$ISRP"."GRTTEL",'-','')),0,3) IN ('082','089','049','037') THEN SUBSTR(TRIM(REPLACE("TB$ISRP"."GRTTEL", '-', '')), 4, LENGTH(TRIM(REPLACE("TB$ISRP"."GRTTEL", '-', '')))) WHEN SUBSTR(TRIM(REPLACE("TB$ISRP"."GRTTEL",'-','')),0,2) IN ('02','03','04','05','06','07','08') THEN SUBSTR(TRIM(REPLACE("TB$ISRP"."GRTTEL", '-', '')), 3, LENGTH(TRIM(REPLACE("TB$ISRP"."GRTTEL", '-', '')))) WHEN SUBSTR(TRIM(REPLACE("TB$ISRP"."GRTTEL",'-','')),0,2) = '09' THEN SUBSTR(TRIM(REPLACE("TB$ISRP"."GRTTEL", '-', '')), 5, LENGTH(TRIM(REPLACE("TB$ISRP"."GRTTEL", '-', '')))) ELSE TRIM(REPLACE("TB$ISRP"."GRTTEL", '-', '')) END ELSE '' END</t>
  </si>
  <si>
    <t xml:space="preserve">TelExt</t>
  </si>
  <si>
    <t xml:space="preserve">連絡電話分機號碼</t>
  </si>
  <si>
    <t xml:space="preserve">Y:啟用,N:停用</t>
  </si>
  <si>
    <t xml:space="preserve">CdLoanNotYet</t>
  </si>
  <si>
    <t xml:space="preserve">FROM "TB$DOTP" S1
 </t>
  </si>
  <si>
    <t xml:space="preserve">"NotYetCode"</t>
  </si>
  <si>
    <t xml:space="preserve">NotYetCode</t>
  </si>
  <si>
    <t xml:space="preserve">未齊件代碼</t>
  </si>
  <si>
    <t xml:space="preserve">TB$DOTP</t>
  </si>
  <si>
    <t xml:space="preserve">DOTSID</t>
  </si>
  <si>
    <t xml:space="preserve">LPAD("S1"."DOTSID", 2, '0')</t>
  </si>
  <si>
    <t xml:space="preserve">NotYetItem</t>
  </si>
  <si>
    <t xml:space="preserve">未齊件說明</t>
  </si>
  <si>
    <t xml:space="preserve">DOTDSC</t>
  </si>
  <si>
    <t xml:space="preserve">"S1"."DOTDSC"</t>
  </si>
  <si>
    <t xml:space="preserve">YetDays</t>
  </si>
  <si>
    <t xml:space="preserve">齊件日期計算日</t>
  </si>
  <si>
    <t xml:space="preserve">固定為「8」</t>
  </si>
  <si>
    <t xml:space="preserve">CdOverdue</t>
  </si>
  <si>
    <t xml:space="preserve">FROM "TB$OFMP"
 </t>
  </si>
  <si>
    <t xml:space="preserve">"OverdueSign", "OverdueCode"</t>
  </si>
  <si>
    <t xml:space="preserve">OverdueSign</t>
  </si>
  <si>
    <t xml:space="preserve">逾期增減碼</t>
  </si>
  <si>
    <t xml:space="preserve">1: 增加 2: 減少</t>
  </si>
  <si>
    <t xml:space="preserve">TB$OFMP</t>
  </si>
  <si>
    <t xml:space="preserve">OFMCDE</t>
  </si>
  <si>
    <t xml:space="preserve">逾期增減碼  </t>
  </si>
  <si>
    <t xml:space="preserve">"TB$OFMP"."OFMCDE"</t>
  </si>
  <si>
    <t xml:space="preserve">OverdueCode</t>
  </si>
  <si>
    <t xml:space="preserve">增減原因代號</t>
  </si>
  <si>
    <t xml:space="preserve">目前資料看起來取前2碼就足夠</t>
  </si>
  <si>
    <t xml:space="preserve">OFMARN</t>
  </si>
  <si>
    <t xml:space="preserve">增減原因    </t>
  </si>
  <si>
    <t xml:space="preserve">"TB$OFMP"."OFMARN"</t>
  </si>
  <si>
    <t xml:space="preserve">OverdueItem</t>
  </si>
  <si>
    <t xml:space="preserve">增減原因說明</t>
  </si>
  <si>
    <t xml:space="preserve">OFMADS</t>
  </si>
  <si>
    <t xml:space="preserve">52
</t>
  </si>
  <si>
    <t xml:space="preserve">"TB$OFMP"."OFMADS"</t>
  </si>
  <si>
    <t xml:space="preserve">CdStock</t>
  </si>
  <si>
    <t xml:space="preserve">FROM TPCMONEYCON S0
 LEFT JOIN (
 SELECT STOCK_NO
 , STOCK_NAME
 , CLOSE_PRICE
 , ROW_NUMBER() OVER (PARTITION BY STOCK_NO
 ORDER BY DDATE DESC
 ) AS "Seq"
 FROM TPCMONEYSTOCKCB
 ) S1 ON S1.STOCK_NO = S0.ID
 AND S1."Seq" = 1
 </t>
  </si>
  <si>
    <t xml:space="preserve">"StockCode"</t>
  </si>
  <si>
    <t xml:space="preserve">StockCode</t>
  </si>
  <si>
    <t xml:space="preserve">股票代號</t>
  </si>
  <si>
    <t xml:space="preserve">TPCMONEYCON
TPCMONEYSTOCKCB</t>
  </si>
  <si>
    <t xml:space="preserve">ID
STOCK_NO</t>
  </si>
  <si>
    <t xml:space="preserve">NVL("S1"."STOCK_NO", "S0"."ID")</t>
  </si>
  <si>
    <t xml:space="preserve">StockItem</t>
  </si>
  <si>
    <t xml:space="preserve">股票簡稱</t>
  </si>
  <si>
    <t xml:space="preserve">NAME
STOCK_NAME</t>
  </si>
  <si>
    <t xml:space="preserve">NVL("S1"."STOCK_NAME", "S0"."NAME")</t>
  </si>
  <si>
    <t xml:space="preserve">StockCompanyName</t>
  </si>
  <si>
    <t xml:space="preserve">股票公司名稱</t>
  </si>
  <si>
    <t xml:space="preserve">TPCMONEYCON</t>
  </si>
  <si>
    <t xml:space="preserve">CNAME</t>
  </si>
  <si>
    <t xml:space="preserve">"S0"."CNAME"</t>
  </si>
  <si>
    <t xml:space="preserve">Currency</t>
  </si>
  <si>
    <t xml:space="preserve">CdCode.Currency</t>
  </si>
  <si>
    <t xml:space="preserve">YdClosePrice</t>
  </si>
  <si>
    <t xml:space="preserve">前日收盤價</t>
  </si>
  <si>
    <t xml:space="preserve">TPCMONEYSTOCKCB</t>
  </si>
  <si>
    <t xml:space="preserve">CLOSE_PRICE</t>
  </si>
  <si>
    <t xml:space="preserve">NVL("S1"."CLOSE_PRICE", 0)</t>
  </si>
  <si>
    <t xml:space="preserve">MonthlyAvg</t>
  </si>
  <si>
    <t xml:space="preserve">一個月平均價</t>
  </si>
  <si>
    <t xml:space="preserve">ThreeMonthAvg</t>
  </si>
  <si>
    <t xml:space="preserve">三個月平均價</t>
  </si>
  <si>
    <t xml:space="preserve">FROM "TempCdStockMapping" S0
 LEFT JOIN TPCMONEYCON S1 ON S1.ID = S0."NewStockNo"
 </t>
  </si>
  <si>
    <t xml:space="preserve">WHERE NVL(S1.ID,' ') = ' '</t>
  </si>
  <si>
    <t xml:space="preserve">TempCdStockMapping</t>
  </si>
  <si>
    <t xml:space="preserve">NewStockNo</t>
  </si>
  <si>
    <t xml:space="preserve">"S0"."NewStockNo"</t>
  </si>
  <si>
    <t xml:space="preserve">NewStockName</t>
  </si>
  <si>
    <t xml:space="preserve">"S0"."NewStockName"</t>
  </si>
  <si>
    <t xml:space="preserve">CdSupv</t>
  </si>
  <si>
    <t xml:space="preserve">FROM "TB$SRNP"
 </t>
  </si>
  <si>
    <t xml:space="preserve">"SupvReasonCode"</t>
  </si>
  <si>
    <t xml:space="preserve">SupvReasonCode</t>
  </si>
  <si>
    <t xml:space="preserve">理由代碼</t>
  </si>
  <si>
    <t xml:space="preserve">現行資料長度只有3碼</t>
  </si>
  <si>
    <t xml:space="preserve">TB$SRNP</t>
  </si>
  <si>
    <t xml:space="preserve">SRNCOD</t>
  </si>
  <si>
    <t xml:space="preserve">代碼    </t>
  </si>
  <si>
    <t xml:space="preserve">LPAD("TB$SRNP"."SRNCOD", 4, 0)</t>
  </si>
  <si>
    <t xml:space="preserve">SupvReasonItem</t>
  </si>
  <si>
    <t xml:space="preserve">理由說明</t>
  </si>
  <si>
    <t xml:space="preserve">SRNDSC</t>
  </si>
  <si>
    <t xml:space="preserve">"TB$SRNP"."SRNDSC"</t>
  </si>
  <si>
    <t xml:space="preserve">SupvReasonLevel</t>
  </si>
  <si>
    <t xml:space="preserve">理由階層</t>
  </si>
  <si>
    <t xml:space="preserve">SRNLEL</t>
  </si>
  <si>
    <t xml:space="preserve">階層    </t>
  </si>
  <si>
    <t xml:space="preserve">CASE WHEN "TB$SRNP"."SRNLEL" = '2' THEN '1' WHEN "TB$SRNP"."SRNLEL" = '5' THEN '2' ELSE "TB$SRNP"."SRNLEL" END</t>
  </si>
  <si>
    <t xml:space="preserve">CdWorkMonth</t>
  </si>
  <si>
    <t xml:space="preserve">FROM "TB$WKMP" S1
 </t>
  </si>
  <si>
    <t xml:space="preserve">"Year", "Month"</t>
  </si>
  <si>
    <t xml:space="preserve">Year</t>
  </si>
  <si>
    <t xml:space="preserve">業績年度</t>
  </si>
  <si>
    <t xml:space="preserve">Decimal</t>
  </si>
  <si>
    <t xml:space="preserve">TB$WKMP</t>
  </si>
  <si>
    <t xml:space="preserve">YGYYMM</t>
  </si>
  <si>
    <t xml:space="preserve">業績年月</t>
  </si>
  <si>
    <t xml:space="preserve">SUBSTR(TO_CHAR("S1"."YGYYMM"), 0, 4)</t>
  </si>
  <si>
    <t xml:space="preserve">Month</t>
  </si>
  <si>
    <t xml:space="preserve">工作月份</t>
  </si>
  <si>
    <t xml:space="preserve">13個月</t>
  </si>
  <si>
    <t xml:space="preserve">SUBSTR(TO_CHAR("S1"."YGYYMM"), - 2)</t>
  </si>
  <si>
    <t xml:space="preserve">StartDate</t>
  </si>
  <si>
    <t xml:space="preserve">開始日期</t>
  </si>
  <si>
    <t xml:space="preserve">DecimalD</t>
  </si>
  <si>
    <t xml:space="preserve">DATES</t>
  </si>
  <si>
    <t xml:space="preserve">"S1"."DATES"</t>
  </si>
  <si>
    <t xml:space="preserve">EndDate</t>
  </si>
  <si>
    <t xml:space="preserve">終止日期</t>
  </si>
  <si>
    <t xml:space="preserve">DATEE</t>
  </si>
  <si>
    <t xml:space="preserve">"S1"."DATEE"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</si>
</sst>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font>
      <sz val="11"/>
      <color indexed="8"/>
      <name val="Calibri"/>
      <family val="2"/>
      <scheme val="minor"/>
    </font>
    <font>
      <sz val="12"/>
      <name val="微軟正黑體"/>
    </font>
    <font>
      <b/>
      <sz val="12"/>
      <name val="微軟正黑體"/>
    </font>
    <font>
      <b/>
      <u val="single"/>
      <sz val="12"/>
      <color indexed="48"/>
      <name val="微軟正黑體"/>
    </font>
  </fonts>
  <fills count="12">
    <fill>
      <patternFill patternType="none"/>
    </fill>
    <fill>
      <patternFill patternType="darkGray"/>
    </fill>
    <fill>
      <patternFill patternType="none">
        <fgColor rgb="C5C6FF"/>
      </patternFill>
    </fill>
    <fill>
      <patternFill patternType="solid">
        <fgColor rgb="C5C6FF"/>
      </patternFill>
    </fill>
    <fill>
      <patternFill patternType="none">
        <fgColor indexed="47"/>
      </patternFill>
    </fill>
    <fill>
      <patternFill patternType="solid">
        <fgColor indexed="47"/>
      </patternFill>
    </fill>
    <fill>
      <patternFill patternType="none">
        <fgColor indexed="42"/>
      </patternFill>
    </fill>
    <fill>
      <patternFill patternType="solid">
        <fgColor indexed="42"/>
      </patternFill>
    </fill>
    <fill>
      <patternFill patternType="none">
        <fgColor rgb="C5D9F1"/>
      </patternFill>
    </fill>
    <fill>
      <patternFill patternType="solid">
        <fgColor rgb="C5D9F1"/>
      </patternFill>
    </fill>
    <fill>
      <patternFill patternType="none">
        <fgColor rgb="DCE6F1"/>
      </patternFill>
    </fill>
    <fill>
      <patternFill patternType="solid">
        <fgColor rgb="DCE6F1"/>
      </patternFill>
    </fill>
  </fills>
  <borders count="10">
    <border>
      <left/>
      <right/>
      <top/>
      <bottom/>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
      <left style="thin"/>
      <right style="thin"/>
      <top style="thin"/>
      <bottom style="thin"/>
      <diagonal/>
    </border>
  </borders>
  <cellStyleXfs count="1">
    <xf numFmtId="0" fontId="0" fillId="0" borderId="0" xfId="0"/>
  </cellStyleXfs>
  <cellXfs count="11">
    <xf numFmtId="0" fontId="0" fillId="0" borderId="0" xfId="0"/>
    <xf numFmtId="0" fontId="1" fillId="0" borderId="1" xfId="0" applyFont="1" applyBorder="1">
      <alignment vertical="top" wrapText="1"/>
    </xf>
    <xf numFmtId="0" fontId="2" fillId="3" borderId="1" xfId="0" applyFont="1" applyFill="1" applyBorder="1">
      <alignment horizontal="left" vertical="top" wrapText="1"/>
    </xf>
    <xf numFmtId="0" fontId="2" fillId="5" borderId="1" xfId="0" applyFont="1" applyFill="1" applyBorder="1">
      <alignment horizontal="left" vertical="top" wrapText="1"/>
    </xf>
    <xf numFmtId="0" fontId="2" fillId="7" borderId="1" xfId="0" applyFont="1" applyFill="1" applyBorder="1">
      <alignment horizontal="left" vertical="top" wrapText="1"/>
    </xf>
    <xf numFmtId="0" fontId="3" fillId="0" borderId="0" xfId="0" applyFont="1">
      <alignment vertical="top"/>
    </xf>
    <xf numFmtId="0" fontId="2" fillId="9" borderId="1" xfId="0" applyFont="1" applyFill="1" applyBorder="1">
      <alignment horizontal="left" vertical="top" wrapText="1"/>
    </xf>
    <xf numFmtId="0" fontId="2" fillId="9" borderId="1" xfId="0" applyFont="1" applyFill="1" applyBorder="1">
      <alignment horizontal="center" vertical="top" wrapText="1"/>
    </xf>
    <xf numFmtId="0" fontId="2" fillId="11" borderId="1" xfId="0" applyFont="1" applyFill="1" applyBorder="1">
      <alignment horizontal="left" vertical="top" wrapText="1"/>
    </xf>
    <xf numFmtId="0" fontId="2" fillId="11" borderId="1" xfId="0" applyFont="1" applyFill="1" applyBorder="1">
      <alignment horizontal="center" vertical="top" wrapText="1"/>
    </xf>
    <xf numFmtId="0" fontId="3" fillId="11" borderId="1" xfId="0" applyFont="1" applyFill="1" applyBorder="1">
      <alignment vertical="top" wrapText="1"/>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24" Type="http://schemas.openxmlformats.org/officeDocument/2006/relationships/worksheet" Target="worksheets/sheet22.xml" /><Relationship Id="rId25" Type="http://schemas.openxmlformats.org/officeDocument/2006/relationships/worksheet" Target="worksheets/sheet23.xml" /><Relationship Id="rId26" Type="http://schemas.openxmlformats.org/officeDocument/2006/relationships/worksheet" Target="worksheets/sheet24.xml" /><Relationship Id="rId27" Type="http://schemas.openxmlformats.org/officeDocument/2006/relationships/worksheet" Target="worksheets/sheet25.xml" /><Relationship Id="rId28" Type="http://schemas.openxmlformats.org/officeDocument/2006/relationships/worksheet" Target="worksheets/sheet26.xml" /><Relationship Id="rId29" Type="http://schemas.openxmlformats.org/officeDocument/2006/relationships/worksheet" Target="worksheets/sheet27.xml" /><Relationship Id="rId3" Type="http://schemas.openxmlformats.org/officeDocument/2006/relationships/worksheet" Target="worksheets/sheet1.xml" /><Relationship Id="rId30" Type="http://schemas.openxmlformats.org/officeDocument/2006/relationships/worksheet" Target="worksheets/sheet28.xml" /><Relationship Id="rId31" Type="http://schemas.openxmlformats.org/officeDocument/2006/relationships/worksheet" Target="worksheets/sheet29.xml" /><Relationship Id="rId32" Type="http://schemas.openxmlformats.org/officeDocument/2006/relationships/worksheet" Target="worksheets/sheet30.xml" /><Relationship Id="rId33" Type="http://schemas.openxmlformats.org/officeDocument/2006/relationships/worksheet" Target="worksheets/sheet31.xml" /><Relationship Id="rId34" Type="http://schemas.openxmlformats.org/officeDocument/2006/relationships/worksheet" Target="worksheets/sheet32.xml" /><Relationship Id="rId35" Type="http://schemas.openxmlformats.org/officeDocument/2006/relationships/worksheet" Target="worksheets/sheet33.xml" /><Relationship Id="rId36" Type="http://schemas.openxmlformats.org/officeDocument/2006/relationships/worksheet" Target="worksheets/sheet34.xml" /><Relationship Id="rId37" Type="http://schemas.openxmlformats.org/officeDocument/2006/relationships/worksheet" Target="worksheets/sheet35.xml" /><Relationship Id="rId38" Type="http://schemas.openxmlformats.org/officeDocument/2006/relationships/worksheet" Target="worksheets/sheet36.xml" /><Relationship Id="rId39" Type="http://schemas.openxmlformats.org/officeDocument/2006/relationships/worksheet" Target="worksheets/sheet37.xml" /><Relationship Id="rId4" Type="http://schemas.openxmlformats.org/officeDocument/2006/relationships/worksheet" Target="worksheets/sheet2.xml" /><Relationship Id="rId40" Type="http://schemas.openxmlformats.org/officeDocument/2006/relationships/worksheet" Target="worksheets/sheet38.xml" /><Relationship Id="rId41" Type="http://schemas.openxmlformats.org/officeDocument/2006/relationships/worksheet" Target="worksheets/sheet39.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cols>
    <col min="1" max="1" width="6" customWidth="1" collapsed="1"/>
    <col min="2" max="2" width="30" customWidth="1" collapsed="1"/>
    <col min="3" max="3" width="48" customWidth="1" collapsed="1"/>
    <col min="4" max="4" width="22" customWidth="1" collapsed="1"/>
    <col min="5" max="5" width="22" customWidth="1" collapsed="1"/>
    <col min="6" max="6" width="6" customWidth="1" collapsed="1"/>
  </cols>
  <sheetData>
    <row r="1">
      <c r="A1" s="7"/>
      <c r="B1" s="7"/>
      <c r="C1" s="7"/>
      <c r="D1" s="7" t="s">
        <v>0</v>
      </c>
      <c r="E1" s="7" t="s">
        <v>1</v>
      </c>
      <c r="F1" s="7"/>
    </row>
    <row r="2">
      <c r="A2" s="7" t="s">
        <v>2</v>
      </c>
      <c r="B2" s="7" t="s">
        <v>3</v>
      </c>
      <c r="C2" s="7" t="s">
        <v>4</v>
      </c>
      <c r="D2" s="7" t="s">
        <v>5</v>
      </c>
      <c r="E2" s="7" t="s">
        <v>6</v>
      </c>
      <c r="F2" s="7" t="s">
        <v>7</v>
      </c>
    </row>
    <row r="3">
      <c r="A3" s="9">
        <v>1</v>
      </c>
      <c r="B3" s="10">
        <f>HYPERLINK("#'AcAcctCheck'!A1","AcAcctCheck")</f>
        <v/>
      </c>
      <c r="C3" s="8" t="s">
        <v>8</v>
      </c>
      <c r="D3" s="9"/>
      <c r="E3" s="9"/>
      <c r="F3" s="8"/>
    </row>
    <row r="4">
      <c r="A4" s="9">
        <v>2</v>
      </c>
      <c r="B4" s="10">
        <f>HYPERLINK("#'AcDetail'!A1","AcDetail")</f>
        <v/>
      </c>
      <c r="C4" s="8" t="s">
        <v>9</v>
      </c>
      <c r="D4" s="9"/>
      <c r="E4" s="9"/>
      <c r="F4" s="8"/>
    </row>
    <row r="5">
      <c r="A5" s="9">
        <v>3</v>
      </c>
      <c r="B5" s="10">
        <f>HYPERLINK("#'AcLoanRenew'!A1","AcLoanRenew")</f>
        <v/>
      </c>
      <c r="C5" s="8" t="s">
        <v>10</v>
      </c>
      <c r="D5" s="9"/>
      <c r="E5" s="9"/>
      <c r="F5" s="8"/>
    </row>
    <row r="6">
      <c r="A6" s="9">
        <v>4</v>
      </c>
      <c r="B6" s="10">
        <f>HYPERLINK("#'AcMain'!A1","AcMain")</f>
        <v/>
      </c>
      <c r="C6" s="8" t="s">
        <v>11</v>
      </c>
      <c r="D6" s="9"/>
      <c r="E6" s="9"/>
      <c r="F6" s="8"/>
    </row>
    <row r="7">
      <c r="A7" s="9">
        <v>5</v>
      </c>
      <c r="B7" s="10">
        <f>HYPERLINK("#'AcReceivable'!A1","AcReceivable")</f>
        <v/>
      </c>
      <c r="C7" s="8" t="s">
        <v>12</v>
      </c>
      <c r="D7" s="9"/>
      <c r="E7" s="9"/>
      <c r="F7" s="8"/>
    </row>
    <row r="8">
      <c r="A8" s="9">
        <v>6</v>
      </c>
      <c r="B8" s="10">
        <f>HYPERLINK("#'CdAcBook'!A1","CdAcBook")</f>
        <v/>
      </c>
      <c r="C8" s="8" t="s">
        <v>13</v>
      </c>
      <c r="D8" s="9"/>
      <c r="E8" s="9"/>
      <c r="F8" s="8"/>
    </row>
    <row r="9">
      <c r="A9" s="9">
        <v>7</v>
      </c>
      <c r="B9" s="10">
        <f>HYPERLINK("#'CdAoDept'!A1","CdAoDept")</f>
        <v/>
      </c>
      <c r="C9" s="8" t="s">
        <v>14</v>
      </c>
      <c r="D9" s="9"/>
      <c r="E9" s="9"/>
      <c r="F9" s="8"/>
    </row>
    <row r="10">
      <c r="A10" s="9">
        <v>8</v>
      </c>
      <c r="B10" s="10">
        <f>HYPERLINK("#'CdAppraisalCompany'!A1","CdAppraisalCompany")</f>
        <v/>
      </c>
      <c r="C10" s="8" t="s">
        <v>15</v>
      </c>
      <c r="D10" s="9"/>
      <c r="E10" s="9"/>
      <c r="F10" s="8"/>
    </row>
    <row r="11">
      <c r="A11" s="9">
        <v>9</v>
      </c>
      <c r="B11" s="10">
        <f>HYPERLINK("#'CdAppraiser'!A1","CdAppraiser")</f>
        <v/>
      </c>
      <c r="C11" s="8" t="s">
        <v>16</v>
      </c>
      <c r="D11" s="9"/>
      <c r="E11" s="9"/>
      <c r="F11" s="8"/>
    </row>
    <row r="12">
      <c r="A12" s="9">
        <v>10</v>
      </c>
      <c r="B12" s="10">
        <f>HYPERLINK("#'CdArea'!A1","CdArea")</f>
        <v/>
      </c>
      <c r="C12" s="8" t="s">
        <v>17</v>
      </c>
      <c r="D12" s="9"/>
      <c r="E12" s="9"/>
      <c r="F12" s="8"/>
    </row>
    <row r="13">
      <c r="A13" s="9">
        <v>11</v>
      </c>
      <c r="B13" s="10">
        <f>HYPERLINK("#'CdBaseRate'!A1","CdBaseRate")</f>
        <v/>
      </c>
      <c r="C13" s="8" t="s">
        <v>18</v>
      </c>
      <c r="D13" s="9"/>
      <c r="E13" s="9"/>
      <c r="F13" s="8"/>
    </row>
    <row r="14">
      <c r="A14" s="9">
        <v>12</v>
      </c>
      <c r="B14" s="10">
        <f>HYPERLINK("#'CdBranch'!A1","CdBranch")</f>
        <v/>
      </c>
      <c r="C14" s="8" t="s">
        <v>19</v>
      </c>
      <c r="D14" s="9"/>
      <c r="E14" s="9"/>
      <c r="F14" s="8"/>
    </row>
    <row r="15">
      <c r="A15" s="9">
        <v>13</v>
      </c>
      <c r="B15" s="10">
        <f>HYPERLINK("#'CdCashFlow'!A1","CdCashFlow")</f>
        <v/>
      </c>
      <c r="C15" s="8" t="s">
        <v>20</v>
      </c>
      <c r="D15" s="9"/>
      <c r="E15" s="9"/>
      <c r="F15" s="8"/>
    </row>
    <row r="16">
      <c r="A16" s="9">
        <v>14</v>
      </c>
      <c r="B16" s="10">
        <f>HYPERLINK("#'CdCl'!A1","CdCl")</f>
        <v/>
      </c>
      <c r="C16" s="8" t="s">
        <v>21</v>
      </c>
      <c r="D16" s="9"/>
      <c r="E16" s="9"/>
      <c r="F16" s="8"/>
    </row>
    <row r="17">
      <c r="A17" s="9">
        <v>15</v>
      </c>
      <c r="B17" s="10">
        <f>HYPERLINK("#'CdGseq'!A1","CdGseq")</f>
        <v/>
      </c>
      <c r="C17" s="8" t="s">
        <v>22</v>
      </c>
      <c r="D17" s="9"/>
      <c r="E17" s="9"/>
      <c r="F17" s="8"/>
    </row>
    <row r="18">
      <c r="A18" s="9">
        <v>16</v>
      </c>
      <c r="B18" s="10">
        <f>HYPERLINK("#'CdGuarantor'!A1","CdGuarantor")</f>
        <v/>
      </c>
      <c r="C18" s="8" t="s">
        <v>23</v>
      </c>
      <c r="D18" s="9"/>
      <c r="E18" s="9"/>
      <c r="F18" s="8"/>
    </row>
    <row r="19">
      <c r="A19" s="9">
        <v>17</v>
      </c>
      <c r="B19" s="10">
        <f>HYPERLINK("#'CdIndustry'!A1","CdIndustry")</f>
        <v/>
      </c>
      <c r="C19" s="8" t="s">
        <v>24</v>
      </c>
      <c r="D19" s="9"/>
      <c r="E19" s="9"/>
      <c r="F19" s="8"/>
    </row>
    <row r="20">
      <c r="A20" s="9">
        <v>18</v>
      </c>
      <c r="B20" s="10">
        <f>HYPERLINK("#'CdInsurer'!A1","CdInsurer")</f>
        <v/>
      </c>
      <c r="C20" s="8" t="s">
        <v>25</v>
      </c>
      <c r="D20" s="9"/>
      <c r="E20" s="9"/>
      <c r="F20" s="8"/>
    </row>
    <row r="21">
      <c r="A21" s="9">
        <v>19</v>
      </c>
      <c r="B21" s="10">
        <f>HYPERLINK("#'CdLoanNotYet'!A1","CdLoanNotYet")</f>
        <v/>
      </c>
      <c r="C21" s="8" t="s">
        <v>26</v>
      </c>
      <c r="D21" s="9"/>
      <c r="E21" s="9"/>
      <c r="F21" s="8"/>
    </row>
    <row r="22">
      <c r="A22" s="9">
        <v>20</v>
      </c>
      <c r="B22" s="10">
        <f>HYPERLINK("#'CdOverdue'!A1","CdOverdue")</f>
        <v/>
      </c>
      <c r="C22" s="8" t="s">
        <v>27</v>
      </c>
      <c r="D22" s="9"/>
      <c r="E22" s="9"/>
      <c r="F22" s="8"/>
    </row>
    <row r="23">
      <c r="A23" s="9">
        <v>21</v>
      </c>
      <c r="B23" s="10">
        <f>HYPERLINK("#'CdStock'!A1","CdStock")</f>
        <v/>
      </c>
      <c r="C23" s="8" t="s">
        <v>28</v>
      </c>
      <c r="D23" s="9"/>
      <c r="E23" s="9"/>
      <c r="F23" s="8"/>
    </row>
    <row r="24">
      <c r="A24" s="9">
        <v>22</v>
      </c>
      <c r="B24" s="10">
        <f>HYPERLINK("#'CdSupv'!A1","CdSupv")</f>
        <v/>
      </c>
      <c r="C24" s="8" t="s">
        <v>29</v>
      </c>
      <c r="D24" s="9"/>
      <c r="E24" s="9"/>
      <c r="F24" s="8"/>
    </row>
    <row r="25">
      <c r="A25" s="9">
        <v>23</v>
      </c>
      <c r="B25" s="10">
        <f>HYPERLINK("#'CdWorkMonth'!A1","CdWorkMonth")</f>
        <v/>
      </c>
      <c r="C25" s="8" t="s">
        <v>30</v>
      </c>
      <c r="D25" s="9"/>
      <c r="E25" s="9"/>
      <c r="F25"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508</v>
      </c>
      <c r="N2" s="4" t="s">
        <v>36</v>
      </c>
      <c r="O2" s="1" t="s">
        <v>386</v>
      </c>
    </row>
    <row r="3" ht="24" customHeight="1">
      <c r="A3" s="2" t="s">
        <v>38</v>
      </c>
      <c r="B3" s="2"/>
      <c r="C3" s="1" t="s">
        <v>509</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t="s">
        <v>510</v>
      </c>
      <c r="O5" s="1"/>
    </row>
    <row r="6">
      <c r="A6" s="1">
        <v>2</v>
      </c>
      <c r="B6" s="1" t="s">
        <v>199</v>
      </c>
      <c r="C6" s="1" t="s">
        <v>200</v>
      </c>
      <c r="D6" s="1" t="s">
        <v>83</v>
      </c>
      <c r="E6" s="1">
        <v>7</v>
      </c>
      <c r="F6" s="1"/>
      <c r="G6" s="1" t="s">
        <v>50</v>
      </c>
      <c r="H6" s="1" t="s">
        <v>511</v>
      </c>
      <c r="I6" s="1" t="s">
        <v>202</v>
      </c>
      <c r="J6" s="1" t="s">
        <v>200</v>
      </c>
      <c r="K6" s="1" t="s">
        <v>56</v>
      </c>
      <c r="L6" s="1" t="s">
        <v>204</v>
      </c>
      <c r="M6" s="1" t="s">
        <v>58</v>
      </c>
      <c r="N6" s="1"/>
      <c r="O6" s="1" t="s">
        <v>500</v>
      </c>
    </row>
    <row r="7">
      <c r="A7" s="1">
        <v>3</v>
      </c>
      <c r="B7" s="1" t="s">
        <v>206</v>
      </c>
      <c r="C7" s="1" t="s">
        <v>207</v>
      </c>
      <c r="D7" s="1" t="s">
        <v>83</v>
      </c>
      <c r="E7" s="1">
        <v>3</v>
      </c>
      <c r="F7" s="1"/>
      <c r="G7" s="1" t="s">
        <v>393</v>
      </c>
      <c r="H7" s="1" t="s">
        <v>511</v>
      </c>
      <c r="I7" s="1" t="s">
        <v>208</v>
      </c>
      <c r="J7" s="1" t="s">
        <v>501</v>
      </c>
      <c r="K7" s="1" t="s">
        <v>56</v>
      </c>
      <c r="L7" s="1" t="s">
        <v>72</v>
      </c>
      <c r="M7" s="1" t="s">
        <v>58</v>
      </c>
      <c r="N7" s="1"/>
      <c r="O7" s="1" t="s">
        <v>502</v>
      </c>
    </row>
    <row r="8">
      <c r="A8" s="1">
        <v>4</v>
      </c>
      <c r="B8" s="1" t="s">
        <v>216</v>
      </c>
      <c r="C8" s="1" t="s">
        <v>217</v>
      </c>
      <c r="D8" s="1" t="s">
        <v>62</v>
      </c>
      <c r="E8" s="1">
        <v>30</v>
      </c>
      <c r="F8" s="1"/>
      <c r="G8" s="1" t="s">
        <v>395</v>
      </c>
      <c r="H8" s="1" t="s">
        <v>512</v>
      </c>
      <c r="I8" s="1" t="s">
        <v>513</v>
      </c>
      <c r="J8" s="1" t="s">
        <v>514</v>
      </c>
      <c r="K8" s="1" t="s">
        <v>515</v>
      </c>
      <c r="L8" s="1" t="s">
        <v>516</v>
      </c>
      <c r="M8" s="1" t="s">
        <v>517</v>
      </c>
      <c r="N8" s="1"/>
      <c r="O8" s="1" t="s">
        <v>518</v>
      </c>
    </row>
    <row r="9">
      <c r="A9" s="1">
        <v>5</v>
      </c>
      <c r="B9" s="1" t="s">
        <v>162</v>
      </c>
      <c r="C9" s="1" t="s">
        <v>163</v>
      </c>
      <c r="D9" s="1" t="s">
        <v>62</v>
      </c>
      <c r="E9" s="1">
        <v>11</v>
      </c>
      <c r="F9" s="1"/>
      <c r="G9" s="1" t="s">
        <v>402</v>
      </c>
      <c r="H9" s="1" t="s">
        <v>50</v>
      </c>
      <c r="I9" s="1" t="s">
        <v>50</v>
      </c>
      <c r="J9" s="1" t="s">
        <v>50</v>
      </c>
      <c r="K9" s="1" t="s">
        <v>50</v>
      </c>
      <c r="L9" s="1"/>
      <c r="M9" s="1"/>
      <c r="N9" s="1" t="s">
        <v>219</v>
      </c>
      <c r="O9" s="1"/>
    </row>
    <row r="10">
      <c r="A10" s="1">
        <v>6</v>
      </c>
      <c r="B10" s="1" t="s">
        <v>167</v>
      </c>
      <c r="C10" s="1" t="s">
        <v>168</v>
      </c>
      <c r="D10" s="1" t="s">
        <v>62</v>
      </c>
      <c r="E10" s="1">
        <v>5</v>
      </c>
      <c r="F10" s="1"/>
      <c r="G10" s="1" t="s">
        <v>164</v>
      </c>
      <c r="H10" s="1" t="s">
        <v>50</v>
      </c>
      <c r="I10" s="1" t="s">
        <v>50</v>
      </c>
      <c r="J10" s="1" t="s">
        <v>50</v>
      </c>
      <c r="K10" s="1" t="s">
        <v>50</v>
      </c>
      <c r="L10" s="1"/>
      <c r="M10" s="1"/>
      <c r="N10" s="1" t="s">
        <v>219</v>
      </c>
      <c r="O10" s="1"/>
    </row>
    <row r="11">
      <c r="A11" s="1">
        <v>7</v>
      </c>
      <c r="B11" s="1" t="s">
        <v>171</v>
      </c>
      <c r="C11" s="1" t="s">
        <v>172</v>
      </c>
      <c r="D11" s="1" t="s">
        <v>62</v>
      </c>
      <c r="E11" s="1">
        <v>2</v>
      </c>
      <c r="F11" s="1"/>
      <c r="G11" s="1" t="s">
        <v>164</v>
      </c>
      <c r="H11" s="1" t="s">
        <v>50</v>
      </c>
      <c r="I11" s="1" t="s">
        <v>50</v>
      </c>
      <c r="J11" s="1" t="s">
        <v>50</v>
      </c>
      <c r="K11" s="1" t="s">
        <v>50</v>
      </c>
      <c r="L11" s="1"/>
      <c r="M11" s="1"/>
      <c r="N11" s="1" t="s">
        <v>219</v>
      </c>
      <c r="O11" s="1"/>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t="s">
        <v>504</v>
      </c>
      <c r="O16" s="1"/>
    </row>
    <row r="17">
      <c r="A17" s="1">
        <v>13</v>
      </c>
      <c r="B17" s="1" t="s">
        <v>414</v>
      </c>
      <c r="C17" s="1" t="s">
        <v>415</v>
      </c>
      <c r="D17" s="1" t="s">
        <v>83</v>
      </c>
      <c r="E17" s="1">
        <v>16</v>
      </c>
      <c r="F17" s="1">
        <v>2</v>
      </c>
      <c r="G17" s="1" t="s">
        <v>50</v>
      </c>
      <c r="H17" s="1" t="s">
        <v>511</v>
      </c>
      <c r="I17" s="1" t="s">
        <v>519</v>
      </c>
      <c r="J17" s="1" t="s">
        <v>520</v>
      </c>
      <c r="K17" s="1" t="s">
        <v>97</v>
      </c>
      <c r="L17" s="1" t="s">
        <v>98</v>
      </c>
      <c r="M17" s="1" t="s">
        <v>99</v>
      </c>
      <c r="N17" s="1"/>
      <c r="O17" s="1" t="s">
        <v>521</v>
      </c>
    </row>
    <row r="18">
      <c r="A18" s="1">
        <v>14</v>
      </c>
      <c r="B18" s="1" t="s">
        <v>421</v>
      </c>
      <c r="C18" s="1" t="s">
        <v>422</v>
      </c>
      <c r="D18" s="1" t="s">
        <v>83</v>
      </c>
      <c r="E18" s="1">
        <v>16</v>
      </c>
      <c r="F18" s="1">
        <v>2</v>
      </c>
      <c r="G18" s="1" t="s">
        <v>423</v>
      </c>
      <c r="H18" s="1" t="s">
        <v>511</v>
      </c>
      <c r="I18" s="1" t="s">
        <v>519</v>
      </c>
      <c r="J18" s="1" t="s">
        <v>520</v>
      </c>
      <c r="K18" s="1" t="s">
        <v>97</v>
      </c>
      <c r="L18" s="1" t="s">
        <v>98</v>
      </c>
      <c r="M18" s="1" t="s">
        <v>99</v>
      </c>
      <c r="N18" s="1"/>
      <c r="O18" s="1" t="s">
        <v>521</v>
      </c>
    </row>
    <row r="19">
      <c r="A19" s="1">
        <v>15</v>
      </c>
      <c r="B19" s="1" t="s">
        <v>427</v>
      </c>
      <c r="C19" s="1" t="s">
        <v>428</v>
      </c>
      <c r="D19" s="1" t="s">
        <v>83</v>
      </c>
      <c r="E19" s="1">
        <v>16</v>
      </c>
      <c r="F19" s="1">
        <v>2</v>
      </c>
      <c r="G19" s="1" t="s">
        <v>429</v>
      </c>
      <c r="H19" s="1" t="s">
        <v>511</v>
      </c>
      <c r="I19" s="1" t="s">
        <v>519</v>
      </c>
      <c r="J19" s="1" t="s">
        <v>520</v>
      </c>
      <c r="K19" s="1" t="s">
        <v>97</v>
      </c>
      <c r="L19" s="1" t="s">
        <v>98</v>
      </c>
      <c r="M19" s="1" t="s">
        <v>99</v>
      </c>
      <c r="N19" s="1"/>
      <c r="O19" s="1" t="s">
        <v>521</v>
      </c>
    </row>
    <row r="20">
      <c r="A20" s="1">
        <v>16</v>
      </c>
      <c r="B20" s="1" t="s">
        <v>245</v>
      </c>
      <c r="C20" s="1" t="s">
        <v>246</v>
      </c>
      <c r="D20" s="1" t="s">
        <v>247</v>
      </c>
      <c r="E20" s="1">
        <v>80</v>
      </c>
      <c r="F20" s="1"/>
      <c r="G20" s="1" t="s">
        <v>50</v>
      </c>
      <c r="H20" s="1" t="s">
        <v>511</v>
      </c>
      <c r="I20" s="1" t="s">
        <v>522</v>
      </c>
      <c r="J20" s="1" t="s">
        <v>523</v>
      </c>
      <c r="K20" s="1" t="s">
        <v>182</v>
      </c>
      <c r="L20" s="1" t="s">
        <v>174</v>
      </c>
      <c r="M20" s="1" t="s">
        <v>58</v>
      </c>
      <c r="N20" s="1"/>
      <c r="O20" s="1" t="s">
        <v>524</v>
      </c>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511</v>
      </c>
      <c r="I22" s="1" t="s">
        <v>525</v>
      </c>
      <c r="J22" s="1" t="s">
        <v>526</v>
      </c>
      <c r="K22" s="1" t="s">
        <v>56</v>
      </c>
      <c r="L22" s="1" t="s">
        <v>57</v>
      </c>
      <c r="M22" s="1" t="s">
        <v>58</v>
      </c>
      <c r="N22" s="1"/>
      <c r="O22" s="1" t="s">
        <v>527</v>
      </c>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528</v>
      </c>
      <c r="I27" s="1" t="s">
        <v>529</v>
      </c>
      <c r="J27" s="1" t="s">
        <v>50</v>
      </c>
      <c r="K27" s="1" t="s">
        <v>50</v>
      </c>
      <c r="L27" s="1" t="s">
        <v>58</v>
      </c>
      <c r="M27" s="1" t="s">
        <v>58</v>
      </c>
      <c r="N27" s="1"/>
      <c r="O27" s="1" t="s">
        <v>530</v>
      </c>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511</v>
      </c>
      <c r="I29" s="1" t="s">
        <v>522</v>
      </c>
      <c r="J29" s="1" t="s">
        <v>523</v>
      </c>
      <c r="K29" s="1" t="s">
        <v>182</v>
      </c>
      <c r="L29" s="1" t="s">
        <v>174</v>
      </c>
      <c r="M29" s="1" t="s">
        <v>58</v>
      </c>
      <c r="N29" s="1"/>
      <c r="O29" s="1" t="s">
        <v>531</v>
      </c>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532</v>
      </c>
      <c r="N2" s="4" t="s">
        <v>36</v>
      </c>
      <c r="O2" s="1" t="s">
        <v>386</v>
      </c>
    </row>
    <row r="3" ht="24" customHeight="1">
      <c r="A3" s="2" t="s">
        <v>38</v>
      </c>
      <c r="B3" s="2"/>
      <c r="C3" s="1" t="s">
        <v>533</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t="s">
        <v>534</v>
      </c>
      <c r="O5" s="1"/>
    </row>
    <row r="6">
      <c r="A6" s="1">
        <v>2</v>
      </c>
      <c r="B6" s="1" t="s">
        <v>199</v>
      </c>
      <c r="C6" s="1" t="s">
        <v>200</v>
      </c>
      <c r="D6" s="1" t="s">
        <v>83</v>
      </c>
      <c r="E6" s="1">
        <v>7</v>
      </c>
      <c r="F6" s="1"/>
      <c r="G6" s="1" t="s">
        <v>50</v>
      </c>
      <c r="H6" s="1" t="s">
        <v>535</v>
      </c>
      <c r="I6" s="1" t="s">
        <v>202</v>
      </c>
      <c r="J6" s="1" t="s">
        <v>536</v>
      </c>
      <c r="K6" s="1" t="s">
        <v>56</v>
      </c>
      <c r="L6" s="1" t="s">
        <v>204</v>
      </c>
      <c r="M6" s="1" t="s">
        <v>58</v>
      </c>
      <c r="N6" s="1"/>
      <c r="O6" s="1" t="s">
        <v>500</v>
      </c>
    </row>
    <row r="7">
      <c r="A7" s="1">
        <v>3</v>
      </c>
      <c r="B7" s="1" t="s">
        <v>206</v>
      </c>
      <c r="C7" s="1" t="s">
        <v>207</v>
      </c>
      <c r="D7" s="1" t="s">
        <v>83</v>
      </c>
      <c r="E7" s="1">
        <v>3</v>
      </c>
      <c r="F7" s="1"/>
      <c r="G7" s="1" t="s">
        <v>393</v>
      </c>
      <c r="H7" s="1" t="s">
        <v>535</v>
      </c>
      <c r="I7" s="1" t="s">
        <v>537</v>
      </c>
      <c r="J7" s="1" t="s">
        <v>538</v>
      </c>
      <c r="K7" s="1" t="s">
        <v>56</v>
      </c>
      <c r="L7" s="1" t="s">
        <v>72</v>
      </c>
      <c r="M7" s="1" t="s">
        <v>58</v>
      </c>
      <c r="N7" s="1"/>
      <c r="O7" s="1" t="s">
        <v>502</v>
      </c>
    </row>
    <row r="8">
      <c r="A8" s="1">
        <v>4</v>
      </c>
      <c r="B8" s="1" t="s">
        <v>216</v>
      </c>
      <c r="C8" s="1" t="s">
        <v>217</v>
      </c>
      <c r="D8" s="1" t="s">
        <v>62</v>
      </c>
      <c r="E8" s="1">
        <v>30</v>
      </c>
      <c r="F8" s="1"/>
      <c r="G8" s="1" t="s">
        <v>395</v>
      </c>
      <c r="H8" s="1" t="s">
        <v>50</v>
      </c>
      <c r="I8" s="1" t="s">
        <v>50</v>
      </c>
      <c r="J8" s="1" t="s">
        <v>50</v>
      </c>
      <c r="K8" s="1" t="s">
        <v>50</v>
      </c>
      <c r="L8" s="1"/>
      <c r="M8" s="1"/>
      <c r="N8" s="1" t="s">
        <v>219</v>
      </c>
      <c r="O8" s="1"/>
    </row>
    <row r="9">
      <c r="A9" s="1">
        <v>5</v>
      </c>
      <c r="B9" s="1" t="s">
        <v>162</v>
      </c>
      <c r="C9" s="1" t="s">
        <v>163</v>
      </c>
      <c r="D9" s="1" t="s">
        <v>62</v>
      </c>
      <c r="E9" s="1">
        <v>11</v>
      </c>
      <c r="F9" s="1"/>
      <c r="G9" s="1" t="s">
        <v>402</v>
      </c>
      <c r="H9" s="1" t="s">
        <v>69</v>
      </c>
      <c r="I9" s="1" t="s">
        <v>162</v>
      </c>
      <c r="J9" s="1" t="s">
        <v>165</v>
      </c>
      <c r="K9" s="1" t="s">
        <v>71</v>
      </c>
      <c r="L9" s="1" t="s">
        <v>112</v>
      </c>
      <c r="M9" s="1" t="s">
        <v>58</v>
      </c>
      <c r="N9" s="1"/>
      <c r="O9" s="1" t="s">
        <v>539</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540</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541</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t="s">
        <v>486</v>
      </c>
      <c r="O16" s="1"/>
    </row>
    <row r="17">
      <c r="A17" s="1">
        <v>13</v>
      </c>
      <c r="B17" s="1" t="s">
        <v>414</v>
      </c>
      <c r="C17" s="1" t="s">
        <v>415</v>
      </c>
      <c r="D17" s="1" t="s">
        <v>83</v>
      </c>
      <c r="E17" s="1">
        <v>16</v>
      </c>
      <c r="F17" s="1">
        <v>2</v>
      </c>
      <c r="G17" s="1" t="s">
        <v>50</v>
      </c>
      <c r="H17" s="1" t="s">
        <v>535</v>
      </c>
      <c r="I17" s="1" t="s">
        <v>542</v>
      </c>
      <c r="J17" s="1" t="s">
        <v>543</v>
      </c>
      <c r="K17" s="1" t="s">
        <v>97</v>
      </c>
      <c r="L17" s="1" t="s">
        <v>112</v>
      </c>
      <c r="M17" s="1" t="s">
        <v>58</v>
      </c>
      <c r="N17" s="1"/>
      <c r="O17" s="1" t="s">
        <v>544</v>
      </c>
    </row>
    <row r="18">
      <c r="A18" s="1">
        <v>14</v>
      </c>
      <c r="B18" s="1" t="s">
        <v>421</v>
      </c>
      <c r="C18" s="1" t="s">
        <v>422</v>
      </c>
      <c r="D18" s="1" t="s">
        <v>83</v>
      </c>
      <c r="E18" s="1">
        <v>16</v>
      </c>
      <c r="F18" s="1">
        <v>2</v>
      </c>
      <c r="G18" s="1" t="s">
        <v>423</v>
      </c>
      <c r="H18" s="1" t="s">
        <v>535</v>
      </c>
      <c r="I18" s="1" t="s">
        <v>542</v>
      </c>
      <c r="J18" s="1" t="s">
        <v>543</v>
      </c>
      <c r="K18" s="1" t="s">
        <v>97</v>
      </c>
      <c r="L18" s="1" t="s">
        <v>112</v>
      </c>
      <c r="M18" s="1" t="s">
        <v>58</v>
      </c>
      <c r="N18" s="1"/>
      <c r="O18" s="1" t="s">
        <v>544</v>
      </c>
    </row>
    <row r="19">
      <c r="A19" s="1">
        <v>15</v>
      </c>
      <c r="B19" s="1" t="s">
        <v>427</v>
      </c>
      <c r="C19" s="1" t="s">
        <v>428</v>
      </c>
      <c r="D19" s="1" t="s">
        <v>83</v>
      </c>
      <c r="E19" s="1">
        <v>16</v>
      </c>
      <c r="F19" s="1">
        <v>2</v>
      </c>
      <c r="G19" s="1" t="s">
        <v>429</v>
      </c>
      <c r="H19" s="1" t="s">
        <v>535</v>
      </c>
      <c r="I19" s="1" t="s">
        <v>542</v>
      </c>
      <c r="J19" s="1" t="s">
        <v>543</v>
      </c>
      <c r="K19" s="1" t="s">
        <v>97</v>
      </c>
      <c r="L19" s="1" t="s">
        <v>112</v>
      </c>
      <c r="M19" s="1" t="s">
        <v>58</v>
      </c>
      <c r="N19" s="1"/>
      <c r="O19" s="1" t="s">
        <v>544</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535</v>
      </c>
      <c r="I22" s="1" t="s">
        <v>545</v>
      </c>
      <c r="J22" s="1" t="s">
        <v>50</v>
      </c>
      <c r="K22" s="1" t="s">
        <v>50</v>
      </c>
      <c r="L22" s="1"/>
      <c r="M22" s="1"/>
      <c r="N22" s="1"/>
      <c r="O22" s="1" t="s">
        <v>546</v>
      </c>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547</v>
      </c>
      <c r="N2" s="4" t="s">
        <v>36</v>
      </c>
      <c r="O2" s="1" t="s">
        <v>386</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t="s">
        <v>548</v>
      </c>
      <c r="O5" s="1"/>
    </row>
    <row r="6">
      <c r="A6" s="1">
        <v>2</v>
      </c>
      <c r="B6" s="1" t="s">
        <v>199</v>
      </c>
      <c r="C6" s="1" t="s">
        <v>200</v>
      </c>
      <c r="D6" s="1" t="s">
        <v>83</v>
      </c>
      <c r="E6" s="1">
        <v>7</v>
      </c>
      <c r="F6" s="1"/>
      <c r="G6" s="1" t="s">
        <v>50</v>
      </c>
      <c r="H6" s="1" t="s">
        <v>50</v>
      </c>
      <c r="I6" s="1" t="s">
        <v>50</v>
      </c>
      <c r="J6" s="1" t="s">
        <v>50</v>
      </c>
      <c r="K6" s="1" t="s">
        <v>50</v>
      </c>
      <c r="L6" s="1"/>
      <c r="M6" s="1"/>
      <c r="N6" s="1" t="s">
        <v>549</v>
      </c>
      <c r="O6" s="1"/>
    </row>
    <row r="7">
      <c r="A7" s="1">
        <v>3</v>
      </c>
      <c r="B7" s="1" t="s">
        <v>206</v>
      </c>
      <c r="C7" s="1" t="s">
        <v>207</v>
      </c>
      <c r="D7" s="1" t="s">
        <v>83</v>
      </c>
      <c r="E7" s="1">
        <v>3</v>
      </c>
      <c r="F7" s="1"/>
      <c r="G7" s="1" t="s">
        <v>393</v>
      </c>
      <c r="H7" s="1" t="s">
        <v>50</v>
      </c>
      <c r="I7" s="1" t="s">
        <v>50</v>
      </c>
      <c r="J7" s="1" t="s">
        <v>50</v>
      </c>
      <c r="K7" s="1" t="s">
        <v>50</v>
      </c>
      <c r="L7" s="1"/>
      <c r="M7" s="1"/>
      <c r="N7" s="1" t="s">
        <v>84</v>
      </c>
      <c r="O7" s="1"/>
    </row>
    <row r="8">
      <c r="A8" s="1">
        <v>4</v>
      </c>
      <c r="B8" s="1" t="s">
        <v>216</v>
      </c>
      <c r="C8" s="1" t="s">
        <v>217</v>
      </c>
      <c r="D8" s="1" t="s">
        <v>62</v>
      </c>
      <c r="E8" s="1">
        <v>30</v>
      </c>
      <c r="F8" s="1"/>
      <c r="G8" s="1" t="s">
        <v>395</v>
      </c>
      <c r="H8" s="1" t="s">
        <v>50</v>
      </c>
      <c r="I8" s="1" t="s">
        <v>50</v>
      </c>
      <c r="J8" s="1" t="s">
        <v>50</v>
      </c>
      <c r="K8" s="1" t="s">
        <v>50</v>
      </c>
      <c r="L8" s="1"/>
      <c r="M8" s="1"/>
      <c r="N8" s="1" t="s">
        <v>219</v>
      </c>
      <c r="O8" s="1"/>
    </row>
    <row r="9">
      <c r="A9" s="1">
        <v>5</v>
      </c>
      <c r="B9" s="1" t="s">
        <v>162</v>
      </c>
      <c r="C9" s="1" t="s">
        <v>163</v>
      </c>
      <c r="D9" s="1" t="s">
        <v>62</v>
      </c>
      <c r="E9" s="1">
        <v>11</v>
      </c>
      <c r="F9" s="1"/>
      <c r="G9" s="1" t="s">
        <v>402</v>
      </c>
      <c r="H9" s="1" t="s">
        <v>69</v>
      </c>
      <c r="I9" s="1" t="s">
        <v>162</v>
      </c>
      <c r="J9" s="1" t="s">
        <v>165</v>
      </c>
      <c r="K9" s="1" t="s">
        <v>71</v>
      </c>
      <c r="L9" s="1" t="s">
        <v>112</v>
      </c>
      <c r="M9" s="1" t="s">
        <v>58</v>
      </c>
      <c r="N9" s="1"/>
      <c r="O9" s="1" t="s">
        <v>539</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540</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541</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t="s">
        <v>486</v>
      </c>
      <c r="O16" s="1"/>
    </row>
    <row r="17">
      <c r="A17" s="1">
        <v>13</v>
      </c>
      <c r="B17" s="1" t="s">
        <v>414</v>
      </c>
      <c r="C17" s="1" t="s">
        <v>415</v>
      </c>
      <c r="D17" s="1" t="s">
        <v>83</v>
      </c>
      <c r="E17" s="1">
        <v>16</v>
      </c>
      <c r="F17" s="1">
        <v>2</v>
      </c>
      <c r="G17" s="1" t="s">
        <v>50</v>
      </c>
      <c r="H17" s="1" t="s">
        <v>550</v>
      </c>
      <c r="I17" s="1" t="s">
        <v>551</v>
      </c>
      <c r="J17" s="1" t="s">
        <v>552</v>
      </c>
      <c r="K17" s="1" t="s">
        <v>97</v>
      </c>
      <c r="L17" s="1" t="s">
        <v>553</v>
      </c>
      <c r="M17" s="1" t="s">
        <v>174</v>
      </c>
      <c r="N17" s="1"/>
      <c r="O17" s="1" t="s">
        <v>554</v>
      </c>
    </row>
    <row r="18">
      <c r="A18" s="1">
        <v>14</v>
      </c>
      <c r="B18" s="1" t="s">
        <v>421</v>
      </c>
      <c r="C18" s="1" t="s">
        <v>422</v>
      </c>
      <c r="D18" s="1" t="s">
        <v>83</v>
      </c>
      <c r="E18" s="1">
        <v>16</v>
      </c>
      <c r="F18" s="1">
        <v>2</v>
      </c>
      <c r="G18" s="1" t="s">
        <v>423</v>
      </c>
      <c r="H18" s="1" t="s">
        <v>550</v>
      </c>
      <c r="I18" s="1" t="s">
        <v>551</v>
      </c>
      <c r="J18" s="1" t="s">
        <v>552</v>
      </c>
      <c r="K18" s="1" t="s">
        <v>97</v>
      </c>
      <c r="L18" s="1" t="s">
        <v>553</v>
      </c>
      <c r="M18" s="1" t="s">
        <v>174</v>
      </c>
      <c r="N18" s="1"/>
      <c r="O18" s="1" t="s">
        <v>554</v>
      </c>
    </row>
    <row r="19">
      <c r="A19" s="1">
        <v>15</v>
      </c>
      <c r="B19" s="1" t="s">
        <v>427</v>
      </c>
      <c r="C19" s="1" t="s">
        <v>428</v>
      </c>
      <c r="D19" s="1" t="s">
        <v>83</v>
      </c>
      <c r="E19" s="1">
        <v>16</v>
      </c>
      <c r="F19" s="1">
        <v>2</v>
      </c>
      <c r="G19" s="1" t="s">
        <v>429</v>
      </c>
      <c r="H19" s="1" t="s">
        <v>550</v>
      </c>
      <c r="I19" s="1" t="s">
        <v>551</v>
      </c>
      <c r="J19" s="1" t="s">
        <v>552</v>
      </c>
      <c r="K19" s="1" t="s">
        <v>97</v>
      </c>
      <c r="L19" s="1" t="s">
        <v>553</v>
      </c>
      <c r="M19" s="1" t="s">
        <v>174</v>
      </c>
      <c r="N19" s="1"/>
      <c r="O19" s="1" t="s">
        <v>554</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50</v>
      </c>
      <c r="I22" s="1" t="s">
        <v>50</v>
      </c>
      <c r="J22" s="1" t="s">
        <v>50</v>
      </c>
      <c r="K22" s="1" t="s">
        <v>50</v>
      </c>
      <c r="L22" s="1"/>
      <c r="M22" s="1"/>
      <c r="N22" s="1" t="s">
        <v>84</v>
      </c>
      <c r="O22" s="1"/>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555</v>
      </c>
      <c r="N2" s="4" t="s">
        <v>36</v>
      </c>
      <c r="O2" s="1" t="s">
        <v>386</v>
      </c>
    </row>
    <row r="3" ht="24" customHeight="1">
      <c r="A3" s="2" t="s">
        <v>38</v>
      </c>
      <c r="B3" s="2"/>
      <c r="C3" s="1" t="s">
        <v>556</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t="s">
        <v>557</v>
      </c>
      <c r="O5" s="1"/>
    </row>
    <row r="6">
      <c r="A6" s="1">
        <v>2</v>
      </c>
      <c r="B6" s="1" t="s">
        <v>199</v>
      </c>
      <c r="C6" s="1" t="s">
        <v>200</v>
      </c>
      <c r="D6" s="1" t="s">
        <v>83</v>
      </c>
      <c r="E6" s="1">
        <v>7</v>
      </c>
      <c r="F6" s="1"/>
      <c r="G6" s="1" t="s">
        <v>50</v>
      </c>
      <c r="H6" s="1" t="s">
        <v>558</v>
      </c>
      <c r="I6" s="1" t="s">
        <v>199</v>
      </c>
      <c r="J6" s="1" t="s">
        <v>391</v>
      </c>
      <c r="K6" s="1" t="s">
        <v>224</v>
      </c>
      <c r="L6" s="1" t="s">
        <v>204</v>
      </c>
      <c r="M6" s="1" t="s">
        <v>58</v>
      </c>
      <c r="N6" s="1"/>
      <c r="O6" s="1" t="s">
        <v>457</v>
      </c>
    </row>
    <row r="7">
      <c r="A7" s="1">
        <v>3</v>
      </c>
      <c r="B7" s="1" t="s">
        <v>206</v>
      </c>
      <c r="C7" s="1" t="s">
        <v>207</v>
      </c>
      <c r="D7" s="1" t="s">
        <v>83</v>
      </c>
      <c r="E7" s="1">
        <v>3</v>
      </c>
      <c r="F7" s="1"/>
      <c r="G7" s="1" t="s">
        <v>393</v>
      </c>
      <c r="H7" s="1" t="s">
        <v>388</v>
      </c>
      <c r="I7" s="1" t="s">
        <v>206</v>
      </c>
      <c r="J7" s="1" t="s">
        <v>207</v>
      </c>
      <c r="K7" s="1" t="s">
        <v>224</v>
      </c>
      <c r="L7" s="1" t="s">
        <v>72</v>
      </c>
      <c r="M7" s="1" t="s">
        <v>58</v>
      </c>
      <c r="N7" s="1"/>
      <c r="O7" s="1" t="s">
        <v>559</v>
      </c>
    </row>
    <row r="8">
      <c r="A8" s="1">
        <v>4</v>
      </c>
      <c r="B8" s="1" t="s">
        <v>216</v>
      </c>
      <c r="C8" s="1" t="s">
        <v>217</v>
      </c>
      <c r="D8" s="1" t="s">
        <v>62</v>
      </c>
      <c r="E8" s="1">
        <v>30</v>
      </c>
      <c r="F8" s="1"/>
      <c r="G8" s="1" t="s">
        <v>395</v>
      </c>
      <c r="H8" s="1" t="s">
        <v>560</v>
      </c>
      <c r="I8" s="1" t="s">
        <v>561</v>
      </c>
      <c r="J8" s="1" t="s">
        <v>562</v>
      </c>
      <c r="K8" s="1" t="s">
        <v>399</v>
      </c>
      <c r="L8" s="1" t="s">
        <v>563</v>
      </c>
      <c r="M8" s="1" t="s">
        <v>147</v>
      </c>
      <c r="N8" s="1"/>
      <c r="O8" s="1" t="s">
        <v>564</v>
      </c>
    </row>
    <row r="9">
      <c r="A9" s="1">
        <v>5</v>
      </c>
      <c r="B9" s="1" t="s">
        <v>162</v>
      </c>
      <c r="C9" s="1" t="s">
        <v>163</v>
      </c>
      <c r="D9" s="1" t="s">
        <v>62</v>
      </c>
      <c r="E9" s="1">
        <v>11</v>
      </c>
      <c r="F9" s="1"/>
      <c r="G9" s="1" t="s">
        <v>402</v>
      </c>
      <c r="H9" s="1" t="s">
        <v>69</v>
      </c>
      <c r="I9" s="1" t="s">
        <v>162</v>
      </c>
      <c r="J9" s="1" t="s">
        <v>165</v>
      </c>
      <c r="K9" s="1" t="s">
        <v>71</v>
      </c>
      <c r="L9" s="1" t="s">
        <v>112</v>
      </c>
      <c r="M9" s="1" t="s">
        <v>58</v>
      </c>
      <c r="N9" s="1"/>
      <c r="O9" s="1" t="s">
        <v>338</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565</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566</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t="s">
        <v>486</v>
      </c>
      <c r="O16" s="1"/>
    </row>
    <row r="17">
      <c r="A17" s="1">
        <v>13</v>
      </c>
      <c r="B17" s="1" t="s">
        <v>414</v>
      </c>
      <c r="C17" s="1" t="s">
        <v>415</v>
      </c>
      <c r="D17" s="1" t="s">
        <v>83</v>
      </c>
      <c r="E17" s="1">
        <v>16</v>
      </c>
      <c r="F17" s="1">
        <v>2</v>
      </c>
      <c r="G17" s="1" t="s">
        <v>50</v>
      </c>
      <c r="H17" s="1" t="s">
        <v>558</v>
      </c>
      <c r="I17" s="1" t="s">
        <v>567</v>
      </c>
      <c r="J17" s="1" t="s">
        <v>568</v>
      </c>
      <c r="K17" s="1" t="s">
        <v>224</v>
      </c>
      <c r="L17" s="1" t="s">
        <v>489</v>
      </c>
      <c r="M17" s="1" t="s">
        <v>174</v>
      </c>
      <c r="N17" s="1"/>
      <c r="O17" s="1" t="s">
        <v>569</v>
      </c>
    </row>
    <row r="18">
      <c r="A18" s="1">
        <v>14</v>
      </c>
      <c r="B18" s="1" t="s">
        <v>421</v>
      </c>
      <c r="C18" s="1" t="s">
        <v>422</v>
      </c>
      <c r="D18" s="1" t="s">
        <v>83</v>
      </c>
      <c r="E18" s="1">
        <v>16</v>
      </c>
      <c r="F18" s="1">
        <v>2</v>
      </c>
      <c r="G18" s="1" t="s">
        <v>423</v>
      </c>
      <c r="H18" s="1" t="s">
        <v>558</v>
      </c>
      <c r="I18" s="1" t="s">
        <v>567</v>
      </c>
      <c r="J18" s="1" t="s">
        <v>568</v>
      </c>
      <c r="K18" s="1" t="s">
        <v>224</v>
      </c>
      <c r="L18" s="1" t="s">
        <v>489</v>
      </c>
      <c r="M18" s="1" t="s">
        <v>174</v>
      </c>
      <c r="N18" s="1"/>
      <c r="O18" s="1" t="s">
        <v>569</v>
      </c>
    </row>
    <row r="19">
      <c r="A19" s="1">
        <v>15</v>
      </c>
      <c r="B19" s="1" t="s">
        <v>427</v>
      </c>
      <c r="C19" s="1" t="s">
        <v>428</v>
      </c>
      <c r="D19" s="1" t="s">
        <v>83</v>
      </c>
      <c r="E19" s="1">
        <v>16</v>
      </c>
      <c r="F19" s="1">
        <v>2</v>
      </c>
      <c r="G19" s="1" t="s">
        <v>429</v>
      </c>
      <c r="H19" s="1" t="s">
        <v>558</v>
      </c>
      <c r="I19" s="1" t="s">
        <v>567</v>
      </c>
      <c r="J19" s="1" t="s">
        <v>568</v>
      </c>
      <c r="K19" s="1" t="s">
        <v>224</v>
      </c>
      <c r="L19" s="1" t="s">
        <v>489</v>
      </c>
      <c r="M19" s="1" t="s">
        <v>174</v>
      </c>
      <c r="N19" s="1"/>
      <c r="O19" s="1" t="s">
        <v>569</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558</v>
      </c>
      <c r="I22" s="1" t="s">
        <v>570</v>
      </c>
      <c r="J22" s="1" t="s">
        <v>571</v>
      </c>
      <c r="K22" s="1" t="s">
        <v>572</v>
      </c>
      <c r="L22" s="1" t="s">
        <v>57</v>
      </c>
      <c r="M22" s="1" t="s">
        <v>58</v>
      </c>
      <c r="N22" s="1"/>
      <c r="O22" s="1" t="s">
        <v>573</v>
      </c>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574</v>
      </c>
      <c r="N2" s="4" t="s">
        <v>36</v>
      </c>
      <c r="O2" s="1" t="s">
        <v>386</v>
      </c>
    </row>
    <row r="3" ht="24" customHeight="1">
      <c r="A3" s="2" t="s">
        <v>38</v>
      </c>
      <c r="B3" s="2"/>
      <c r="C3" s="1" t="s">
        <v>575</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c r="O5" s="1" t="s">
        <v>576</v>
      </c>
    </row>
    <row r="6">
      <c r="A6" s="1">
        <v>2</v>
      </c>
      <c r="B6" s="1" t="s">
        <v>199</v>
      </c>
      <c r="C6" s="1" t="s">
        <v>200</v>
      </c>
      <c r="D6" s="1" t="s">
        <v>83</v>
      </c>
      <c r="E6" s="1">
        <v>7</v>
      </c>
      <c r="F6" s="1"/>
      <c r="G6" s="1" t="s">
        <v>50</v>
      </c>
      <c r="H6" s="1" t="s">
        <v>577</v>
      </c>
      <c r="I6" s="1" t="s">
        <v>202</v>
      </c>
      <c r="J6" s="1" t="s">
        <v>200</v>
      </c>
      <c r="K6" s="1" t="s">
        <v>56</v>
      </c>
      <c r="L6" s="1" t="s">
        <v>204</v>
      </c>
      <c r="M6" s="1" t="s">
        <v>58</v>
      </c>
      <c r="N6" s="1"/>
      <c r="O6" s="1" t="s">
        <v>578</v>
      </c>
    </row>
    <row r="7">
      <c r="A7" s="1">
        <v>3</v>
      </c>
      <c r="B7" s="1" t="s">
        <v>206</v>
      </c>
      <c r="C7" s="1" t="s">
        <v>207</v>
      </c>
      <c r="D7" s="1" t="s">
        <v>83</v>
      </c>
      <c r="E7" s="1">
        <v>3</v>
      </c>
      <c r="F7" s="1"/>
      <c r="G7" s="1" t="s">
        <v>393</v>
      </c>
      <c r="H7" s="1" t="s">
        <v>388</v>
      </c>
      <c r="I7" s="1" t="s">
        <v>206</v>
      </c>
      <c r="J7" s="1" t="s">
        <v>207</v>
      </c>
      <c r="K7" s="1" t="s">
        <v>224</v>
      </c>
      <c r="L7" s="1" t="s">
        <v>72</v>
      </c>
      <c r="M7" s="1" t="s">
        <v>58</v>
      </c>
      <c r="N7" s="1"/>
      <c r="O7" s="1" t="s">
        <v>579</v>
      </c>
    </row>
    <row r="8">
      <c r="A8" s="1">
        <v>4</v>
      </c>
      <c r="B8" s="1" t="s">
        <v>216</v>
      </c>
      <c r="C8" s="1" t="s">
        <v>217</v>
      </c>
      <c r="D8" s="1" t="s">
        <v>62</v>
      </c>
      <c r="E8" s="1">
        <v>30</v>
      </c>
      <c r="F8" s="1"/>
      <c r="G8" s="1" t="s">
        <v>395</v>
      </c>
      <c r="H8" s="1" t="s">
        <v>580</v>
      </c>
      <c r="I8" s="1" t="s">
        <v>211</v>
      </c>
      <c r="J8" s="1" t="s">
        <v>581</v>
      </c>
      <c r="K8" s="1" t="s">
        <v>224</v>
      </c>
      <c r="L8" s="1" t="s">
        <v>72</v>
      </c>
      <c r="M8" s="1" t="s">
        <v>58</v>
      </c>
      <c r="N8" s="1"/>
      <c r="O8" s="1" t="s">
        <v>582</v>
      </c>
    </row>
    <row r="9">
      <c r="A9" s="1">
        <v>5</v>
      </c>
      <c r="B9" s="1" t="s">
        <v>162</v>
      </c>
      <c r="C9" s="1" t="s">
        <v>163</v>
      </c>
      <c r="D9" s="1" t="s">
        <v>62</v>
      </c>
      <c r="E9" s="1">
        <v>11</v>
      </c>
      <c r="F9" s="1"/>
      <c r="G9" s="1" t="s">
        <v>402</v>
      </c>
      <c r="H9" s="1" t="s">
        <v>69</v>
      </c>
      <c r="I9" s="1" t="s">
        <v>162</v>
      </c>
      <c r="J9" s="1" t="s">
        <v>165</v>
      </c>
      <c r="K9" s="1" t="s">
        <v>71</v>
      </c>
      <c r="L9" s="1" t="s">
        <v>112</v>
      </c>
      <c r="M9" s="1" t="s">
        <v>58</v>
      </c>
      <c r="N9" s="1"/>
      <c r="O9" s="1" t="s">
        <v>403</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404</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405</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69</v>
      </c>
      <c r="I15" s="1" t="s">
        <v>220</v>
      </c>
      <c r="J15" s="1" t="s">
        <v>223</v>
      </c>
      <c r="K15" s="1" t="s">
        <v>224</v>
      </c>
      <c r="L15" s="1" t="s">
        <v>183</v>
      </c>
      <c r="M15" s="1" t="s">
        <v>58</v>
      </c>
      <c r="N15" s="1"/>
      <c r="O15" s="1" t="s">
        <v>411</v>
      </c>
    </row>
    <row r="16">
      <c r="A16" s="1">
        <v>12</v>
      </c>
      <c r="B16" s="1" t="s">
        <v>226</v>
      </c>
      <c r="C16" s="1" t="s">
        <v>227</v>
      </c>
      <c r="D16" s="1" t="s">
        <v>83</v>
      </c>
      <c r="E16" s="1">
        <v>1</v>
      </c>
      <c r="F16" s="1"/>
      <c r="G16" s="1" t="s">
        <v>412</v>
      </c>
      <c r="H16" s="1" t="s">
        <v>69</v>
      </c>
      <c r="I16" s="1" t="s">
        <v>226</v>
      </c>
      <c r="J16" s="1" t="s">
        <v>229</v>
      </c>
      <c r="K16" s="1" t="s">
        <v>224</v>
      </c>
      <c r="L16" s="1" t="s">
        <v>183</v>
      </c>
      <c r="M16" s="1" t="s">
        <v>58</v>
      </c>
      <c r="N16" s="1"/>
      <c r="O16" s="1" t="s">
        <v>413</v>
      </c>
    </row>
    <row r="17">
      <c r="A17" s="1">
        <v>13</v>
      </c>
      <c r="B17" s="1" t="s">
        <v>414</v>
      </c>
      <c r="C17" s="1" t="s">
        <v>415</v>
      </c>
      <c r="D17" s="1" t="s">
        <v>83</v>
      </c>
      <c r="E17" s="1">
        <v>16</v>
      </c>
      <c r="F17" s="1">
        <v>2</v>
      </c>
      <c r="G17" s="1" t="s">
        <v>50</v>
      </c>
      <c r="H17" s="1" t="s">
        <v>577</v>
      </c>
      <c r="I17" s="1" t="s">
        <v>583</v>
      </c>
      <c r="J17" s="1" t="s">
        <v>584</v>
      </c>
      <c r="K17" s="1" t="s">
        <v>97</v>
      </c>
      <c r="L17" s="1" t="s">
        <v>204</v>
      </c>
      <c r="M17" s="1" t="s">
        <v>99</v>
      </c>
      <c r="N17" s="1"/>
      <c r="O17" s="1" t="s">
        <v>585</v>
      </c>
    </row>
    <row r="18">
      <c r="A18" s="1">
        <v>14</v>
      </c>
      <c r="B18" s="1" t="s">
        <v>421</v>
      </c>
      <c r="C18" s="1" t="s">
        <v>422</v>
      </c>
      <c r="D18" s="1" t="s">
        <v>83</v>
      </c>
      <c r="E18" s="1">
        <v>16</v>
      </c>
      <c r="F18" s="1">
        <v>2</v>
      </c>
      <c r="G18" s="1" t="s">
        <v>423</v>
      </c>
      <c r="H18" s="1" t="s">
        <v>577</v>
      </c>
      <c r="I18" s="1" t="s">
        <v>583</v>
      </c>
      <c r="J18" s="1" t="s">
        <v>584</v>
      </c>
      <c r="K18" s="1" t="s">
        <v>97</v>
      </c>
      <c r="L18" s="1" t="s">
        <v>204</v>
      </c>
      <c r="M18" s="1" t="s">
        <v>99</v>
      </c>
      <c r="N18" s="1"/>
      <c r="O18" s="1" t="s">
        <v>585</v>
      </c>
    </row>
    <row r="19">
      <c r="A19" s="1">
        <v>15</v>
      </c>
      <c r="B19" s="1" t="s">
        <v>427</v>
      </c>
      <c r="C19" s="1" t="s">
        <v>428</v>
      </c>
      <c r="D19" s="1" t="s">
        <v>83</v>
      </c>
      <c r="E19" s="1">
        <v>16</v>
      </c>
      <c r="F19" s="1">
        <v>2</v>
      </c>
      <c r="G19" s="1" t="s">
        <v>429</v>
      </c>
      <c r="H19" s="1" t="s">
        <v>577</v>
      </c>
      <c r="I19" s="1" t="s">
        <v>583</v>
      </c>
      <c r="J19" s="1" t="s">
        <v>584</v>
      </c>
      <c r="K19" s="1" t="s">
        <v>97</v>
      </c>
      <c r="L19" s="1" t="s">
        <v>204</v>
      </c>
      <c r="M19" s="1" t="s">
        <v>99</v>
      </c>
      <c r="N19" s="1"/>
      <c r="O19" s="1" t="s">
        <v>585</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50</v>
      </c>
      <c r="I22" s="1" t="s">
        <v>50</v>
      </c>
      <c r="J22" s="1" t="s">
        <v>50</v>
      </c>
      <c r="K22" s="1" t="s">
        <v>50</v>
      </c>
      <c r="L22" s="1"/>
      <c r="M22" s="1"/>
      <c r="N22" s="1" t="s">
        <v>586</v>
      </c>
      <c r="O22" s="1"/>
    </row>
    <row r="23">
      <c r="A23" s="1">
        <v>19</v>
      </c>
      <c r="B23" s="1" t="s">
        <v>439</v>
      </c>
      <c r="C23" s="1" t="s">
        <v>440</v>
      </c>
      <c r="D23" s="1" t="s">
        <v>53</v>
      </c>
      <c r="E23" s="1">
        <v>8</v>
      </c>
      <c r="F23" s="1"/>
      <c r="G23" s="1" t="s">
        <v>441</v>
      </c>
      <c r="H23" s="1" t="s">
        <v>50</v>
      </c>
      <c r="I23" s="1" t="s">
        <v>50</v>
      </c>
      <c r="J23" s="1" t="s">
        <v>50</v>
      </c>
      <c r="K23" s="1" t="s">
        <v>50</v>
      </c>
      <c r="L23" s="1"/>
      <c r="M23" s="1"/>
      <c r="N23" s="1" t="s">
        <v>586</v>
      </c>
      <c r="O23" s="1"/>
    </row>
    <row r="24">
      <c r="A24" s="1">
        <v>20</v>
      </c>
      <c r="B24" s="1" t="s">
        <v>445</v>
      </c>
      <c r="C24" s="1" t="s">
        <v>446</v>
      </c>
      <c r="D24" s="1" t="s">
        <v>53</v>
      </c>
      <c r="E24" s="1">
        <v>8</v>
      </c>
      <c r="F24" s="1"/>
      <c r="G24" s="1" t="s">
        <v>447</v>
      </c>
      <c r="H24" s="1" t="s">
        <v>50</v>
      </c>
      <c r="I24" s="1" t="s">
        <v>50</v>
      </c>
      <c r="J24" s="1" t="s">
        <v>50</v>
      </c>
      <c r="K24" s="1" t="s">
        <v>50</v>
      </c>
      <c r="L24" s="1"/>
      <c r="M24" s="1"/>
      <c r="N24" s="1" t="s">
        <v>586</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c r="O34" s="1" t="s">
        <v>294</v>
      </c>
    </row>
  </sheetData>
  <mergeCells>
    <mergeCell ref="A1:B1"/>
    <mergeCell ref="A2:B2"/>
    <mergeCell ref="A3:B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587</v>
      </c>
      <c r="N2" s="4" t="s">
        <v>36</v>
      </c>
      <c r="O2" s="1" t="s">
        <v>386</v>
      </c>
    </row>
    <row r="3" ht="24" customHeight="1">
      <c r="A3" s="2" t="s">
        <v>38</v>
      </c>
      <c r="B3" s="2"/>
      <c r="C3" s="1" t="s">
        <v>588</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c r="O5" s="1" t="s">
        <v>589</v>
      </c>
    </row>
    <row r="6">
      <c r="A6" s="1">
        <v>2</v>
      </c>
      <c r="B6" s="1" t="s">
        <v>199</v>
      </c>
      <c r="C6" s="1" t="s">
        <v>200</v>
      </c>
      <c r="D6" s="1" t="s">
        <v>83</v>
      </c>
      <c r="E6" s="1">
        <v>7</v>
      </c>
      <c r="F6" s="1"/>
      <c r="G6" s="1" t="s">
        <v>50</v>
      </c>
      <c r="H6" s="1" t="s">
        <v>577</v>
      </c>
      <c r="I6" s="1" t="s">
        <v>202</v>
      </c>
      <c r="J6" s="1" t="s">
        <v>200</v>
      </c>
      <c r="K6" s="1" t="s">
        <v>56</v>
      </c>
      <c r="L6" s="1" t="s">
        <v>204</v>
      </c>
      <c r="M6" s="1" t="s">
        <v>58</v>
      </c>
      <c r="N6" s="1"/>
      <c r="O6" s="1" t="s">
        <v>578</v>
      </c>
    </row>
    <row r="7">
      <c r="A7" s="1">
        <v>3</v>
      </c>
      <c r="B7" s="1" t="s">
        <v>206</v>
      </c>
      <c r="C7" s="1" t="s">
        <v>207</v>
      </c>
      <c r="D7" s="1" t="s">
        <v>83</v>
      </c>
      <c r="E7" s="1">
        <v>3</v>
      </c>
      <c r="F7" s="1"/>
      <c r="G7" s="1" t="s">
        <v>393</v>
      </c>
      <c r="H7" s="1" t="s">
        <v>388</v>
      </c>
      <c r="I7" s="1" t="s">
        <v>206</v>
      </c>
      <c r="J7" s="1" t="s">
        <v>207</v>
      </c>
      <c r="K7" s="1" t="s">
        <v>224</v>
      </c>
      <c r="L7" s="1" t="s">
        <v>72</v>
      </c>
      <c r="M7" s="1" t="s">
        <v>58</v>
      </c>
      <c r="N7" s="1"/>
      <c r="O7" s="1" t="s">
        <v>579</v>
      </c>
    </row>
    <row r="8">
      <c r="A8" s="1">
        <v>4</v>
      </c>
      <c r="B8" s="1" t="s">
        <v>216</v>
      </c>
      <c r="C8" s="1" t="s">
        <v>217</v>
      </c>
      <c r="D8" s="1" t="s">
        <v>62</v>
      </c>
      <c r="E8" s="1">
        <v>30</v>
      </c>
      <c r="F8" s="1"/>
      <c r="G8" s="1" t="s">
        <v>395</v>
      </c>
      <c r="H8" s="1" t="s">
        <v>580</v>
      </c>
      <c r="I8" s="1" t="s">
        <v>211</v>
      </c>
      <c r="J8" s="1" t="s">
        <v>581</v>
      </c>
      <c r="K8" s="1" t="s">
        <v>224</v>
      </c>
      <c r="L8" s="1" t="s">
        <v>72</v>
      </c>
      <c r="M8" s="1" t="s">
        <v>58</v>
      </c>
      <c r="N8" s="1"/>
      <c r="O8" s="1" t="s">
        <v>582</v>
      </c>
    </row>
    <row r="9">
      <c r="A9" s="1">
        <v>5</v>
      </c>
      <c r="B9" s="1" t="s">
        <v>162</v>
      </c>
      <c r="C9" s="1" t="s">
        <v>163</v>
      </c>
      <c r="D9" s="1" t="s">
        <v>62</v>
      </c>
      <c r="E9" s="1">
        <v>11</v>
      </c>
      <c r="F9" s="1"/>
      <c r="G9" s="1" t="s">
        <v>402</v>
      </c>
      <c r="H9" s="1" t="s">
        <v>69</v>
      </c>
      <c r="I9" s="1" t="s">
        <v>162</v>
      </c>
      <c r="J9" s="1" t="s">
        <v>165</v>
      </c>
      <c r="K9" s="1" t="s">
        <v>71</v>
      </c>
      <c r="L9" s="1" t="s">
        <v>112</v>
      </c>
      <c r="M9" s="1" t="s">
        <v>58</v>
      </c>
      <c r="N9" s="1"/>
      <c r="O9" s="1" t="s">
        <v>403</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404</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405</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69</v>
      </c>
      <c r="I15" s="1" t="s">
        <v>220</v>
      </c>
      <c r="J15" s="1" t="s">
        <v>223</v>
      </c>
      <c r="K15" s="1" t="s">
        <v>224</v>
      </c>
      <c r="L15" s="1" t="s">
        <v>183</v>
      </c>
      <c r="M15" s="1" t="s">
        <v>58</v>
      </c>
      <c r="N15" s="1"/>
      <c r="O15" s="1" t="s">
        <v>411</v>
      </c>
    </row>
    <row r="16">
      <c r="A16" s="1">
        <v>12</v>
      </c>
      <c r="B16" s="1" t="s">
        <v>226</v>
      </c>
      <c r="C16" s="1" t="s">
        <v>227</v>
      </c>
      <c r="D16" s="1" t="s">
        <v>83</v>
      </c>
      <c r="E16" s="1">
        <v>1</v>
      </c>
      <c r="F16" s="1"/>
      <c r="G16" s="1" t="s">
        <v>412</v>
      </c>
      <c r="H16" s="1" t="s">
        <v>69</v>
      </c>
      <c r="I16" s="1" t="s">
        <v>226</v>
      </c>
      <c r="J16" s="1" t="s">
        <v>229</v>
      </c>
      <c r="K16" s="1" t="s">
        <v>224</v>
      </c>
      <c r="L16" s="1" t="s">
        <v>183</v>
      </c>
      <c r="M16" s="1" t="s">
        <v>58</v>
      </c>
      <c r="N16" s="1"/>
      <c r="O16" s="1" t="s">
        <v>413</v>
      </c>
    </row>
    <row r="17">
      <c r="A17" s="1">
        <v>13</v>
      </c>
      <c r="B17" s="1" t="s">
        <v>414</v>
      </c>
      <c r="C17" s="1" t="s">
        <v>415</v>
      </c>
      <c r="D17" s="1" t="s">
        <v>83</v>
      </c>
      <c r="E17" s="1">
        <v>16</v>
      </c>
      <c r="F17" s="1">
        <v>2</v>
      </c>
      <c r="G17" s="1" t="s">
        <v>50</v>
      </c>
      <c r="H17" s="1" t="s">
        <v>577</v>
      </c>
      <c r="I17" s="1" t="s">
        <v>590</v>
      </c>
      <c r="J17" s="1" t="s">
        <v>591</v>
      </c>
      <c r="K17" s="1" t="s">
        <v>97</v>
      </c>
      <c r="L17" s="1" t="s">
        <v>204</v>
      </c>
      <c r="M17" s="1" t="s">
        <v>99</v>
      </c>
      <c r="N17" s="1"/>
      <c r="O17" s="1" t="s">
        <v>592</v>
      </c>
    </row>
    <row r="18">
      <c r="A18" s="1">
        <v>14</v>
      </c>
      <c r="B18" s="1" t="s">
        <v>421</v>
      </c>
      <c r="C18" s="1" t="s">
        <v>422</v>
      </c>
      <c r="D18" s="1" t="s">
        <v>83</v>
      </c>
      <c r="E18" s="1">
        <v>16</v>
      </c>
      <c r="F18" s="1">
        <v>2</v>
      </c>
      <c r="G18" s="1" t="s">
        <v>423</v>
      </c>
      <c r="H18" s="1" t="s">
        <v>577</v>
      </c>
      <c r="I18" s="1" t="s">
        <v>590</v>
      </c>
      <c r="J18" s="1" t="s">
        <v>591</v>
      </c>
      <c r="K18" s="1" t="s">
        <v>97</v>
      </c>
      <c r="L18" s="1" t="s">
        <v>204</v>
      </c>
      <c r="M18" s="1" t="s">
        <v>99</v>
      </c>
      <c r="N18" s="1"/>
      <c r="O18" s="1" t="s">
        <v>592</v>
      </c>
    </row>
    <row r="19">
      <c r="A19" s="1">
        <v>15</v>
      </c>
      <c r="B19" s="1" t="s">
        <v>427</v>
      </c>
      <c r="C19" s="1" t="s">
        <v>428</v>
      </c>
      <c r="D19" s="1" t="s">
        <v>83</v>
      </c>
      <c r="E19" s="1">
        <v>16</v>
      </c>
      <c r="F19" s="1">
        <v>2</v>
      </c>
      <c r="G19" s="1" t="s">
        <v>429</v>
      </c>
      <c r="H19" s="1" t="s">
        <v>577</v>
      </c>
      <c r="I19" s="1" t="s">
        <v>590</v>
      </c>
      <c r="J19" s="1" t="s">
        <v>591</v>
      </c>
      <c r="K19" s="1" t="s">
        <v>97</v>
      </c>
      <c r="L19" s="1" t="s">
        <v>204</v>
      </c>
      <c r="M19" s="1" t="s">
        <v>99</v>
      </c>
      <c r="N19" s="1"/>
      <c r="O19" s="1" t="s">
        <v>592</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50</v>
      </c>
      <c r="I22" s="1" t="s">
        <v>50</v>
      </c>
      <c r="J22" s="1" t="s">
        <v>50</v>
      </c>
      <c r="K22" s="1" t="s">
        <v>50</v>
      </c>
      <c r="L22" s="1"/>
      <c r="M22" s="1"/>
      <c r="N22" s="1" t="s">
        <v>586</v>
      </c>
      <c r="O22" s="1"/>
    </row>
    <row r="23">
      <c r="A23" s="1">
        <v>19</v>
      </c>
      <c r="B23" s="1" t="s">
        <v>439</v>
      </c>
      <c r="C23" s="1" t="s">
        <v>440</v>
      </c>
      <c r="D23" s="1" t="s">
        <v>53</v>
      </c>
      <c r="E23" s="1">
        <v>8</v>
      </c>
      <c r="F23" s="1"/>
      <c r="G23" s="1" t="s">
        <v>441</v>
      </c>
      <c r="H23" s="1" t="s">
        <v>50</v>
      </c>
      <c r="I23" s="1" t="s">
        <v>50</v>
      </c>
      <c r="J23" s="1" t="s">
        <v>50</v>
      </c>
      <c r="K23" s="1" t="s">
        <v>50</v>
      </c>
      <c r="L23" s="1"/>
      <c r="M23" s="1"/>
      <c r="N23" s="1" t="s">
        <v>586</v>
      </c>
      <c r="O23" s="1"/>
    </row>
    <row r="24">
      <c r="A24" s="1">
        <v>20</v>
      </c>
      <c r="B24" s="1" t="s">
        <v>445</v>
      </c>
      <c r="C24" s="1" t="s">
        <v>446</v>
      </c>
      <c r="D24" s="1" t="s">
        <v>53</v>
      </c>
      <c r="E24" s="1">
        <v>8</v>
      </c>
      <c r="F24" s="1"/>
      <c r="G24" s="1" t="s">
        <v>447</v>
      </c>
      <c r="H24" s="1" t="s">
        <v>50</v>
      </c>
      <c r="I24" s="1" t="s">
        <v>50</v>
      </c>
      <c r="J24" s="1" t="s">
        <v>50</v>
      </c>
      <c r="K24" s="1" t="s">
        <v>50</v>
      </c>
      <c r="L24" s="1"/>
      <c r="M24" s="1"/>
      <c r="N24" s="1" t="s">
        <v>586</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c r="O34" s="1" t="s">
        <v>294</v>
      </c>
    </row>
  </sheetData>
  <mergeCells>
    <mergeCell ref="A1:B1"/>
    <mergeCell ref="A2:B2"/>
    <mergeCell ref="A3:B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593</v>
      </c>
      <c r="D1" s="1" t="s">
        <v>13</v>
      </c>
      <c r="E1" s="5">
        <f>HYPERLINK("#'目錄'!A1","回首頁")</f>
        <v/>
      </c>
      <c r="N1" s="4" t="s">
        <v>33</v>
      </c>
      <c r="O1" s="1"/>
    </row>
    <row r="2" ht="24" customHeight="1">
      <c r="A2" s="2" t="s">
        <v>34</v>
      </c>
      <c r="B2" s="2"/>
      <c r="C2" s="1" t="s">
        <v>594</v>
      </c>
      <c r="N2" s="4" t="s">
        <v>36</v>
      </c>
      <c r="O2" s="1" t="s">
        <v>595</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236</v>
      </c>
      <c r="C5" s="1" t="s">
        <v>237</v>
      </c>
      <c r="D5" s="1" t="s">
        <v>62</v>
      </c>
      <c r="E5" s="1">
        <v>3</v>
      </c>
      <c r="F5" s="1"/>
      <c r="G5" s="1" t="s">
        <v>596</v>
      </c>
      <c r="H5" s="1" t="s">
        <v>50</v>
      </c>
      <c r="I5" s="1" t="s">
        <v>50</v>
      </c>
      <c r="J5" s="1" t="s">
        <v>50</v>
      </c>
      <c r="K5" s="1" t="s">
        <v>50</v>
      </c>
      <c r="L5" s="1"/>
      <c r="M5" s="1"/>
      <c r="N5" s="1" t="s">
        <v>239</v>
      </c>
      <c r="O5" s="1"/>
    </row>
    <row r="6">
      <c r="A6" s="1">
        <v>2</v>
      </c>
      <c r="B6" s="1" t="s">
        <v>236</v>
      </c>
      <c r="C6" s="1" t="s">
        <v>237</v>
      </c>
      <c r="D6" s="1" t="s">
        <v>62</v>
      </c>
      <c r="E6" s="1">
        <v>3</v>
      </c>
      <c r="F6" s="1"/>
      <c r="G6" s="1" t="s">
        <v>596</v>
      </c>
      <c r="H6" s="1" t="s">
        <v>50</v>
      </c>
      <c r="I6" s="1" t="s">
        <v>50</v>
      </c>
      <c r="J6" s="1" t="s">
        <v>50</v>
      </c>
      <c r="K6" s="1" t="s">
        <v>50</v>
      </c>
      <c r="L6" s="1"/>
      <c r="M6" s="1"/>
      <c r="N6" s="1"/>
      <c r="O6" s="1" t="s">
        <v>597</v>
      </c>
    </row>
    <row r="7">
      <c r="A7" s="1">
        <v>3</v>
      </c>
      <c r="B7" s="1" t="s">
        <v>64</v>
      </c>
      <c r="C7" s="1" t="s">
        <v>65</v>
      </c>
      <c r="D7" s="1" t="s">
        <v>62</v>
      </c>
      <c r="E7" s="1">
        <v>3</v>
      </c>
      <c r="F7" s="1"/>
      <c r="G7" s="1" t="s">
        <v>50</v>
      </c>
      <c r="H7" s="1" t="s">
        <v>50</v>
      </c>
      <c r="I7" s="1" t="s">
        <v>50</v>
      </c>
      <c r="J7" s="1" t="s">
        <v>50</v>
      </c>
      <c r="K7" s="1" t="s">
        <v>50</v>
      </c>
      <c r="L7" s="1"/>
      <c r="M7" s="1"/>
      <c r="N7" s="1" t="s">
        <v>66</v>
      </c>
      <c r="O7" s="1"/>
    </row>
    <row r="8">
      <c r="A8" s="1">
        <v>4</v>
      </c>
      <c r="B8" s="1" t="s">
        <v>598</v>
      </c>
      <c r="C8" s="1" t="s">
        <v>599</v>
      </c>
      <c r="D8" s="1" t="s">
        <v>83</v>
      </c>
      <c r="E8" s="1">
        <v>16</v>
      </c>
      <c r="F8" s="1">
        <v>2</v>
      </c>
      <c r="G8" s="1" t="s">
        <v>600</v>
      </c>
      <c r="H8" s="1" t="s">
        <v>601</v>
      </c>
      <c r="I8" s="1" t="s">
        <v>602</v>
      </c>
      <c r="J8" s="1" t="s">
        <v>599</v>
      </c>
      <c r="K8" s="1" t="s">
        <v>97</v>
      </c>
      <c r="L8" s="1" t="s">
        <v>112</v>
      </c>
      <c r="M8" s="1" t="s">
        <v>58</v>
      </c>
      <c r="N8" s="1"/>
      <c r="O8" s="1" t="s">
        <v>603</v>
      </c>
    </row>
    <row r="9">
      <c r="A9" s="1">
        <v>5</v>
      </c>
      <c r="B9" s="1" t="s">
        <v>604</v>
      </c>
      <c r="C9" s="1" t="s">
        <v>605</v>
      </c>
      <c r="D9" s="1" t="s">
        <v>83</v>
      </c>
      <c r="E9" s="1">
        <v>16</v>
      </c>
      <c r="F9" s="1">
        <v>2</v>
      </c>
      <c r="G9" s="1" t="s">
        <v>600</v>
      </c>
      <c r="H9" s="1" t="s">
        <v>325</v>
      </c>
      <c r="I9" s="1" t="s">
        <v>606</v>
      </c>
      <c r="J9" s="1" t="s">
        <v>607</v>
      </c>
      <c r="K9" s="1" t="s">
        <v>97</v>
      </c>
      <c r="L9" s="1" t="s">
        <v>112</v>
      </c>
      <c r="M9" s="1" t="s">
        <v>99</v>
      </c>
      <c r="N9" s="1"/>
      <c r="O9" s="1" t="s">
        <v>608</v>
      </c>
    </row>
    <row r="10">
      <c r="A10" s="1">
        <v>6</v>
      </c>
      <c r="B10" s="1" t="s">
        <v>609</v>
      </c>
      <c r="C10" s="1" t="s">
        <v>610</v>
      </c>
      <c r="D10" s="1" t="s">
        <v>83</v>
      </c>
      <c r="E10" s="1">
        <v>2</v>
      </c>
      <c r="F10" s="1"/>
      <c r="G10" s="1" t="s">
        <v>600</v>
      </c>
      <c r="H10" s="1" t="s">
        <v>601</v>
      </c>
      <c r="I10" s="1" t="s">
        <v>611</v>
      </c>
      <c r="J10" s="1" t="s">
        <v>610</v>
      </c>
      <c r="K10" s="1" t="s">
        <v>56</v>
      </c>
      <c r="L10" s="1" t="s">
        <v>174</v>
      </c>
      <c r="M10" s="1" t="s">
        <v>58</v>
      </c>
      <c r="N10" s="1"/>
      <c r="O10" s="1" t="s">
        <v>612</v>
      </c>
    </row>
    <row r="11">
      <c r="A11" s="1">
        <v>7</v>
      </c>
      <c r="B11" s="1" t="s">
        <v>613</v>
      </c>
      <c r="C11" s="1" t="s">
        <v>614</v>
      </c>
      <c r="D11" s="1" t="s">
        <v>62</v>
      </c>
      <c r="E11" s="1">
        <v>1</v>
      </c>
      <c r="F11" s="1"/>
      <c r="G11" s="1" t="s">
        <v>600</v>
      </c>
      <c r="H11" s="1" t="s">
        <v>50</v>
      </c>
      <c r="I11" s="1" t="s">
        <v>50</v>
      </c>
      <c r="J11" s="1" t="s">
        <v>50</v>
      </c>
      <c r="K11" s="1" t="s">
        <v>50</v>
      </c>
      <c r="L11" s="1"/>
      <c r="M11" s="1"/>
      <c r="N11" s="1" t="s">
        <v>615</v>
      </c>
      <c r="O11" s="1"/>
    </row>
    <row r="12">
      <c r="A12" s="1">
        <v>8</v>
      </c>
      <c r="B12" s="1" t="s">
        <v>120</v>
      </c>
      <c r="C12" s="1" t="s">
        <v>290</v>
      </c>
      <c r="D12" s="1" t="s">
        <v>122</v>
      </c>
      <c r="E12" s="1"/>
      <c r="F12" s="1"/>
      <c r="G12" s="1" t="s">
        <v>600</v>
      </c>
      <c r="H12" s="1" t="s">
        <v>50</v>
      </c>
      <c r="I12" s="1"/>
      <c r="J12" s="1"/>
      <c r="K12" s="1"/>
      <c r="L12" s="1"/>
      <c r="M12" s="1"/>
      <c r="N12" s="1"/>
      <c r="O12" s="1"/>
    </row>
    <row r="13">
      <c r="A13" s="1">
        <v>9</v>
      </c>
      <c r="B13" s="1" t="s">
        <v>118</v>
      </c>
      <c r="C13" s="1" t="s">
        <v>119</v>
      </c>
      <c r="D13" s="1" t="s">
        <v>62</v>
      </c>
      <c r="E13" s="1">
        <v>6</v>
      </c>
      <c r="F13" s="1"/>
      <c r="G13" s="1" t="s">
        <v>600</v>
      </c>
      <c r="H13" s="1" t="s">
        <v>50</v>
      </c>
      <c r="I13" s="1"/>
      <c r="J13" s="1"/>
      <c r="K13" s="1"/>
      <c r="L13" s="1"/>
      <c r="M13" s="1"/>
      <c r="N13" s="1"/>
      <c r="O13" s="1"/>
    </row>
    <row r="14">
      <c r="A14" s="1">
        <v>10</v>
      </c>
      <c r="B14" s="1" t="s">
        <v>125</v>
      </c>
      <c r="C14" s="1" t="s">
        <v>291</v>
      </c>
      <c r="D14" s="1" t="s">
        <v>122</v>
      </c>
      <c r="E14" s="1"/>
      <c r="F14" s="1"/>
      <c r="G14" s="1" t="s">
        <v>600</v>
      </c>
      <c r="H14" s="1" t="s">
        <v>50</v>
      </c>
      <c r="I14" s="1"/>
      <c r="J14" s="1"/>
      <c r="K14" s="1"/>
      <c r="L14" s="1"/>
      <c r="M14" s="1"/>
      <c r="N14" s="1"/>
      <c r="O14" s="1"/>
    </row>
    <row r="15">
      <c r="A15" s="1">
        <v>11</v>
      </c>
      <c r="B15" s="1" t="s">
        <v>123</v>
      </c>
      <c r="C15" s="1" t="s">
        <v>292</v>
      </c>
      <c r="D15" s="1" t="s">
        <v>62</v>
      </c>
      <c r="E15" s="1">
        <v>6</v>
      </c>
      <c r="F15" s="1"/>
      <c r="G15" s="1" t="s">
        <v>600</v>
      </c>
      <c r="H15" s="1" t="s">
        <v>50</v>
      </c>
      <c r="I15" s="1"/>
      <c r="J15" s="1"/>
      <c r="K15" s="1"/>
      <c r="L15" s="1"/>
      <c r="M15" s="1"/>
      <c r="N15" s="1"/>
      <c r="O15" s="1"/>
    </row>
  </sheetData>
  <mergeCells>
    <mergeCell ref="A1:B1"/>
    <mergeCell ref="A2:B2"/>
    <mergeCell ref="A3:B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616</v>
      </c>
      <c r="D1" s="1" t="s">
        <v>14</v>
      </c>
      <c r="E1" s="5">
        <f>HYPERLINK("#'目錄'!A1","回首頁")</f>
        <v/>
      </c>
      <c r="N1" s="4" t="s">
        <v>33</v>
      </c>
      <c r="O1" s="1"/>
    </row>
    <row r="2" ht="24" customHeight="1">
      <c r="A2" s="2" t="s">
        <v>34</v>
      </c>
      <c r="B2" s="2"/>
      <c r="C2" s="1" t="s">
        <v>617</v>
      </c>
      <c r="N2" s="4" t="s">
        <v>36</v>
      </c>
      <c r="O2" s="1" t="s">
        <v>618</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619</v>
      </c>
      <c r="C5" s="1" t="s">
        <v>620</v>
      </c>
      <c r="D5" s="1" t="s">
        <v>62</v>
      </c>
      <c r="E5" s="1">
        <v>6</v>
      </c>
      <c r="F5" s="1"/>
      <c r="G5" s="1" t="s">
        <v>50</v>
      </c>
      <c r="H5" s="1" t="s">
        <v>621</v>
      </c>
      <c r="I5" s="1" t="s">
        <v>619</v>
      </c>
      <c r="J5" s="1" t="s">
        <v>622</v>
      </c>
      <c r="K5" s="1" t="s">
        <v>71</v>
      </c>
      <c r="L5" s="1" t="s">
        <v>623</v>
      </c>
      <c r="M5" s="1" t="s">
        <v>58</v>
      </c>
      <c r="N5" s="1"/>
      <c r="O5" s="1" t="s">
        <v>624</v>
      </c>
    </row>
    <row r="6">
      <c r="A6" s="1">
        <v>2</v>
      </c>
      <c r="B6" s="1" t="s">
        <v>625</v>
      </c>
      <c r="C6" s="1" t="s">
        <v>626</v>
      </c>
      <c r="D6" s="1" t="s">
        <v>62</v>
      </c>
      <c r="E6" s="1">
        <v>6</v>
      </c>
      <c r="F6" s="1"/>
      <c r="G6" s="1" t="s">
        <v>600</v>
      </c>
      <c r="H6" s="1" t="s">
        <v>621</v>
      </c>
      <c r="I6" s="1" t="s">
        <v>627</v>
      </c>
      <c r="J6" s="1" t="s">
        <v>628</v>
      </c>
      <c r="K6" s="1" t="s">
        <v>71</v>
      </c>
      <c r="L6" s="1" t="s">
        <v>629</v>
      </c>
      <c r="M6" s="1" t="s">
        <v>58</v>
      </c>
      <c r="N6" s="1"/>
      <c r="O6" s="1" t="s">
        <v>630</v>
      </c>
    </row>
    <row r="7">
      <c r="A7" s="1">
        <v>3</v>
      </c>
      <c r="B7" s="1" t="s">
        <v>120</v>
      </c>
      <c r="C7" s="1" t="s">
        <v>290</v>
      </c>
      <c r="D7" s="1" t="s">
        <v>122</v>
      </c>
      <c r="E7" s="1"/>
      <c r="F7" s="1"/>
      <c r="G7" s="1" t="s">
        <v>600</v>
      </c>
      <c r="H7" s="1" t="s">
        <v>50</v>
      </c>
      <c r="I7" s="1"/>
      <c r="J7" s="1"/>
      <c r="K7" s="1"/>
      <c r="L7" s="1"/>
      <c r="M7" s="1"/>
      <c r="N7" s="1"/>
      <c r="O7" s="1"/>
    </row>
    <row r="8">
      <c r="A8" s="1">
        <v>4</v>
      </c>
      <c r="B8" s="1" t="s">
        <v>118</v>
      </c>
      <c r="C8" s="1" t="s">
        <v>119</v>
      </c>
      <c r="D8" s="1" t="s">
        <v>62</v>
      </c>
      <c r="E8" s="1">
        <v>6</v>
      </c>
      <c r="F8" s="1"/>
      <c r="G8" s="1" t="s">
        <v>600</v>
      </c>
      <c r="H8" s="1" t="s">
        <v>50</v>
      </c>
      <c r="I8" s="1"/>
      <c r="J8" s="1"/>
      <c r="K8" s="1"/>
      <c r="L8" s="1"/>
      <c r="M8" s="1"/>
      <c r="N8" s="1"/>
      <c r="O8" s="1"/>
    </row>
    <row r="9">
      <c r="A9" s="1">
        <v>5</v>
      </c>
      <c r="B9" s="1" t="s">
        <v>125</v>
      </c>
      <c r="C9" s="1" t="s">
        <v>291</v>
      </c>
      <c r="D9" s="1" t="s">
        <v>122</v>
      </c>
      <c r="E9" s="1"/>
      <c r="F9" s="1"/>
      <c r="G9" s="1" t="s">
        <v>600</v>
      </c>
      <c r="H9" s="1" t="s">
        <v>50</v>
      </c>
      <c r="I9" s="1"/>
      <c r="J9" s="1"/>
      <c r="K9" s="1"/>
      <c r="L9" s="1"/>
      <c r="M9" s="1"/>
      <c r="N9" s="1"/>
      <c r="O9" s="1"/>
    </row>
    <row r="10">
      <c r="A10" s="1">
        <v>6</v>
      </c>
      <c r="B10" s="1" t="s">
        <v>123</v>
      </c>
      <c r="C10" s="1" t="s">
        <v>292</v>
      </c>
      <c r="D10" s="1" t="s">
        <v>62</v>
      </c>
      <c r="E10" s="1">
        <v>6</v>
      </c>
      <c r="F10" s="1"/>
      <c r="G10" s="1" t="s">
        <v>600</v>
      </c>
      <c r="H10" s="1" t="s">
        <v>50</v>
      </c>
      <c r="I10" s="1"/>
      <c r="J10" s="1"/>
      <c r="K10" s="1"/>
      <c r="L10" s="1"/>
      <c r="M10" s="1"/>
      <c r="N10" s="1"/>
      <c r="O10" s="1"/>
    </row>
  </sheetData>
  <mergeCells>
    <mergeCell ref="A1:B1"/>
    <mergeCell ref="A2:B2"/>
    <mergeCell ref="A3:B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631</v>
      </c>
      <c r="D1" s="1" t="s">
        <v>15</v>
      </c>
      <c r="E1" s="5">
        <f>HYPERLINK("#'目錄'!A1","回首頁")</f>
        <v/>
      </c>
      <c r="N1" s="4" t="s">
        <v>33</v>
      </c>
      <c r="O1" s="1"/>
    </row>
    <row r="2" ht="24" customHeight="1">
      <c r="A2" s="2" t="s">
        <v>34</v>
      </c>
      <c r="B2" s="2"/>
      <c r="C2" s="1" t="s">
        <v>632</v>
      </c>
      <c r="N2" s="4" t="s">
        <v>36</v>
      </c>
      <c r="O2" s="1" t="s">
        <v>633</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634</v>
      </c>
      <c r="C5" s="1" t="s">
        <v>635</v>
      </c>
      <c r="D5" s="1" t="s">
        <v>62</v>
      </c>
      <c r="E5" s="1">
        <v>30</v>
      </c>
      <c r="F5" s="1"/>
      <c r="G5" s="1" t="s">
        <v>50</v>
      </c>
      <c r="H5" s="1" t="s">
        <v>636</v>
      </c>
      <c r="I5" s="1" t="s">
        <v>637</v>
      </c>
      <c r="J5" s="1" t="s">
        <v>638</v>
      </c>
      <c r="K5" s="1" t="s">
        <v>182</v>
      </c>
      <c r="L5" s="1" t="s">
        <v>639</v>
      </c>
      <c r="M5" s="1" t="s">
        <v>58</v>
      </c>
      <c r="N5" s="1"/>
      <c r="O5" s="1" t="s">
        <v>640</v>
      </c>
    </row>
    <row r="6">
      <c r="A6" s="1">
        <v>2</v>
      </c>
      <c r="B6" s="1" t="s">
        <v>641</v>
      </c>
      <c r="C6" s="1" t="s">
        <v>642</v>
      </c>
      <c r="D6" s="1" t="s">
        <v>247</v>
      </c>
      <c r="E6" s="1">
        <v>100</v>
      </c>
      <c r="F6" s="1"/>
      <c r="G6" s="1" t="s">
        <v>600</v>
      </c>
      <c r="H6" s="1" t="s">
        <v>636</v>
      </c>
      <c r="I6" s="1" t="s">
        <v>643</v>
      </c>
      <c r="J6" s="1" t="s">
        <v>644</v>
      </c>
      <c r="K6" s="1" t="s">
        <v>182</v>
      </c>
      <c r="L6" s="1" t="s">
        <v>645</v>
      </c>
      <c r="M6" s="1" t="s">
        <v>58</v>
      </c>
      <c r="N6" s="1"/>
      <c r="O6" s="1" t="s">
        <v>646</v>
      </c>
    </row>
    <row r="7">
      <c r="A7" s="1">
        <v>3</v>
      </c>
      <c r="B7" s="1" t="s">
        <v>120</v>
      </c>
      <c r="C7" s="1" t="s">
        <v>290</v>
      </c>
      <c r="D7" s="1" t="s">
        <v>122</v>
      </c>
      <c r="E7" s="1"/>
      <c r="F7" s="1"/>
      <c r="G7" s="1" t="s">
        <v>600</v>
      </c>
      <c r="H7" s="1" t="s">
        <v>50</v>
      </c>
      <c r="I7" s="1"/>
      <c r="J7" s="1"/>
      <c r="K7" s="1"/>
      <c r="L7" s="1"/>
      <c r="M7" s="1"/>
      <c r="N7" s="1"/>
      <c r="O7" s="1"/>
    </row>
    <row r="8">
      <c r="A8" s="1">
        <v>4</v>
      </c>
      <c r="B8" s="1" t="s">
        <v>118</v>
      </c>
      <c r="C8" s="1" t="s">
        <v>119</v>
      </c>
      <c r="D8" s="1" t="s">
        <v>62</v>
      </c>
      <c r="E8" s="1">
        <v>6</v>
      </c>
      <c r="F8" s="1"/>
      <c r="G8" s="1" t="s">
        <v>600</v>
      </c>
      <c r="H8" s="1" t="s">
        <v>50</v>
      </c>
      <c r="I8" s="1"/>
      <c r="J8" s="1"/>
      <c r="K8" s="1"/>
      <c r="L8" s="1"/>
      <c r="M8" s="1"/>
      <c r="N8" s="1"/>
      <c r="O8" s="1"/>
    </row>
    <row r="9">
      <c r="A9" s="1">
        <v>5</v>
      </c>
      <c r="B9" s="1" t="s">
        <v>125</v>
      </c>
      <c r="C9" s="1" t="s">
        <v>291</v>
      </c>
      <c r="D9" s="1" t="s">
        <v>122</v>
      </c>
      <c r="E9" s="1"/>
      <c r="F9" s="1"/>
      <c r="G9" s="1" t="s">
        <v>600</v>
      </c>
      <c r="H9" s="1" t="s">
        <v>50</v>
      </c>
      <c r="I9" s="1"/>
      <c r="J9" s="1"/>
      <c r="K9" s="1"/>
      <c r="L9" s="1"/>
      <c r="M9" s="1"/>
      <c r="N9" s="1"/>
      <c r="O9" s="1"/>
    </row>
    <row r="10">
      <c r="A10" s="1">
        <v>6</v>
      </c>
      <c r="B10" s="1" t="s">
        <v>123</v>
      </c>
      <c r="C10" s="1" t="s">
        <v>292</v>
      </c>
      <c r="D10" s="1" t="s">
        <v>62</v>
      </c>
      <c r="E10" s="1">
        <v>6</v>
      </c>
      <c r="F10" s="1"/>
      <c r="G10" s="1" t="s">
        <v>600</v>
      </c>
      <c r="H10" s="1" t="s">
        <v>50</v>
      </c>
      <c r="I10" s="1"/>
      <c r="J10" s="1"/>
      <c r="K10" s="1"/>
      <c r="L10" s="1"/>
      <c r="M10" s="1"/>
      <c r="N10" s="1"/>
      <c r="O10" s="1"/>
    </row>
  </sheetData>
  <mergeCells>
    <mergeCell ref="A1:B1"/>
    <mergeCell ref="A2:B2"/>
    <mergeCell ref="A3:B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647</v>
      </c>
      <c r="D1" s="1" t="s">
        <v>16</v>
      </c>
      <c r="E1" s="5">
        <f>HYPERLINK("#'目錄'!A1","回首頁")</f>
        <v/>
      </c>
      <c r="N1" s="4" t="s">
        <v>33</v>
      </c>
      <c r="O1" s="1"/>
    </row>
    <row r="2" ht="24" customHeight="1">
      <c r="A2" s="2" t="s">
        <v>34</v>
      </c>
      <c r="B2" s="2"/>
      <c r="C2" s="1" t="s">
        <v>648</v>
      </c>
      <c r="N2" s="4" t="s">
        <v>36</v>
      </c>
      <c r="O2" s="1" t="s">
        <v>649</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650</v>
      </c>
      <c r="C5" s="1" t="s">
        <v>651</v>
      </c>
      <c r="D5" s="1" t="s">
        <v>62</v>
      </c>
      <c r="E5" s="1">
        <v>6</v>
      </c>
      <c r="F5" s="1"/>
      <c r="G5" s="1" t="s">
        <v>50</v>
      </c>
      <c r="H5" s="1" t="s">
        <v>652</v>
      </c>
      <c r="I5" s="1" t="s">
        <v>653</v>
      </c>
      <c r="J5" s="1" t="s">
        <v>654</v>
      </c>
      <c r="K5" s="1" t="s">
        <v>182</v>
      </c>
      <c r="L5" s="1" t="s">
        <v>629</v>
      </c>
      <c r="M5" s="1" t="s">
        <v>58</v>
      </c>
      <c r="N5" s="1"/>
      <c r="O5" s="1" t="s">
        <v>655</v>
      </c>
    </row>
    <row r="6">
      <c r="A6" s="1">
        <v>2</v>
      </c>
      <c r="B6" s="1" t="s">
        <v>656</v>
      </c>
      <c r="C6" s="1" t="s">
        <v>657</v>
      </c>
      <c r="D6" s="1" t="s">
        <v>247</v>
      </c>
      <c r="E6" s="1">
        <v>100</v>
      </c>
      <c r="F6" s="1"/>
      <c r="G6" s="1" t="s">
        <v>600</v>
      </c>
      <c r="H6" s="1" t="s">
        <v>652</v>
      </c>
      <c r="I6" s="1" t="s">
        <v>658</v>
      </c>
      <c r="J6" s="1" t="s">
        <v>659</v>
      </c>
      <c r="K6" s="1" t="s">
        <v>182</v>
      </c>
      <c r="L6" s="1" t="s">
        <v>660</v>
      </c>
      <c r="M6" s="1" t="s">
        <v>58</v>
      </c>
      <c r="N6" s="1"/>
      <c r="O6" s="1" t="s">
        <v>661</v>
      </c>
    </row>
    <row r="7">
      <c r="A7" s="1">
        <v>3</v>
      </c>
      <c r="B7" s="1" t="s">
        <v>641</v>
      </c>
      <c r="C7" s="1" t="s">
        <v>642</v>
      </c>
      <c r="D7" s="1" t="s">
        <v>247</v>
      </c>
      <c r="E7" s="1">
        <v>100</v>
      </c>
      <c r="F7" s="1"/>
      <c r="G7" s="1" t="s">
        <v>600</v>
      </c>
      <c r="H7" s="1" t="s">
        <v>652</v>
      </c>
      <c r="I7" s="1" t="s">
        <v>662</v>
      </c>
      <c r="J7" s="1" t="s">
        <v>642</v>
      </c>
      <c r="K7" s="1" t="s">
        <v>182</v>
      </c>
      <c r="L7" s="1" t="s">
        <v>663</v>
      </c>
      <c r="M7" s="1" t="s">
        <v>58</v>
      </c>
      <c r="N7" s="1"/>
      <c r="O7" s="1" t="s">
        <v>664</v>
      </c>
    </row>
    <row r="8">
      <c r="A8" s="1">
        <v>4</v>
      </c>
      <c r="B8" s="1" t="s">
        <v>120</v>
      </c>
      <c r="C8" s="1" t="s">
        <v>290</v>
      </c>
      <c r="D8" s="1" t="s">
        <v>122</v>
      </c>
      <c r="E8" s="1"/>
      <c r="F8" s="1"/>
      <c r="G8" s="1" t="s">
        <v>600</v>
      </c>
      <c r="H8" s="1" t="s">
        <v>50</v>
      </c>
      <c r="I8" s="1"/>
      <c r="J8" s="1"/>
      <c r="K8" s="1"/>
      <c r="L8" s="1"/>
      <c r="M8" s="1"/>
      <c r="N8" s="1"/>
      <c r="O8" s="1"/>
    </row>
    <row r="9">
      <c r="A9" s="1">
        <v>5</v>
      </c>
      <c r="B9" s="1" t="s">
        <v>118</v>
      </c>
      <c r="C9" s="1" t="s">
        <v>119</v>
      </c>
      <c r="D9" s="1" t="s">
        <v>62</v>
      </c>
      <c r="E9" s="1">
        <v>6</v>
      </c>
      <c r="F9" s="1"/>
      <c r="G9" s="1" t="s">
        <v>600</v>
      </c>
      <c r="H9" s="1" t="s">
        <v>50</v>
      </c>
      <c r="I9" s="1"/>
      <c r="J9" s="1"/>
      <c r="K9" s="1"/>
      <c r="L9" s="1"/>
      <c r="M9" s="1"/>
      <c r="N9" s="1"/>
      <c r="O9" s="1"/>
    </row>
    <row r="10">
      <c r="A10" s="1">
        <v>6</v>
      </c>
      <c r="B10" s="1" t="s">
        <v>125</v>
      </c>
      <c r="C10" s="1" t="s">
        <v>291</v>
      </c>
      <c r="D10" s="1" t="s">
        <v>122</v>
      </c>
      <c r="E10" s="1"/>
      <c r="F10" s="1"/>
      <c r="G10" s="1" t="s">
        <v>600</v>
      </c>
      <c r="H10" s="1" t="s">
        <v>50</v>
      </c>
      <c r="I10" s="1"/>
      <c r="J10" s="1"/>
      <c r="K10" s="1"/>
      <c r="L10" s="1"/>
      <c r="M10" s="1"/>
      <c r="N10" s="1"/>
      <c r="O10" s="1"/>
    </row>
    <row r="11">
      <c r="A11" s="1">
        <v>7</v>
      </c>
      <c r="B11" s="1" t="s">
        <v>123</v>
      </c>
      <c r="C11" s="1" t="s">
        <v>292</v>
      </c>
      <c r="D11" s="1" t="s">
        <v>62</v>
      </c>
      <c r="E11" s="1">
        <v>6</v>
      </c>
      <c r="F11" s="1"/>
      <c r="G11" s="1" t="s">
        <v>600</v>
      </c>
      <c r="H11" s="1" t="s">
        <v>50</v>
      </c>
      <c r="I11" s="1"/>
      <c r="J11" s="1"/>
      <c r="K11" s="1"/>
      <c r="L11" s="1"/>
      <c r="M11" s="1"/>
      <c r="N11" s="1"/>
      <c r="O11" s="1"/>
    </row>
  </sheetData>
  <mergeCells>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32</v>
      </c>
      <c r="D1" s="1" t="s">
        <v>8</v>
      </c>
      <c r="E1" s="5">
        <f>HYPERLINK("#'目錄'!A1","回首頁")</f>
        <v/>
      </c>
      <c r="N1" s="4" t="s">
        <v>33</v>
      </c>
      <c r="O1" s="1"/>
    </row>
    <row r="2" ht="24" customHeight="1">
      <c r="A2" s="2" t="s">
        <v>34</v>
      </c>
      <c r="B2" s="2"/>
      <c r="C2" s="1" t="s">
        <v>35</v>
      </c>
      <c r="N2" s="4" t="s">
        <v>36</v>
      </c>
      <c r="O2" s="1" t="s">
        <v>37</v>
      </c>
    </row>
    <row r="3" ht="24" customHeight="1">
      <c r="A3" s="2" t="s">
        <v>38</v>
      </c>
      <c r="B3" s="2"/>
      <c r="C3" s="1" t="s">
        <v>39</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51</v>
      </c>
      <c r="C5" s="1" t="s">
        <v>52</v>
      </c>
      <c r="D5" s="1" t="s">
        <v>53</v>
      </c>
      <c r="E5" s="1">
        <v>8</v>
      </c>
      <c r="F5" s="1"/>
      <c r="G5" s="1" t="s">
        <v>50</v>
      </c>
      <c r="H5" s="1" t="s">
        <v>54</v>
      </c>
      <c r="I5" s="1" t="s">
        <v>55</v>
      </c>
      <c r="J5" s="1" t="s">
        <v>52</v>
      </c>
      <c r="K5" s="1" t="s">
        <v>56</v>
      </c>
      <c r="L5" s="1" t="s">
        <v>57</v>
      </c>
      <c r="M5" s="1" t="s">
        <v>58</v>
      </c>
      <c r="N5" s="1"/>
      <c r="O5" s="1" t="s">
        <v>59</v>
      </c>
    </row>
    <row r="6">
      <c r="A6" s="1">
        <v>2</v>
      </c>
      <c r="B6" s="1" t="s">
        <v>60</v>
      </c>
      <c r="C6" s="1" t="s">
        <v>61</v>
      </c>
      <c r="D6" s="1" t="s">
        <v>62</v>
      </c>
      <c r="E6" s="1">
        <v>4</v>
      </c>
      <c r="F6" s="1"/>
      <c r="G6" s="1" t="s">
        <v>50</v>
      </c>
      <c r="H6" s="1" t="s">
        <v>50</v>
      </c>
      <c r="I6" s="1" t="s">
        <v>50</v>
      </c>
      <c r="J6" s="1" t="s">
        <v>50</v>
      </c>
      <c r="K6" s="1" t="s">
        <v>50</v>
      </c>
      <c r="L6" s="1"/>
      <c r="M6" s="1"/>
      <c r="N6" s="1" t="s">
        <v>63</v>
      </c>
      <c r="O6" s="1"/>
    </row>
    <row r="7">
      <c r="A7" s="1">
        <v>3</v>
      </c>
      <c r="B7" s="1" t="s">
        <v>64</v>
      </c>
      <c r="C7" s="1" t="s">
        <v>65</v>
      </c>
      <c r="D7" s="1" t="s">
        <v>62</v>
      </c>
      <c r="E7" s="1">
        <v>3</v>
      </c>
      <c r="F7" s="1"/>
      <c r="G7" s="1" t="s">
        <v>50</v>
      </c>
      <c r="H7" s="1" t="s">
        <v>50</v>
      </c>
      <c r="I7" s="1" t="s">
        <v>50</v>
      </c>
      <c r="J7" s="1" t="s">
        <v>50</v>
      </c>
      <c r="K7" s="1" t="s">
        <v>50</v>
      </c>
      <c r="L7" s="1"/>
      <c r="M7" s="1"/>
      <c r="N7" s="1" t="s">
        <v>66</v>
      </c>
      <c r="O7" s="1"/>
    </row>
    <row r="8">
      <c r="A8" s="1">
        <v>4</v>
      </c>
      <c r="B8" s="1" t="s">
        <v>67</v>
      </c>
      <c r="C8" s="1" t="s">
        <v>68</v>
      </c>
      <c r="D8" s="1" t="s">
        <v>62</v>
      </c>
      <c r="E8" s="1">
        <v>3</v>
      </c>
      <c r="F8" s="1"/>
      <c r="G8" s="1" t="s">
        <v>50</v>
      </c>
      <c r="H8" s="1" t="s">
        <v>69</v>
      </c>
      <c r="I8" s="1" t="s">
        <v>67</v>
      </c>
      <c r="J8" s="1" t="s">
        <v>70</v>
      </c>
      <c r="K8" s="1" t="s">
        <v>71</v>
      </c>
      <c r="L8" s="1" t="s">
        <v>72</v>
      </c>
      <c r="M8" s="1" t="s">
        <v>58</v>
      </c>
      <c r="N8" s="1"/>
      <c r="O8" s="1" t="s">
        <v>73</v>
      </c>
    </row>
    <row r="9">
      <c r="A9" s="1">
        <v>5</v>
      </c>
      <c r="B9" s="1" t="s">
        <v>74</v>
      </c>
      <c r="C9" s="1" t="s">
        <v>75</v>
      </c>
      <c r="D9" s="1" t="s">
        <v>76</v>
      </c>
      <c r="E9" s="1">
        <v>20</v>
      </c>
      <c r="F9" s="1"/>
      <c r="G9" s="1" t="s">
        <v>50</v>
      </c>
      <c r="H9" s="1" t="s">
        <v>69</v>
      </c>
      <c r="I9" s="1" t="s">
        <v>74</v>
      </c>
      <c r="J9" s="1" t="s">
        <v>77</v>
      </c>
      <c r="K9" s="1" t="s">
        <v>78</v>
      </c>
      <c r="L9" s="1" t="s">
        <v>79</v>
      </c>
      <c r="M9" s="1" t="s">
        <v>58</v>
      </c>
      <c r="N9" s="1"/>
      <c r="O9" s="1" t="s">
        <v>80</v>
      </c>
    </row>
    <row r="10">
      <c r="A10" s="1">
        <v>6</v>
      </c>
      <c r="B10" s="1" t="s">
        <v>81</v>
      </c>
      <c r="C10" s="1" t="s">
        <v>82</v>
      </c>
      <c r="D10" s="1" t="s">
        <v>83</v>
      </c>
      <c r="E10" s="1">
        <v>18</v>
      </c>
      <c r="F10" s="1">
        <v>2</v>
      </c>
      <c r="G10" s="1" t="s">
        <v>50</v>
      </c>
      <c r="H10" s="1" t="s">
        <v>50</v>
      </c>
      <c r="I10" s="1" t="s">
        <v>50</v>
      </c>
      <c r="J10" s="1" t="s">
        <v>50</v>
      </c>
      <c r="K10" s="1" t="s">
        <v>50</v>
      </c>
      <c r="L10" s="1"/>
      <c r="M10" s="1"/>
      <c r="N10" s="1" t="s">
        <v>84</v>
      </c>
      <c r="O10" s="1"/>
    </row>
    <row r="11">
      <c r="A11" s="1">
        <v>7</v>
      </c>
      <c r="B11" s="1" t="s">
        <v>85</v>
      </c>
      <c r="C11" s="1" t="s">
        <v>86</v>
      </c>
      <c r="D11" s="1" t="s">
        <v>83</v>
      </c>
      <c r="E11" s="1">
        <v>8</v>
      </c>
      <c r="F11" s="1"/>
      <c r="G11" s="1" t="s">
        <v>50</v>
      </c>
      <c r="H11" s="1" t="s">
        <v>87</v>
      </c>
      <c r="I11" s="1" t="s">
        <v>88</v>
      </c>
      <c r="J11" s="1" t="s">
        <v>89</v>
      </c>
      <c r="K11" s="1" t="s">
        <v>90</v>
      </c>
      <c r="L11" s="1" t="s">
        <v>91</v>
      </c>
      <c r="M11" s="1" t="s">
        <v>92</v>
      </c>
      <c r="N11" s="1"/>
      <c r="O11" s="1" t="s">
        <v>93</v>
      </c>
    </row>
    <row r="12">
      <c r="A12" s="1">
        <v>8</v>
      </c>
      <c r="B12" s="1" t="s">
        <v>94</v>
      </c>
      <c r="C12" s="1" t="s">
        <v>95</v>
      </c>
      <c r="D12" s="1" t="s">
        <v>83</v>
      </c>
      <c r="E12" s="1">
        <v>8</v>
      </c>
      <c r="F12" s="1"/>
      <c r="G12" s="1" t="s">
        <v>50</v>
      </c>
      <c r="H12" s="1" t="s">
        <v>54</v>
      </c>
      <c r="I12" s="1" t="s">
        <v>96</v>
      </c>
      <c r="J12" s="1" t="s">
        <v>95</v>
      </c>
      <c r="K12" s="1" t="s">
        <v>97</v>
      </c>
      <c r="L12" s="1" t="s">
        <v>98</v>
      </c>
      <c r="M12" s="1" t="s">
        <v>99</v>
      </c>
      <c r="N12" s="1"/>
      <c r="O12" s="1" t="s">
        <v>100</v>
      </c>
    </row>
    <row r="13">
      <c r="A13" s="1">
        <v>9</v>
      </c>
      <c r="B13" s="1" t="s">
        <v>101</v>
      </c>
      <c r="C13" s="1" t="s">
        <v>102</v>
      </c>
      <c r="D13" s="1" t="s">
        <v>83</v>
      </c>
      <c r="E13" s="1">
        <v>8</v>
      </c>
      <c r="F13" s="1"/>
      <c r="G13" s="1" t="s">
        <v>50</v>
      </c>
      <c r="H13" s="1" t="s">
        <v>54</v>
      </c>
      <c r="I13" s="1" t="s">
        <v>103</v>
      </c>
      <c r="J13" s="1" t="s">
        <v>102</v>
      </c>
      <c r="K13" s="1" t="s">
        <v>97</v>
      </c>
      <c r="L13" s="1" t="s">
        <v>98</v>
      </c>
      <c r="M13" s="1" t="s">
        <v>99</v>
      </c>
      <c r="N13" s="1"/>
      <c r="O13" s="1" t="s">
        <v>104</v>
      </c>
    </row>
    <row r="14">
      <c r="A14" s="1">
        <v>10</v>
      </c>
      <c r="B14" s="1" t="s">
        <v>105</v>
      </c>
      <c r="C14" s="1" t="s">
        <v>106</v>
      </c>
      <c r="D14" s="1" t="s">
        <v>83</v>
      </c>
      <c r="E14" s="1">
        <v>8</v>
      </c>
      <c r="F14" s="1"/>
      <c r="G14" s="1" t="s">
        <v>50</v>
      </c>
      <c r="H14" s="1" t="s">
        <v>54</v>
      </c>
      <c r="I14" s="1" t="s">
        <v>107</v>
      </c>
      <c r="J14" s="1" t="s">
        <v>106</v>
      </c>
      <c r="K14" s="1" t="s">
        <v>97</v>
      </c>
      <c r="L14" s="1" t="s">
        <v>98</v>
      </c>
      <c r="M14" s="1" t="s">
        <v>99</v>
      </c>
      <c r="N14" s="1"/>
      <c r="O14" s="1" t="s">
        <v>108</v>
      </c>
    </row>
    <row r="15">
      <c r="A15" s="1">
        <v>11</v>
      </c>
      <c r="B15" s="1" t="s">
        <v>109</v>
      </c>
      <c r="C15" s="1" t="s">
        <v>110</v>
      </c>
      <c r="D15" s="1" t="s">
        <v>83</v>
      </c>
      <c r="E15" s="1">
        <v>18</v>
      </c>
      <c r="F15" s="1">
        <v>2</v>
      </c>
      <c r="G15" s="1" t="s">
        <v>50</v>
      </c>
      <c r="H15" s="1" t="s">
        <v>54</v>
      </c>
      <c r="I15" s="1" t="s">
        <v>111</v>
      </c>
      <c r="J15" s="1" t="s">
        <v>110</v>
      </c>
      <c r="K15" s="1" t="s">
        <v>97</v>
      </c>
      <c r="L15" s="1" t="s">
        <v>112</v>
      </c>
      <c r="M15" s="1" t="s">
        <v>99</v>
      </c>
      <c r="N15" s="1"/>
      <c r="O15" s="1" t="s">
        <v>113</v>
      </c>
    </row>
    <row r="16">
      <c r="A16" s="1">
        <v>12</v>
      </c>
      <c r="B16" s="1" t="s">
        <v>114</v>
      </c>
      <c r="C16" s="1" t="s">
        <v>115</v>
      </c>
      <c r="D16" s="1" t="s">
        <v>83</v>
      </c>
      <c r="E16" s="1">
        <v>18</v>
      </c>
      <c r="F16" s="1">
        <v>2</v>
      </c>
      <c r="G16" s="1" t="s">
        <v>50</v>
      </c>
      <c r="H16" s="1" t="s">
        <v>50</v>
      </c>
      <c r="I16" s="1" t="s">
        <v>50</v>
      </c>
      <c r="J16" s="1" t="s">
        <v>50</v>
      </c>
      <c r="K16" s="1" t="s">
        <v>50</v>
      </c>
      <c r="L16" s="1"/>
      <c r="M16" s="1"/>
      <c r="N16" s="1" t="s">
        <v>84</v>
      </c>
      <c r="O16" s="1"/>
    </row>
    <row r="17">
      <c r="A17" s="1">
        <v>13</v>
      </c>
      <c r="B17" s="1" t="s">
        <v>116</v>
      </c>
      <c r="C17" s="1" t="s">
        <v>117</v>
      </c>
      <c r="D17" s="1" t="s">
        <v>83</v>
      </c>
      <c r="E17" s="1">
        <v>18</v>
      </c>
      <c r="F17" s="1">
        <v>2</v>
      </c>
      <c r="G17" s="1" t="s">
        <v>50</v>
      </c>
      <c r="H17" s="1" t="s">
        <v>50</v>
      </c>
      <c r="I17" s="1" t="s">
        <v>50</v>
      </c>
      <c r="J17" s="1" t="s">
        <v>50</v>
      </c>
      <c r="K17" s="1" t="s">
        <v>50</v>
      </c>
      <c r="L17" s="1"/>
      <c r="M17" s="1"/>
      <c r="N17" s="1" t="s">
        <v>84</v>
      </c>
      <c r="O17" s="1"/>
    </row>
    <row r="18">
      <c r="A18" s="1">
        <v>14</v>
      </c>
      <c r="B18" s="1" t="s">
        <v>118</v>
      </c>
      <c r="C18" s="1" t="s">
        <v>119</v>
      </c>
      <c r="D18" s="1" t="s">
        <v>62</v>
      </c>
      <c r="E18" s="1">
        <v>6</v>
      </c>
      <c r="F18" s="1"/>
      <c r="G18" s="1" t="s">
        <v>50</v>
      </c>
      <c r="H18" s="1" t="s">
        <v>50</v>
      </c>
      <c r="I18" s="1"/>
      <c r="J18" s="1"/>
      <c r="K18" s="1"/>
      <c r="L18" s="1"/>
      <c r="M18" s="1"/>
      <c r="N18" s="1"/>
      <c r="O18" s="1"/>
    </row>
    <row r="19">
      <c r="A19" s="1">
        <v>15</v>
      </c>
      <c r="B19" s="1" t="s">
        <v>120</v>
      </c>
      <c r="C19" s="1" t="s">
        <v>121</v>
      </c>
      <c r="D19" s="1" t="s">
        <v>122</v>
      </c>
      <c r="E19" s="1"/>
      <c r="F19" s="1"/>
      <c r="G19" s="1" t="s">
        <v>50</v>
      </c>
      <c r="H19" s="1" t="s">
        <v>50</v>
      </c>
      <c r="I19" s="1"/>
      <c r="J19" s="1"/>
      <c r="K19" s="1"/>
      <c r="L19" s="1"/>
      <c r="M19" s="1"/>
      <c r="N19" s="1"/>
      <c r="O19" s="1"/>
    </row>
    <row r="20">
      <c r="A20" s="1">
        <v>16</v>
      </c>
      <c r="B20" s="1" t="s">
        <v>123</v>
      </c>
      <c r="C20" s="1" t="s">
        <v>124</v>
      </c>
      <c r="D20" s="1" t="s">
        <v>62</v>
      </c>
      <c r="E20" s="1">
        <v>6</v>
      </c>
      <c r="F20" s="1"/>
      <c r="G20" s="1" t="s">
        <v>50</v>
      </c>
      <c r="H20" s="1" t="s">
        <v>50</v>
      </c>
      <c r="I20" s="1"/>
      <c r="J20" s="1"/>
      <c r="K20" s="1"/>
      <c r="L20" s="1"/>
      <c r="M20" s="1"/>
      <c r="N20" s="1"/>
      <c r="O20" s="1"/>
    </row>
    <row r="21">
      <c r="A21" s="1">
        <v>17</v>
      </c>
      <c r="B21" s="1" t="s">
        <v>125</v>
      </c>
      <c r="C21" s="1" t="s">
        <v>126</v>
      </c>
      <c r="D21" s="1" t="s">
        <v>122</v>
      </c>
      <c r="E21" s="1"/>
      <c r="F21" s="1"/>
      <c r="G21" s="1" t="s">
        <v>50</v>
      </c>
      <c r="H21" s="1" t="s">
        <v>50</v>
      </c>
      <c r="I21" s="1"/>
      <c r="J21" s="1"/>
      <c r="K21" s="1"/>
      <c r="L21" s="1"/>
      <c r="M21" s="1"/>
      <c r="N21" s="1"/>
      <c r="O21" s="1"/>
    </row>
    <row r="22">
      <c r="A22" s="1">
        <v>18</v>
      </c>
      <c r="B22" s="1" t="s">
        <v>127</v>
      </c>
      <c r="C22" s="1" t="s">
        <v>128</v>
      </c>
      <c r="D22" s="1" t="s">
        <v>62</v>
      </c>
      <c r="E22" s="1">
        <v>3</v>
      </c>
      <c r="F22" s="1"/>
      <c r="G22" s="1" t="s">
        <v>50</v>
      </c>
      <c r="H22" s="1" t="s">
        <v>50</v>
      </c>
      <c r="I22" s="1" t="s">
        <v>50</v>
      </c>
      <c r="J22" s="1" t="s">
        <v>50</v>
      </c>
      <c r="K22" s="1" t="s">
        <v>50</v>
      </c>
      <c r="L22" s="1"/>
      <c r="M22" s="1"/>
      <c r="N22" s="1"/>
      <c r="O22" s="1" t="s">
        <v>129</v>
      </c>
    </row>
  </sheetData>
  <mergeCells>
    <mergeCell ref="A1:B1"/>
    <mergeCell ref="A2:B2"/>
    <mergeCell ref="A3:B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665</v>
      </c>
      <c r="D1" s="1" t="s">
        <v>18</v>
      </c>
      <c r="E1" s="5">
        <f>HYPERLINK("#'目錄'!A1","回首頁")</f>
        <v/>
      </c>
      <c r="N1" s="4" t="s">
        <v>33</v>
      </c>
      <c r="O1" s="1"/>
    </row>
    <row r="2" ht="24" customHeight="1">
      <c r="A2" s="2" t="s">
        <v>34</v>
      </c>
      <c r="B2" s="2"/>
      <c r="C2" s="1" t="s">
        <v>666</v>
      </c>
      <c r="N2" s="4" t="s">
        <v>36</v>
      </c>
      <c r="O2" s="1" t="s">
        <v>667</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64</v>
      </c>
      <c r="C5" s="1" t="s">
        <v>65</v>
      </c>
      <c r="D5" s="1" t="s">
        <v>62</v>
      </c>
      <c r="E5" s="1">
        <v>3</v>
      </c>
      <c r="F5" s="1"/>
      <c r="G5" s="1" t="s">
        <v>668</v>
      </c>
      <c r="H5" s="1" t="s">
        <v>50</v>
      </c>
      <c r="I5" s="1" t="s">
        <v>50</v>
      </c>
      <c r="J5" s="1" t="s">
        <v>50</v>
      </c>
      <c r="K5" s="1" t="s">
        <v>50</v>
      </c>
      <c r="L5" s="1"/>
      <c r="M5" s="1"/>
      <c r="N5" s="1" t="s">
        <v>66</v>
      </c>
      <c r="O5" s="1"/>
    </row>
    <row r="6">
      <c r="A6" s="1">
        <v>2</v>
      </c>
      <c r="B6" s="1" t="s">
        <v>669</v>
      </c>
      <c r="C6" s="1" t="s">
        <v>670</v>
      </c>
      <c r="D6" s="1" t="s">
        <v>62</v>
      </c>
      <c r="E6" s="1">
        <v>2</v>
      </c>
      <c r="F6" s="1"/>
      <c r="G6" s="1" t="s">
        <v>671</v>
      </c>
      <c r="H6" s="1" t="s">
        <v>50</v>
      </c>
      <c r="I6" s="1" t="s">
        <v>50</v>
      </c>
      <c r="J6" s="1" t="s">
        <v>50</v>
      </c>
      <c r="K6" s="1" t="s">
        <v>50</v>
      </c>
      <c r="L6" s="1"/>
      <c r="M6" s="1"/>
      <c r="N6" s="1" t="s">
        <v>672</v>
      </c>
      <c r="O6" s="1"/>
    </row>
    <row r="7">
      <c r="A7" s="1">
        <v>3</v>
      </c>
      <c r="B7" s="1" t="s">
        <v>673</v>
      </c>
      <c r="C7" s="1" t="s">
        <v>674</v>
      </c>
      <c r="D7" s="1" t="s">
        <v>324</v>
      </c>
      <c r="E7" s="1">
        <v>8</v>
      </c>
      <c r="F7" s="1"/>
      <c r="G7" s="1" t="s">
        <v>50</v>
      </c>
      <c r="H7" s="1" t="s">
        <v>675</v>
      </c>
      <c r="I7" s="1" t="s">
        <v>676</v>
      </c>
      <c r="J7" s="1" t="s">
        <v>674</v>
      </c>
      <c r="K7" s="1" t="s">
        <v>56</v>
      </c>
      <c r="L7" s="1" t="s">
        <v>57</v>
      </c>
      <c r="M7" s="1" t="s">
        <v>99</v>
      </c>
      <c r="N7" s="1"/>
      <c r="O7" s="1" t="s">
        <v>677</v>
      </c>
    </row>
    <row r="8">
      <c r="A8" s="1">
        <v>4</v>
      </c>
      <c r="B8" s="1" t="s">
        <v>678</v>
      </c>
      <c r="C8" s="1" t="s">
        <v>679</v>
      </c>
      <c r="D8" s="1" t="s">
        <v>83</v>
      </c>
      <c r="E8" s="1">
        <v>6</v>
      </c>
      <c r="F8" s="1">
        <v>4</v>
      </c>
      <c r="G8" s="1" t="s">
        <v>50</v>
      </c>
      <c r="H8" s="1" t="s">
        <v>675</v>
      </c>
      <c r="I8" s="1" t="s">
        <v>680</v>
      </c>
      <c r="J8" s="1" t="s">
        <v>681</v>
      </c>
      <c r="K8" s="1" t="s">
        <v>97</v>
      </c>
      <c r="L8" s="1" t="s">
        <v>98</v>
      </c>
      <c r="M8" s="1" t="s">
        <v>72</v>
      </c>
      <c r="N8" s="1"/>
      <c r="O8" s="1" t="s">
        <v>682</v>
      </c>
    </row>
    <row r="9">
      <c r="A9" s="1">
        <v>5</v>
      </c>
      <c r="B9" s="1" t="s">
        <v>683</v>
      </c>
      <c r="C9" s="1" t="s">
        <v>7</v>
      </c>
      <c r="D9" s="1" t="s">
        <v>247</v>
      </c>
      <c r="E9" s="1">
        <v>40</v>
      </c>
      <c r="F9" s="1"/>
      <c r="G9" s="1" t="s">
        <v>50</v>
      </c>
      <c r="H9" s="1" t="s">
        <v>50</v>
      </c>
      <c r="I9" s="1" t="s">
        <v>50</v>
      </c>
      <c r="J9" s="1" t="s">
        <v>50</v>
      </c>
      <c r="K9" s="1" t="s">
        <v>50</v>
      </c>
      <c r="L9" s="1"/>
      <c r="M9" s="1"/>
      <c r="N9" s="1" t="s">
        <v>219</v>
      </c>
      <c r="O9" s="1"/>
    </row>
    <row r="10">
      <c r="A10" s="1">
        <v>6</v>
      </c>
      <c r="B10" s="1" t="s">
        <v>684</v>
      </c>
      <c r="C10" s="1" t="s">
        <v>685</v>
      </c>
      <c r="D10" s="1" t="s">
        <v>83</v>
      </c>
      <c r="E10" s="1">
        <v>1</v>
      </c>
      <c r="F10" s="1"/>
      <c r="G10" s="1" t="s">
        <v>686</v>
      </c>
      <c r="H10" s="1" t="s">
        <v>50</v>
      </c>
      <c r="I10" s="1" t="s">
        <v>50</v>
      </c>
      <c r="J10" s="1" t="s">
        <v>50</v>
      </c>
      <c r="K10" s="1" t="s">
        <v>50</v>
      </c>
      <c r="L10" s="1"/>
      <c r="M10" s="1"/>
      <c r="N10" s="1" t="s">
        <v>687</v>
      </c>
      <c r="O10" s="1"/>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665</v>
      </c>
      <c r="D1" s="1" t="s">
        <v>18</v>
      </c>
      <c r="E1" s="5">
        <f>HYPERLINK("#'目錄'!A1","回首頁")</f>
        <v/>
      </c>
      <c r="N1" s="4" t="s">
        <v>33</v>
      </c>
      <c r="O1" s="1"/>
    </row>
    <row r="2" ht="24" customHeight="1">
      <c r="A2" s="2" t="s">
        <v>34</v>
      </c>
      <c r="B2" s="2"/>
      <c r="C2" s="1" t="s">
        <v>688</v>
      </c>
      <c r="N2" s="4" t="s">
        <v>36</v>
      </c>
      <c r="O2" s="1" t="s">
        <v>667</v>
      </c>
    </row>
    <row r="3" ht="24" customHeight="1">
      <c r="A3" s="2" t="s">
        <v>38</v>
      </c>
      <c r="B3" s="2"/>
      <c r="C3" s="1" t="s">
        <v>689</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64</v>
      </c>
      <c r="C5" s="1" t="s">
        <v>65</v>
      </c>
      <c r="D5" s="1" t="s">
        <v>62</v>
      </c>
      <c r="E5" s="1">
        <v>3</v>
      </c>
      <c r="F5" s="1"/>
      <c r="G5" s="1" t="s">
        <v>668</v>
      </c>
      <c r="H5" s="1" t="s">
        <v>50</v>
      </c>
      <c r="I5" s="1" t="s">
        <v>50</v>
      </c>
      <c r="J5" s="1" t="s">
        <v>50</v>
      </c>
      <c r="K5" s="1" t="s">
        <v>50</v>
      </c>
      <c r="L5" s="1"/>
      <c r="M5" s="1"/>
      <c r="N5" s="1" t="s">
        <v>66</v>
      </c>
      <c r="O5" s="1"/>
    </row>
    <row r="6">
      <c r="A6" s="1">
        <v>2</v>
      </c>
      <c r="B6" s="1" t="s">
        <v>669</v>
      </c>
      <c r="C6" s="1" t="s">
        <v>670</v>
      </c>
      <c r="D6" s="1" t="s">
        <v>62</v>
      </c>
      <c r="E6" s="1">
        <v>2</v>
      </c>
      <c r="F6" s="1"/>
      <c r="G6" s="1" t="s">
        <v>671</v>
      </c>
      <c r="H6" s="1" t="s">
        <v>50</v>
      </c>
      <c r="I6" s="1" t="s">
        <v>50</v>
      </c>
      <c r="J6" s="1" t="s">
        <v>50</v>
      </c>
      <c r="K6" s="1" t="s">
        <v>50</v>
      </c>
      <c r="L6" s="1"/>
      <c r="M6" s="1"/>
      <c r="N6" s="1" t="s">
        <v>690</v>
      </c>
      <c r="O6" s="1"/>
    </row>
    <row r="7">
      <c r="A7" s="1">
        <v>3</v>
      </c>
      <c r="B7" s="1" t="s">
        <v>673</v>
      </c>
      <c r="C7" s="1" t="s">
        <v>674</v>
      </c>
      <c r="D7" s="1" t="s">
        <v>324</v>
      </c>
      <c r="E7" s="1">
        <v>8</v>
      </c>
      <c r="F7" s="1"/>
      <c r="G7" s="1" t="s">
        <v>50</v>
      </c>
      <c r="H7" s="1" t="s">
        <v>691</v>
      </c>
      <c r="I7" s="1" t="s">
        <v>676</v>
      </c>
      <c r="J7" s="1" t="s">
        <v>674</v>
      </c>
      <c r="K7" s="1" t="s">
        <v>56</v>
      </c>
      <c r="L7" s="1" t="s">
        <v>57</v>
      </c>
      <c r="M7" s="1" t="s">
        <v>58</v>
      </c>
      <c r="N7" s="1"/>
      <c r="O7" s="1" t="s">
        <v>692</v>
      </c>
    </row>
    <row r="8">
      <c r="A8" s="1">
        <v>4</v>
      </c>
      <c r="B8" s="1" t="s">
        <v>678</v>
      </c>
      <c r="C8" s="1" t="s">
        <v>679</v>
      </c>
      <c r="D8" s="1" t="s">
        <v>83</v>
      </c>
      <c r="E8" s="1">
        <v>6</v>
      </c>
      <c r="F8" s="1">
        <v>4</v>
      </c>
      <c r="G8" s="1" t="s">
        <v>50</v>
      </c>
      <c r="H8" s="1" t="s">
        <v>691</v>
      </c>
      <c r="I8" s="1" t="s">
        <v>680</v>
      </c>
      <c r="J8" s="1" t="s">
        <v>681</v>
      </c>
      <c r="K8" s="1" t="s">
        <v>97</v>
      </c>
      <c r="L8" s="1" t="s">
        <v>98</v>
      </c>
      <c r="M8" s="1" t="s">
        <v>72</v>
      </c>
      <c r="N8" s="1"/>
      <c r="O8" s="1" t="s">
        <v>693</v>
      </c>
    </row>
    <row r="9">
      <c r="A9" s="1">
        <v>5</v>
      </c>
      <c r="B9" s="1" t="s">
        <v>683</v>
      </c>
      <c r="C9" s="1" t="s">
        <v>7</v>
      </c>
      <c r="D9" s="1" t="s">
        <v>247</v>
      </c>
      <c r="E9" s="1">
        <v>40</v>
      </c>
      <c r="F9" s="1"/>
      <c r="G9" s="1" t="s">
        <v>50</v>
      </c>
      <c r="H9" s="1" t="s">
        <v>50</v>
      </c>
      <c r="I9" s="1" t="s">
        <v>50</v>
      </c>
      <c r="J9" s="1" t="s">
        <v>50</v>
      </c>
      <c r="K9" s="1" t="s">
        <v>50</v>
      </c>
      <c r="L9" s="1"/>
      <c r="M9" s="1"/>
      <c r="N9" s="1" t="s">
        <v>219</v>
      </c>
      <c r="O9" s="1"/>
    </row>
    <row r="10">
      <c r="A10" s="1">
        <v>6</v>
      </c>
      <c r="B10" s="1" t="s">
        <v>684</v>
      </c>
      <c r="C10" s="1" t="s">
        <v>685</v>
      </c>
      <c r="D10" s="1" t="s">
        <v>83</v>
      </c>
      <c r="E10" s="1">
        <v>1</v>
      </c>
      <c r="F10" s="1"/>
      <c r="G10" s="1" t="s">
        <v>686</v>
      </c>
      <c r="H10" s="1" t="s">
        <v>50</v>
      </c>
      <c r="I10" s="1" t="s">
        <v>50</v>
      </c>
      <c r="J10" s="1" t="s">
        <v>50</v>
      </c>
      <c r="K10" s="1" t="s">
        <v>50</v>
      </c>
      <c r="L10" s="1"/>
      <c r="M10" s="1"/>
      <c r="N10" s="1" t="s">
        <v>687</v>
      </c>
      <c r="O10" s="1"/>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665</v>
      </c>
      <c r="D1" s="1" t="s">
        <v>18</v>
      </c>
      <c r="E1" s="5">
        <f>HYPERLINK("#'目錄'!A1","回首頁")</f>
        <v/>
      </c>
      <c r="N1" s="4" t="s">
        <v>33</v>
      </c>
      <c r="O1" s="1"/>
    </row>
    <row r="2" ht="24" customHeight="1">
      <c r="A2" s="2" t="s">
        <v>34</v>
      </c>
      <c r="B2" s="2"/>
      <c r="C2" s="1" t="s">
        <v>688</v>
      </c>
      <c r="N2" s="4" t="s">
        <v>36</v>
      </c>
      <c r="O2" s="1" t="s">
        <v>667</v>
      </c>
    </row>
    <row r="3" ht="24" customHeight="1">
      <c r="A3" s="2" t="s">
        <v>38</v>
      </c>
      <c r="B3" s="2"/>
      <c r="C3" s="1" t="s">
        <v>694</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64</v>
      </c>
      <c r="C5" s="1" t="s">
        <v>65</v>
      </c>
      <c r="D5" s="1" t="s">
        <v>62</v>
      </c>
      <c r="E5" s="1">
        <v>3</v>
      </c>
      <c r="F5" s="1"/>
      <c r="G5" s="1" t="s">
        <v>668</v>
      </c>
      <c r="H5" s="1" t="s">
        <v>50</v>
      </c>
      <c r="I5" s="1" t="s">
        <v>50</v>
      </c>
      <c r="J5" s="1" t="s">
        <v>50</v>
      </c>
      <c r="K5" s="1" t="s">
        <v>50</v>
      </c>
      <c r="L5" s="1"/>
      <c r="M5" s="1"/>
      <c r="N5" s="1" t="s">
        <v>66</v>
      </c>
      <c r="O5" s="1"/>
    </row>
    <row r="6">
      <c r="A6" s="1">
        <v>2</v>
      </c>
      <c r="B6" s="1" t="s">
        <v>669</v>
      </c>
      <c r="C6" s="1" t="s">
        <v>670</v>
      </c>
      <c r="D6" s="1" t="s">
        <v>62</v>
      </c>
      <c r="E6" s="1">
        <v>2</v>
      </c>
      <c r="F6" s="1"/>
      <c r="G6" s="1" t="s">
        <v>671</v>
      </c>
      <c r="H6" s="1" t="s">
        <v>50</v>
      </c>
      <c r="I6" s="1" t="s">
        <v>50</v>
      </c>
      <c r="J6" s="1" t="s">
        <v>50</v>
      </c>
      <c r="K6" s="1" t="s">
        <v>50</v>
      </c>
      <c r="L6" s="1"/>
      <c r="M6" s="1"/>
      <c r="N6" s="1" t="s">
        <v>695</v>
      </c>
      <c r="O6" s="1"/>
    </row>
    <row r="7">
      <c r="A7" s="1">
        <v>3</v>
      </c>
      <c r="B7" s="1" t="s">
        <v>673</v>
      </c>
      <c r="C7" s="1" t="s">
        <v>674</v>
      </c>
      <c r="D7" s="1" t="s">
        <v>324</v>
      </c>
      <c r="E7" s="1">
        <v>8</v>
      </c>
      <c r="F7" s="1"/>
      <c r="G7" s="1" t="s">
        <v>50</v>
      </c>
      <c r="H7" s="1" t="s">
        <v>691</v>
      </c>
      <c r="I7" s="1" t="s">
        <v>676</v>
      </c>
      <c r="J7" s="1" t="s">
        <v>674</v>
      </c>
      <c r="K7" s="1" t="s">
        <v>56</v>
      </c>
      <c r="L7" s="1" t="s">
        <v>57</v>
      </c>
      <c r="M7" s="1" t="s">
        <v>58</v>
      </c>
      <c r="N7" s="1"/>
      <c r="O7" s="1" t="s">
        <v>692</v>
      </c>
    </row>
    <row r="8">
      <c r="A8" s="1">
        <v>4</v>
      </c>
      <c r="B8" s="1" t="s">
        <v>678</v>
      </c>
      <c r="C8" s="1" t="s">
        <v>679</v>
      </c>
      <c r="D8" s="1" t="s">
        <v>83</v>
      </c>
      <c r="E8" s="1">
        <v>6</v>
      </c>
      <c r="F8" s="1">
        <v>4</v>
      </c>
      <c r="G8" s="1" t="s">
        <v>50</v>
      </c>
      <c r="H8" s="1" t="s">
        <v>691</v>
      </c>
      <c r="I8" s="1" t="s">
        <v>680</v>
      </c>
      <c r="J8" s="1" t="s">
        <v>681</v>
      </c>
      <c r="K8" s="1" t="s">
        <v>97</v>
      </c>
      <c r="L8" s="1" t="s">
        <v>98</v>
      </c>
      <c r="M8" s="1" t="s">
        <v>72</v>
      </c>
      <c r="N8" s="1"/>
      <c r="O8" s="1" t="s">
        <v>693</v>
      </c>
    </row>
    <row r="9">
      <c r="A9" s="1">
        <v>5</v>
      </c>
      <c r="B9" s="1" t="s">
        <v>683</v>
      </c>
      <c r="C9" s="1" t="s">
        <v>7</v>
      </c>
      <c r="D9" s="1" t="s">
        <v>247</v>
      </c>
      <c r="E9" s="1">
        <v>40</v>
      </c>
      <c r="F9" s="1"/>
      <c r="G9" s="1" t="s">
        <v>50</v>
      </c>
      <c r="H9" s="1" t="s">
        <v>50</v>
      </c>
      <c r="I9" s="1" t="s">
        <v>50</v>
      </c>
      <c r="J9" s="1" t="s">
        <v>50</v>
      </c>
      <c r="K9" s="1" t="s">
        <v>50</v>
      </c>
      <c r="L9" s="1"/>
      <c r="M9" s="1"/>
      <c r="N9" s="1" t="s">
        <v>219</v>
      </c>
      <c r="O9" s="1"/>
    </row>
    <row r="10">
      <c r="A10" s="1">
        <v>6</v>
      </c>
      <c r="B10" s="1" t="s">
        <v>684</v>
      </c>
      <c r="C10" s="1" t="s">
        <v>685</v>
      </c>
      <c r="D10" s="1" t="s">
        <v>83</v>
      </c>
      <c r="E10" s="1">
        <v>1</v>
      </c>
      <c r="F10" s="1"/>
      <c r="G10" s="1" t="s">
        <v>686</v>
      </c>
      <c r="H10" s="1" t="s">
        <v>50</v>
      </c>
      <c r="I10" s="1" t="s">
        <v>50</v>
      </c>
      <c r="J10" s="1" t="s">
        <v>50</v>
      </c>
      <c r="K10" s="1" t="s">
        <v>50</v>
      </c>
      <c r="L10" s="1"/>
      <c r="M10" s="1"/>
      <c r="N10" s="1" t="s">
        <v>687</v>
      </c>
      <c r="O10" s="1"/>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665</v>
      </c>
      <c r="D1" s="1" t="s">
        <v>18</v>
      </c>
      <c r="E1" s="5">
        <f>HYPERLINK("#'目錄'!A1","回首頁")</f>
        <v/>
      </c>
      <c r="N1" s="4" t="s">
        <v>33</v>
      </c>
      <c r="O1" s="1"/>
    </row>
    <row r="2" ht="24" customHeight="1">
      <c r="A2" s="2" t="s">
        <v>34</v>
      </c>
      <c r="B2" s="2"/>
      <c r="C2" s="1" t="s">
        <v>696</v>
      </c>
      <c r="N2" s="4" t="s">
        <v>36</v>
      </c>
      <c r="O2" s="1" t="s">
        <v>667</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64</v>
      </c>
      <c r="C5" s="1" t="s">
        <v>65</v>
      </c>
      <c r="D5" s="1" t="s">
        <v>62</v>
      </c>
      <c r="E5" s="1">
        <v>3</v>
      </c>
      <c r="F5" s="1"/>
      <c r="G5" s="1" t="s">
        <v>668</v>
      </c>
      <c r="H5" s="1" t="s">
        <v>50</v>
      </c>
      <c r="I5" s="1" t="s">
        <v>50</v>
      </c>
      <c r="J5" s="1" t="s">
        <v>50</v>
      </c>
      <c r="K5" s="1" t="s">
        <v>50</v>
      </c>
      <c r="L5" s="1"/>
      <c r="M5" s="1"/>
      <c r="N5" s="1" t="s">
        <v>66</v>
      </c>
      <c r="O5" s="1"/>
    </row>
    <row r="6">
      <c r="A6" s="1">
        <v>2</v>
      </c>
      <c r="B6" s="1" t="s">
        <v>669</v>
      </c>
      <c r="C6" s="1" t="s">
        <v>670</v>
      </c>
      <c r="D6" s="1" t="s">
        <v>62</v>
      </c>
      <c r="E6" s="1">
        <v>2</v>
      </c>
      <c r="F6" s="1"/>
      <c r="G6" s="1" t="s">
        <v>671</v>
      </c>
      <c r="H6" s="1" t="s">
        <v>50</v>
      </c>
      <c r="I6" s="1" t="s">
        <v>50</v>
      </c>
      <c r="J6" s="1" t="s">
        <v>50</v>
      </c>
      <c r="K6" s="1" t="s">
        <v>50</v>
      </c>
      <c r="L6" s="1"/>
      <c r="M6" s="1"/>
      <c r="N6" s="1" t="s">
        <v>697</v>
      </c>
      <c r="O6" s="1"/>
    </row>
    <row r="7">
      <c r="A7" s="1">
        <v>3</v>
      </c>
      <c r="B7" s="1" t="s">
        <v>673</v>
      </c>
      <c r="C7" s="1" t="s">
        <v>674</v>
      </c>
      <c r="D7" s="1" t="s">
        <v>324</v>
      </c>
      <c r="E7" s="1">
        <v>8</v>
      </c>
      <c r="F7" s="1"/>
      <c r="G7" s="1" t="s">
        <v>50</v>
      </c>
      <c r="H7" s="1" t="s">
        <v>50</v>
      </c>
      <c r="I7" s="1" t="s">
        <v>50</v>
      </c>
      <c r="J7" s="1" t="s">
        <v>50</v>
      </c>
      <c r="K7" s="1" t="s">
        <v>50</v>
      </c>
      <c r="L7" s="1"/>
      <c r="M7" s="1"/>
      <c r="N7" s="1" t="s">
        <v>698</v>
      </c>
      <c r="O7" s="1"/>
    </row>
    <row r="8">
      <c r="A8" s="1">
        <v>4</v>
      </c>
      <c r="B8" s="1" t="s">
        <v>678</v>
      </c>
      <c r="C8" s="1" t="s">
        <v>679</v>
      </c>
      <c r="D8" s="1" t="s">
        <v>83</v>
      </c>
      <c r="E8" s="1">
        <v>6</v>
      </c>
      <c r="F8" s="1">
        <v>4</v>
      </c>
      <c r="G8" s="1" t="s">
        <v>50</v>
      </c>
      <c r="H8" s="1" t="s">
        <v>50</v>
      </c>
      <c r="I8" s="1" t="s">
        <v>50</v>
      </c>
      <c r="J8" s="1" t="s">
        <v>50</v>
      </c>
      <c r="K8" s="1" t="s">
        <v>50</v>
      </c>
      <c r="L8" s="1"/>
      <c r="M8" s="1"/>
      <c r="N8" s="1" t="s">
        <v>84</v>
      </c>
      <c r="O8" s="1"/>
    </row>
    <row r="9">
      <c r="A9" s="1">
        <v>5</v>
      </c>
      <c r="B9" s="1" t="s">
        <v>683</v>
      </c>
      <c r="C9" s="1" t="s">
        <v>7</v>
      </c>
      <c r="D9" s="1" t="s">
        <v>247</v>
      </c>
      <c r="E9" s="1">
        <v>40</v>
      </c>
      <c r="F9" s="1"/>
      <c r="G9" s="1" t="s">
        <v>50</v>
      </c>
      <c r="H9" s="1" t="s">
        <v>50</v>
      </c>
      <c r="I9" s="1" t="s">
        <v>50</v>
      </c>
      <c r="J9" s="1" t="s">
        <v>50</v>
      </c>
      <c r="K9" s="1" t="s">
        <v>50</v>
      </c>
      <c r="L9" s="1"/>
      <c r="M9" s="1"/>
      <c r="N9" s="1" t="s">
        <v>219</v>
      </c>
      <c r="O9" s="1"/>
    </row>
    <row r="10">
      <c r="A10" s="1">
        <v>6</v>
      </c>
      <c r="B10" s="1" t="s">
        <v>684</v>
      </c>
      <c r="C10" s="1" t="s">
        <v>685</v>
      </c>
      <c r="D10" s="1" t="s">
        <v>83</v>
      </c>
      <c r="E10" s="1">
        <v>1</v>
      </c>
      <c r="F10" s="1"/>
      <c r="G10" s="1" t="s">
        <v>686</v>
      </c>
      <c r="H10" s="1" t="s">
        <v>50</v>
      </c>
      <c r="I10" s="1" t="s">
        <v>50</v>
      </c>
      <c r="J10" s="1" t="s">
        <v>50</v>
      </c>
      <c r="K10" s="1" t="s">
        <v>50</v>
      </c>
      <c r="L10" s="1"/>
      <c r="M10" s="1"/>
      <c r="N10" s="1" t="s">
        <v>84</v>
      </c>
      <c r="O10" s="1"/>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699</v>
      </c>
      <c r="D1" s="1" t="s">
        <v>19</v>
      </c>
      <c r="E1" s="5">
        <f>HYPERLINK("#'目錄'!A1","回首頁")</f>
        <v/>
      </c>
      <c r="N1" s="4" t="s">
        <v>33</v>
      </c>
      <c r="O1" s="1"/>
    </row>
    <row r="2" ht="24" customHeight="1">
      <c r="A2" s="2" t="s">
        <v>34</v>
      </c>
      <c r="B2" s="2"/>
      <c r="C2" s="1" t="s">
        <v>700</v>
      </c>
      <c r="N2" s="4" t="s">
        <v>36</v>
      </c>
      <c r="O2" s="1" t="s">
        <v>701</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60</v>
      </c>
      <c r="C5" s="1" t="s">
        <v>61</v>
      </c>
      <c r="D5" s="1" t="s">
        <v>62</v>
      </c>
      <c r="E5" s="1">
        <v>4</v>
      </c>
      <c r="F5" s="1"/>
      <c r="G5" s="1" t="s">
        <v>702</v>
      </c>
      <c r="H5" s="1" t="s">
        <v>703</v>
      </c>
      <c r="I5" s="1" t="s">
        <v>158</v>
      </c>
      <c r="J5" s="1" t="s">
        <v>159</v>
      </c>
      <c r="K5" s="1" t="s">
        <v>56</v>
      </c>
      <c r="L5" s="1" t="s">
        <v>160</v>
      </c>
      <c r="M5" s="1" t="s">
        <v>58</v>
      </c>
      <c r="N5" s="1"/>
      <c r="O5" s="1" t="s">
        <v>704</v>
      </c>
    </row>
    <row r="6">
      <c r="A6" s="1">
        <v>2</v>
      </c>
      <c r="B6" s="1" t="s">
        <v>705</v>
      </c>
      <c r="C6" s="1" t="s">
        <v>706</v>
      </c>
      <c r="D6" s="1" t="s">
        <v>62</v>
      </c>
      <c r="E6" s="1">
        <v>4</v>
      </c>
      <c r="F6" s="1"/>
      <c r="G6" s="1" t="s">
        <v>50</v>
      </c>
      <c r="H6" s="1" t="s">
        <v>703</v>
      </c>
      <c r="I6" s="1" t="s">
        <v>158</v>
      </c>
      <c r="J6" s="1" t="s">
        <v>159</v>
      </c>
      <c r="K6" s="1" t="s">
        <v>56</v>
      </c>
      <c r="L6" s="1" t="s">
        <v>160</v>
      </c>
      <c r="M6" s="1" t="s">
        <v>58</v>
      </c>
      <c r="N6" s="1"/>
      <c r="O6" s="1" t="s">
        <v>704</v>
      </c>
    </row>
    <row r="7">
      <c r="A7" s="1">
        <v>3</v>
      </c>
      <c r="B7" s="1" t="s">
        <v>707</v>
      </c>
      <c r="C7" s="1" t="s">
        <v>708</v>
      </c>
      <c r="D7" s="1" t="s">
        <v>62</v>
      </c>
      <c r="E7" s="1">
        <v>2</v>
      </c>
      <c r="F7" s="1"/>
      <c r="G7" s="1" t="s">
        <v>50</v>
      </c>
      <c r="H7" s="1" t="s">
        <v>703</v>
      </c>
      <c r="I7" s="1" t="s">
        <v>709</v>
      </c>
      <c r="J7" s="1" t="s">
        <v>710</v>
      </c>
      <c r="K7" s="1" t="s">
        <v>56</v>
      </c>
      <c r="L7" s="1" t="s">
        <v>174</v>
      </c>
      <c r="M7" s="1" t="s">
        <v>58</v>
      </c>
      <c r="N7" s="1"/>
      <c r="O7" s="1" t="s">
        <v>711</v>
      </c>
    </row>
    <row r="8">
      <c r="A8" s="1">
        <v>4</v>
      </c>
      <c r="B8" s="1" t="s">
        <v>712</v>
      </c>
      <c r="C8" s="1" t="s">
        <v>713</v>
      </c>
      <c r="D8" s="1" t="s">
        <v>62</v>
      </c>
      <c r="E8" s="1">
        <v>1</v>
      </c>
      <c r="F8" s="1"/>
      <c r="G8" s="1" t="s">
        <v>50</v>
      </c>
      <c r="H8" s="1" t="s">
        <v>703</v>
      </c>
      <c r="I8" s="1" t="s">
        <v>714</v>
      </c>
      <c r="J8" s="1" t="s">
        <v>715</v>
      </c>
      <c r="K8" s="1" t="s">
        <v>182</v>
      </c>
      <c r="L8" s="1" t="s">
        <v>183</v>
      </c>
      <c r="M8" s="1" t="s">
        <v>58</v>
      </c>
      <c r="N8" s="1"/>
      <c r="O8" s="1" t="s">
        <v>716</v>
      </c>
    </row>
    <row r="9">
      <c r="A9" s="1">
        <v>5</v>
      </c>
      <c r="B9" s="1" t="s">
        <v>717</v>
      </c>
      <c r="C9" s="1" t="s">
        <v>718</v>
      </c>
      <c r="D9" s="1" t="s">
        <v>247</v>
      </c>
      <c r="E9" s="1">
        <v>14</v>
      </c>
      <c r="F9" s="1"/>
      <c r="G9" s="1" t="s">
        <v>600</v>
      </c>
      <c r="H9" s="1" t="s">
        <v>703</v>
      </c>
      <c r="I9" s="1" t="s">
        <v>719</v>
      </c>
      <c r="J9" s="1" t="s">
        <v>720</v>
      </c>
      <c r="K9" s="1" t="s">
        <v>182</v>
      </c>
      <c r="L9" s="1" t="s">
        <v>469</v>
      </c>
      <c r="M9" s="1" t="s">
        <v>58</v>
      </c>
      <c r="N9" s="1"/>
      <c r="O9" s="1" t="s">
        <v>721</v>
      </c>
    </row>
    <row r="10">
      <c r="A10" s="1">
        <v>6</v>
      </c>
      <c r="B10" s="1" t="s">
        <v>722</v>
      </c>
      <c r="C10" s="1" t="s">
        <v>723</v>
      </c>
      <c r="D10" s="1" t="s">
        <v>247</v>
      </c>
      <c r="E10" s="1">
        <v>40</v>
      </c>
      <c r="F10" s="1"/>
      <c r="G10" s="1" t="s">
        <v>600</v>
      </c>
      <c r="H10" s="1" t="s">
        <v>703</v>
      </c>
      <c r="I10" s="1" t="s">
        <v>724</v>
      </c>
      <c r="J10" s="1" t="s">
        <v>725</v>
      </c>
      <c r="K10" s="1" t="s">
        <v>182</v>
      </c>
      <c r="L10" s="1" t="s">
        <v>663</v>
      </c>
      <c r="M10" s="1" t="s">
        <v>58</v>
      </c>
      <c r="N10" s="1"/>
      <c r="O10" s="1" t="s">
        <v>726</v>
      </c>
    </row>
    <row r="11">
      <c r="A11" s="1">
        <v>7</v>
      </c>
      <c r="B11" s="1" t="s">
        <v>727</v>
      </c>
      <c r="C11" s="1" t="s">
        <v>728</v>
      </c>
      <c r="D11" s="1" t="s">
        <v>247</v>
      </c>
      <c r="E11" s="1">
        <v>30</v>
      </c>
      <c r="F11" s="1"/>
      <c r="G11" s="1" t="s">
        <v>600</v>
      </c>
      <c r="H11" s="1" t="s">
        <v>703</v>
      </c>
      <c r="I11" s="1" t="s">
        <v>729</v>
      </c>
      <c r="J11" s="1" t="s">
        <v>730</v>
      </c>
      <c r="K11" s="1" t="s">
        <v>182</v>
      </c>
      <c r="L11" s="1" t="s">
        <v>731</v>
      </c>
      <c r="M11" s="1" t="s">
        <v>58</v>
      </c>
      <c r="N11" s="1"/>
      <c r="O11" s="1" t="s">
        <v>732</v>
      </c>
    </row>
    <row r="12">
      <c r="A12" s="1">
        <v>8</v>
      </c>
      <c r="B12" s="1" t="s">
        <v>733</v>
      </c>
      <c r="C12" s="1" t="s">
        <v>734</v>
      </c>
      <c r="D12" s="1" t="s">
        <v>247</v>
      </c>
      <c r="E12" s="1">
        <v>30</v>
      </c>
      <c r="F12" s="1"/>
      <c r="G12" s="1" t="s">
        <v>600</v>
      </c>
      <c r="H12" s="1" t="s">
        <v>703</v>
      </c>
      <c r="I12" s="1" t="s">
        <v>735</v>
      </c>
      <c r="J12" s="1" t="s">
        <v>736</v>
      </c>
      <c r="K12" s="1" t="s">
        <v>182</v>
      </c>
      <c r="L12" s="1" t="s">
        <v>731</v>
      </c>
      <c r="M12" s="1" t="s">
        <v>58</v>
      </c>
      <c r="N12" s="1"/>
      <c r="O12" s="1" t="s">
        <v>737</v>
      </c>
    </row>
    <row r="13">
      <c r="A13" s="1">
        <v>9</v>
      </c>
      <c r="B13" s="1" t="s">
        <v>738</v>
      </c>
      <c r="C13" s="1" t="s">
        <v>739</v>
      </c>
      <c r="D13" s="1" t="s">
        <v>62</v>
      </c>
      <c r="E13" s="1">
        <v>3</v>
      </c>
      <c r="F13" s="1"/>
      <c r="G13" s="1" t="s">
        <v>600</v>
      </c>
      <c r="H13" s="1" t="s">
        <v>703</v>
      </c>
      <c r="I13" s="1" t="s">
        <v>740</v>
      </c>
      <c r="J13" s="1" t="s">
        <v>741</v>
      </c>
      <c r="K13" s="1" t="s">
        <v>182</v>
      </c>
      <c r="L13" s="1" t="s">
        <v>98</v>
      </c>
      <c r="M13" s="1" t="s">
        <v>58</v>
      </c>
      <c r="N13" s="1"/>
      <c r="O13" s="1" t="s">
        <v>742</v>
      </c>
    </row>
    <row r="14">
      <c r="A14" s="1">
        <v>10</v>
      </c>
      <c r="B14" s="1" t="s">
        <v>743</v>
      </c>
      <c r="C14" s="1" t="s">
        <v>744</v>
      </c>
      <c r="D14" s="1" t="s">
        <v>62</v>
      </c>
      <c r="E14" s="1">
        <v>2</v>
      </c>
      <c r="F14" s="1"/>
      <c r="G14" s="1" t="s">
        <v>600</v>
      </c>
      <c r="H14" s="1" t="s">
        <v>703</v>
      </c>
      <c r="I14" s="1" t="s">
        <v>740</v>
      </c>
      <c r="J14" s="1" t="s">
        <v>741</v>
      </c>
      <c r="K14" s="1" t="s">
        <v>182</v>
      </c>
      <c r="L14" s="1" t="s">
        <v>98</v>
      </c>
      <c r="M14" s="1" t="s">
        <v>58</v>
      </c>
      <c r="N14" s="1"/>
      <c r="O14" s="1" t="s">
        <v>745</v>
      </c>
    </row>
    <row r="15">
      <c r="A15" s="1">
        <v>11</v>
      </c>
      <c r="B15" s="1" t="s">
        <v>746</v>
      </c>
      <c r="C15" s="1" t="s">
        <v>747</v>
      </c>
      <c r="D15" s="1" t="s">
        <v>247</v>
      </c>
      <c r="E15" s="1">
        <v>14</v>
      </c>
      <c r="F15" s="1"/>
      <c r="G15" s="1" t="s">
        <v>600</v>
      </c>
      <c r="H15" s="1" t="s">
        <v>703</v>
      </c>
      <c r="I15" s="1" t="s">
        <v>748</v>
      </c>
      <c r="J15" s="1" t="s">
        <v>749</v>
      </c>
      <c r="K15" s="1" t="s">
        <v>182</v>
      </c>
      <c r="L15" s="1" t="s">
        <v>469</v>
      </c>
      <c r="M15" s="1" t="s">
        <v>58</v>
      </c>
      <c r="N15" s="1"/>
      <c r="O15" s="1" t="s">
        <v>750</v>
      </c>
    </row>
    <row r="16">
      <c r="A16" s="1">
        <v>12</v>
      </c>
      <c r="B16" s="1" t="s">
        <v>751</v>
      </c>
      <c r="C16" s="1" t="s">
        <v>752</v>
      </c>
      <c r="D16" s="1" t="s">
        <v>62</v>
      </c>
      <c r="E16" s="1">
        <v>10</v>
      </c>
      <c r="F16" s="1"/>
      <c r="G16" s="1" t="s">
        <v>600</v>
      </c>
      <c r="H16" s="1" t="s">
        <v>703</v>
      </c>
      <c r="I16" s="1" t="s">
        <v>753</v>
      </c>
      <c r="J16" s="1" t="s">
        <v>752</v>
      </c>
      <c r="K16" s="1" t="s">
        <v>182</v>
      </c>
      <c r="L16" s="1" t="s">
        <v>623</v>
      </c>
      <c r="M16" s="1" t="s">
        <v>58</v>
      </c>
      <c r="N16" s="1"/>
      <c r="O16" s="1" t="s">
        <v>754</v>
      </c>
    </row>
    <row r="17">
      <c r="A17" s="1">
        <v>13</v>
      </c>
      <c r="B17" s="1" t="s">
        <v>755</v>
      </c>
      <c r="C17" s="1" t="s">
        <v>756</v>
      </c>
      <c r="D17" s="1" t="s">
        <v>62</v>
      </c>
      <c r="E17" s="1">
        <v>3</v>
      </c>
      <c r="F17" s="1"/>
      <c r="G17" s="1" t="s">
        <v>757</v>
      </c>
      <c r="H17" s="1" t="s">
        <v>703</v>
      </c>
      <c r="I17" s="1" t="s">
        <v>758</v>
      </c>
      <c r="J17" s="1" t="s">
        <v>756</v>
      </c>
      <c r="K17" s="1" t="s">
        <v>182</v>
      </c>
      <c r="L17" s="1" t="s">
        <v>72</v>
      </c>
      <c r="M17" s="1" t="s">
        <v>58</v>
      </c>
      <c r="N17" s="1"/>
      <c r="O17" s="1" t="s">
        <v>759</v>
      </c>
    </row>
    <row r="18">
      <c r="A18" s="1">
        <v>14</v>
      </c>
      <c r="B18" s="1" t="s">
        <v>760</v>
      </c>
      <c r="C18" s="1" t="s">
        <v>761</v>
      </c>
      <c r="D18" s="1" t="s">
        <v>62</v>
      </c>
      <c r="E18" s="1">
        <v>4</v>
      </c>
      <c r="F18" s="1"/>
      <c r="G18" s="1" t="s">
        <v>600</v>
      </c>
      <c r="H18" s="1" t="s">
        <v>703</v>
      </c>
      <c r="I18" s="1" t="s">
        <v>762</v>
      </c>
      <c r="J18" s="1" t="s">
        <v>761</v>
      </c>
      <c r="K18" s="1" t="s">
        <v>182</v>
      </c>
      <c r="L18" s="1" t="s">
        <v>160</v>
      </c>
      <c r="M18" s="1" t="s">
        <v>58</v>
      </c>
      <c r="N18" s="1"/>
      <c r="O18" s="1" t="s">
        <v>763</v>
      </c>
    </row>
    <row r="19">
      <c r="A19" s="1">
        <v>15</v>
      </c>
      <c r="B19" s="1" t="s">
        <v>764</v>
      </c>
      <c r="C19" s="1" t="s">
        <v>765</v>
      </c>
      <c r="D19" s="1" t="s">
        <v>62</v>
      </c>
      <c r="E19" s="1">
        <v>6</v>
      </c>
      <c r="F19" s="1"/>
      <c r="G19" s="1" t="s">
        <v>50</v>
      </c>
      <c r="H19" s="1" t="s">
        <v>703</v>
      </c>
      <c r="I19" s="1" t="s">
        <v>766</v>
      </c>
      <c r="J19" s="1" t="s">
        <v>767</v>
      </c>
      <c r="K19" s="1" t="s">
        <v>56</v>
      </c>
      <c r="L19" s="1" t="s">
        <v>629</v>
      </c>
      <c r="M19" s="1" t="s">
        <v>58</v>
      </c>
      <c r="N19" s="1"/>
      <c r="O19" s="1" t="s">
        <v>768</v>
      </c>
    </row>
    <row r="20">
      <c r="A20" s="1">
        <v>16</v>
      </c>
      <c r="B20" s="1" t="s">
        <v>769</v>
      </c>
      <c r="C20" s="1" t="s">
        <v>770</v>
      </c>
      <c r="D20" s="1" t="s">
        <v>62</v>
      </c>
      <c r="E20" s="1">
        <v>7</v>
      </c>
      <c r="F20" s="1"/>
      <c r="G20" s="1" t="s">
        <v>50</v>
      </c>
      <c r="H20" s="1" t="s">
        <v>703</v>
      </c>
      <c r="I20" s="1" t="s">
        <v>771</v>
      </c>
      <c r="J20" s="1" t="s">
        <v>770</v>
      </c>
      <c r="K20" s="1" t="s">
        <v>56</v>
      </c>
      <c r="L20" s="1" t="s">
        <v>629</v>
      </c>
      <c r="M20" s="1" t="s">
        <v>58</v>
      </c>
      <c r="N20" s="1"/>
      <c r="O20" s="1" t="s">
        <v>772</v>
      </c>
    </row>
    <row r="21">
      <c r="A21" s="1">
        <v>17</v>
      </c>
      <c r="B21" s="1" t="s">
        <v>773</v>
      </c>
      <c r="C21" s="1" t="s">
        <v>774</v>
      </c>
      <c r="D21" s="1" t="s">
        <v>247</v>
      </c>
      <c r="E21" s="1">
        <v>10</v>
      </c>
      <c r="F21" s="1"/>
      <c r="G21" s="1" t="s">
        <v>775</v>
      </c>
      <c r="H21" s="1" t="s">
        <v>50</v>
      </c>
      <c r="I21" s="1" t="s">
        <v>50</v>
      </c>
      <c r="J21" s="1" t="s">
        <v>50</v>
      </c>
      <c r="K21" s="1" t="s">
        <v>50</v>
      </c>
      <c r="L21" s="1"/>
      <c r="M21" s="1"/>
      <c r="N21" s="1" t="s">
        <v>219</v>
      </c>
      <c r="O21" s="1"/>
    </row>
    <row r="22">
      <c r="A22" s="1">
        <v>18</v>
      </c>
      <c r="B22" s="1" t="s">
        <v>776</v>
      </c>
      <c r="C22" s="1" t="s">
        <v>777</v>
      </c>
      <c r="D22" s="1" t="s">
        <v>247</v>
      </c>
      <c r="E22" s="1">
        <v>10</v>
      </c>
      <c r="F22" s="1"/>
      <c r="G22" s="1" t="s">
        <v>775</v>
      </c>
      <c r="H22" s="1" t="s">
        <v>50</v>
      </c>
      <c r="I22" s="1" t="s">
        <v>50</v>
      </c>
      <c r="J22" s="1" t="s">
        <v>50</v>
      </c>
      <c r="K22" s="1" t="s">
        <v>50</v>
      </c>
      <c r="L22" s="1"/>
      <c r="M22" s="1"/>
      <c r="N22" s="1" t="s">
        <v>219</v>
      </c>
      <c r="O22" s="1"/>
    </row>
    <row r="23">
      <c r="A23" s="1">
        <v>19</v>
      </c>
      <c r="B23" s="1" t="s">
        <v>778</v>
      </c>
      <c r="C23" s="1" t="s">
        <v>779</v>
      </c>
      <c r="D23" s="1" t="s">
        <v>247</v>
      </c>
      <c r="E23" s="1">
        <v>10</v>
      </c>
      <c r="F23" s="1"/>
      <c r="G23" s="1" t="s">
        <v>775</v>
      </c>
      <c r="H23" s="1" t="s">
        <v>50</v>
      </c>
      <c r="I23" s="1" t="s">
        <v>50</v>
      </c>
      <c r="J23" s="1" t="s">
        <v>50</v>
      </c>
      <c r="K23" s="1" t="s">
        <v>50</v>
      </c>
      <c r="L23" s="1"/>
      <c r="M23" s="1"/>
      <c r="N23" s="1" t="s">
        <v>219</v>
      </c>
      <c r="O23" s="1"/>
    </row>
    <row r="24">
      <c r="A24" s="1">
        <v>20</v>
      </c>
      <c r="B24" s="1" t="s">
        <v>780</v>
      </c>
      <c r="C24" s="1" t="s">
        <v>781</v>
      </c>
      <c r="D24" s="1" t="s">
        <v>247</v>
      </c>
      <c r="E24" s="1">
        <v>10</v>
      </c>
      <c r="F24" s="1"/>
      <c r="G24" s="1" t="s">
        <v>775</v>
      </c>
      <c r="H24" s="1" t="s">
        <v>50</v>
      </c>
      <c r="I24" s="1" t="s">
        <v>50</v>
      </c>
      <c r="J24" s="1" t="s">
        <v>50</v>
      </c>
      <c r="K24" s="1" t="s">
        <v>50</v>
      </c>
      <c r="L24" s="1"/>
      <c r="M24" s="1"/>
      <c r="N24" s="1" t="s">
        <v>219</v>
      </c>
      <c r="O24" s="1"/>
    </row>
    <row r="25">
      <c r="A25" s="1">
        <v>21</v>
      </c>
      <c r="B25" s="1" t="s">
        <v>782</v>
      </c>
      <c r="C25" s="1" t="s">
        <v>783</v>
      </c>
      <c r="D25" s="1" t="s">
        <v>247</v>
      </c>
      <c r="E25" s="1">
        <v>10</v>
      </c>
      <c r="F25" s="1"/>
      <c r="G25" s="1" t="s">
        <v>775</v>
      </c>
      <c r="H25" s="1" t="s">
        <v>50</v>
      </c>
      <c r="I25" s="1" t="s">
        <v>50</v>
      </c>
      <c r="J25" s="1" t="s">
        <v>50</v>
      </c>
      <c r="K25" s="1" t="s">
        <v>50</v>
      </c>
      <c r="L25" s="1"/>
      <c r="M25" s="1"/>
      <c r="N25" s="1" t="s">
        <v>219</v>
      </c>
      <c r="O25" s="1"/>
    </row>
    <row r="26">
      <c r="A26" s="1">
        <v>22</v>
      </c>
      <c r="B26" s="1" t="s">
        <v>784</v>
      </c>
      <c r="C26" s="1" t="s">
        <v>785</v>
      </c>
      <c r="D26" s="1" t="s">
        <v>247</v>
      </c>
      <c r="E26" s="1">
        <v>10</v>
      </c>
      <c r="F26" s="1"/>
      <c r="G26" s="1" t="s">
        <v>775</v>
      </c>
      <c r="H26" s="1" t="s">
        <v>50</v>
      </c>
      <c r="I26" s="1" t="s">
        <v>50</v>
      </c>
      <c r="J26" s="1" t="s">
        <v>50</v>
      </c>
      <c r="K26" s="1" t="s">
        <v>50</v>
      </c>
      <c r="L26" s="1"/>
      <c r="M26" s="1"/>
      <c r="N26" s="1" t="s">
        <v>219</v>
      </c>
      <c r="O26" s="1"/>
    </row>
    <row r="27">
      <c r="A27" s="1">
        <v>23</v>
      </c>
      <c r="B27" s="1" t="s">
        <v>786</v>
      </c>
      <c r="C27" s="1" t="s">
        <v>787</v>
      </c>
      <c r="D27" s="1" t="s">
        <v>247</v>
      </c>
      <c r="E27" s="1">
        <v>10</v>
      </c>
      <c r="F27" s="1"/>
      <c r="G27" s="1" t="s">
        <v>775</v>
      </c>
      <c r="H27" s="1" t="s">
        <v>50</v>
      </c>
      <c r="I27" s="1" t="s">
        <v>50</v>
      </c>
      <c r="J27" s="1" t="s">
        <v>50</v>
      </c>
      <c r="K27" s="1" t="s">
        <v>50</v>
      </c>
      <c r="L27" s="1"/>
      <c r="M27" s="1"/>
      <c r="N27" s="1" t="s">
        <v>219</v>
      </c>
      <c r="O27" s="1"/>
    </row>
    <row r="28">
      <c r="A28" s="1">
        <v>24</v>
      </c>
      <c r="B28" s="1" t="s">
        <v>788</v>
      </c>
      <c r="C28" s="1" t="s">
        <v>789</v>
      </c>
      <c r="D28" s="1" t="s">
        <v>247</v>
      </c>
      <c r="E28" s="1">
        <v>10</v>
      </c>
      <c r="F28" s="1"/>
      <c r="G28" s="1" t="s">
        <v>775</v>
      </c>
      <c r="H28" s="1" t="s">
        <v>50</v>
      </c>
      <c r="I28" s="1" t="s">
        <v>50</v>
      </c>
      <c r="J28" s="1" t="s">
        <v>50</v>
      </c>
      <c r="K28" s="1" t="s">
        <v>50</v>
      </c>
      <c r="L28" s="1"/>
      <c r="M28" s="1"/>
      <c r="N28" s="1" t="s">
        <v>219</v>
      </c>
      <c r="O28" s="1"/>
    </row>
    <row r="29">
      <c r="A29" s="1">
        <v>25</v>
      </c>
      <c r="B29" s="1" t="s">
        <v>790</v>
      </c>
      <c r="C29" s="1" t="s">
        <v>791</v>
      </c>
      <c r="D29" s="1" t="s">
        <v>247</v>
      </c>
      <c r="E29" s="1">
        <v>10</v>
      </c>
      <c r="F29" s="1"/>
      <c r="G29" s="1" t="s">
        <v>775</v>
      </c>
      <c r="H29" s="1" t="s">
        <v>50</v>
      </c>
      <c r="I29" s="1" t="s">
        <v>50</v>
      </c>
      <c r="J29" s="1" t="s">
        <v>50</v>
      </c>
      <c r="K29" s="1" t="s">
        <v>50</v>
      </c>
      <c r="L29" s="1"/>
      <c r="M29" s="1"/>
      <c r="N29" s="1" t="s">
        <v>219</v>
      </c>
      <c r="O29" s="1"/>
    </row>
    <row r="30">
      <c r="A30" s="1">
        <v>26</v>
      </c>
      <c r="B30" s="1" t="s">
        <v>792</v>
      </c>
      <c r="C30" s="1" t="s">
        <v>793</v>
      </c>
      <c r="D30" s="1" t="s">
        <v>247</v>
      </c>
      <c r="E30" s="1">
        <v>10</v>
      </c>
      <c r="F30" s="1"/>
      <c r="G30" s="1" t="s">
        <v>775</v>
      </c>
      <c r="H30" s="1" t="s">
        <v>50</v>
      </c>
      <c r="I30" s="1" t="s">
        <v>50</v>
      </c>
      <c r="J30" s="1" t="s">
        <v>50</v>
      </c>
      <c r="K30" s="1" t="s">
        <v>50</v>
      </c>
      <c r="L30" s="1"/>
      <c r="M30" s="1"/>
      <c r="N30" s="1" t="s">
        <v>219</v>
      </c>
      <c r="O30" s="1"/>
    </row>
    <row r="31">
      <c r="A31" s="1">
        <v>27</v>
      </c>
      <c r="B31" s="1" t="s">
        <v>120</v>
      </c>
      <c r="C31" s="1" t="s">
        <v>290</v>
      </c>
      <c r="D31" s="1" t="s">
        <v>122</v>
      </c>
      <c r="E31" s="1"/>
      <c r="F31" s="1"/>
      <c r="G31" s="1" t="s">
        <v>600</v>
      </c>
      <c r="H31" s="1" t="s">
        <v>50</v>
      </c>
      <c r="I31" s="1"/>
      <c r="J31" s="1"/>
      <c r="K31" s="1"/>
      <c r="L31" s="1"/>
      <c r="M31" s="1"/>
      <c r="N31" s="1"/>
      <c r="O31" s="1"/>
    </row>
    <row r="32">
      <c r="A32" s="1">
        <v>28</v>
      </c>
      <c r="B32" s="1" t="s">
        <v>118</v>
      </c>
      <c r="C32" s="1" t="s">
        <v>119</v>
      </c>
      <c r="D32" s="1" t="s">
        <v>62</v>
      </c>
      <c r="E32" s="1">
        <v>6</v>
      </c>
      <c r="F32" s="1"/>
      <c r="G32" s="1" t="s">
        <v>600</v>
      </c>
      <c r="H32" s="1" t="s">
        <v>50</v>
      </c>
      <c r="I32" s="1"/>
      <c r="J32" s="1"/>
      <c r="K32" s="1"/>
      <c r="L32" s="1"/>
      <c r="M32" s="1"/>
      <c r="N32" s="1"/>
      <c r="O32" s="1"/>
    </row>
    <row r="33">
      <c r="A33" s="1">
        <v>29</v>
      </c>
      <c r="B33" s="1" t="s">
        <v>125</v>
      </c>
      <c r="C33" s="1" t="s">
        <v>291</v>
      </c>
      <c r="D33" s="1" t="s">
        <v>122</v>
      </c>
      <c r="E33" s="1"/>
      <c r="F33" s="1"/>
      <c r="G33" s="1" t="s">
        <v>600</v>
      </c>
      <c r="H33" s="1" t="s">
        <v>50</v>
      </c>
      <c r="I33" s="1"/>
      <c r="J33" s="1"/>
      <c r="K33" s="1"/>
      <c r="L33" s="1"/>
      <c r="M33" s="1"/>
      <c r="N33" s="1"/>
      <c r="O33" s="1"/>
    </row>
    <row r="34">
      <c r="A34" s="1">
        <v>30</v>
      </c>
      <c r="B34" s="1" t="s">
        <v>123</v>
      </c>
      <c r="C34" s="1" t="s">
        <v>292</v>
      </c>
      <c r="D34" s="1" t="s">
        <v>62</v>
      </c>
      <c r="E34" s="1">
        <v>6</v>
      </c>
      <c r="F34" s="1"/>
      <c r="G34" s="1" t="s">
        <v>600</v>
      </c>
      <c r="H34" s="1" t="s">
        <v>50</v>
      </c>
      <c r="I34" s="1"/>
      <c r="J34" s="1"/>
      <c r="K34" s="1"/>
      <c r="L34" s="1"/>
      <c r="M34" s="1"/>
      <c r="N34" s="1"/>
      <c r="O34" s="1"/>
    </row>
  </sheetData>
  <mergeCells>
    <mergeCell ref="A1:B1"/>
    <mergeCell ref="A2:B2"/>
    <mergeCell ref="A3:B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794</v>
      </c>
      <c r="D1" s="1" t="s">
        <v>20</v>
      </c>
      <c r="E1" s="5">
        <f>HYPERLINK("#'目錄'!A1","回首頁")</f>
        <v/>
      </c>
      <c r="N1" s="4" t="s">
        <v>33</v>
      </c>
      <c r="O1" s="1"/>
    </row>
    <row r="2" ht="24" customHeight="1">
      <c r="A2" s="2" t="s">
        <v>34</v>
      </c>
      <c r="B2" s="2"/>
      <c r="C2" s="1" t="s">
        <v>795</v>
      </c>
      <c r="N2" s="4" t="s">
        <v>36</v>
      </c>
      <c r="O2" s="1" t="s">
        <v>796</v>
      </c>
    </row>
    <row r="3" ht="24" customHeight="1">
      <c r="A3" s="2" t="s">
        <v>38</v>
      </c>
      <c r="B3" s="2"/>
      <c r="C3" s="1" t="s">
        <v>797</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798</v>
      </c>
      <c r="C5" s="1" t="s">
        <v>799</v>
      </c>
      <c r="D5" s="1" t="s">
        <v>83</v>
      </c>
      <c r="E5" s="1">
        <v>6</v>
      </c>
      <c r="F5" s="1"/>
      <c r="G5" s="1" t="s">
        <v>600</v>
      </c>
      <c r="H5" s="1" t="s">
        <v>800</v>
      </c>
      <c r="I5" s="1" t="s">
        <v>801</v>
      </c>
      <c r="J5" s="1" t="s">
        <v>799</v>
      </c>
      <c r="K5" s="1" t="s">
        <v>56</v>
      </c>
      <c r="L5" s="1" t="s">
        <v>629</v>
      </c>
      <c r="M5" s="1" t="s">
        <v>58</v>
      </c>
      <c r="N5" s="1"/>
      <c r="O5" s="1" t="s">
        <v>802</v>
      </c>
    </row>
    <row r="6">
      <c r="A6" s="1">
        <v>2</v>
      </c>
      <c r="B6" s="1" t="s">
        <v>803</v>
      </c>
      <c r="C6" s="1" t="s">
        <v>804</v>
      </c>
      <c r="D6" s="1" t="s">
        <v>83</v>
      </c>
      <c r="E6" s="1">
        <v>16</v>
      </c>
      <c r="F6" s="1">
        <v>2</v>
      </c>
      <c r="G6" s="1" t="s">
        <v>600</v>
      </c>
      <c r="H6" s="1" t="s">
        <v>800</v>
      </c>
      <c r="I6" s="1" t="s">
        <v>805</v>
      </c>
      <c r="J6" s="1" t="s">
        <v>804</v>
      </c>
      <c r="K6" s="1" t="s">
        <v>97</v>
      </c>
      <c r="L6" s="1" t="s">
        <v>112</v>
      </c>
      <c r="M6" s="1" t="s">
        <v>99</v>
      </c>
      <c r="N6" s="1"/>
      <c r="O6" s="1" t="s">
        <v>806</v>
      </c>
    </row>
    <row r="7">
      <c r="A7" s="1">
        <v>3</v>
      </c>
      <c r="B7" s="1" t="s">
        <v>807</v>
      </c>
      <c r="C7" s="1" t="s">
        <v>808</v>
      </c>
      <c r="D7" s="1" t="s">
        <v>83</v>
      </c>
      <c r="E7" s="1">
        <v>16</v>
      </c>
      <c r="F7" s="1">
        <v>2</v>
      </c>
      <c r="G7" s="1" t="s">
        <v>600</v>
      </c>
      <c r="H7" s="1" t="s">
        <v>800</v>
      </c>
      <c r="I7" s="1" t="s">
        <v>809</v>
      </c>
      <c r="J7" s="1" t="s">
        <v>808</v>
      </c>
      <c r="K7" s="1" t="s">
        <v>97</v>
      </c>
      <c r="L7" s="1" t="s">
        <v>112</v>
      </c>
      <c r="M7" s="1" t="s">
        <v>99</v>
      </c>
      <c r="N7" s="1"/>
      <c r="O7" s="1" t="s">
        <v>810</v>
      </c>
    </row>
    <row r="8">
      <c r="A8" s="1">
        <v>4</v>
      </c>
      <c r="B8" s="1" t="s">
        <v>811</v>
      </c>
      <c r="C8" s="1" t="s">
        <v>812</v>
      </c>
      <c r="D8" s="1" t="s">
        <v>83</v>
      </c>
      <c r="E8" s="1">
        <v>16</v>
      </c>
      <c r="F8" s="1">
        <v>2</v>
      </c>
      <c r="G8" s="1" t="s">
        <v>600</v>
      </c>
      <c r="H8" s="1" t="s">
        <v>800</v>
      </c>
      <c r="I8" s="1" t="s">
        <v>813</v>
      </c>
      <c r="J8" s="1" t="s">
        <v>812</v>
      </c>
      <c r="K8" s="1" t="s">
        <v>97</v>
      </c>
      <c r="L8" s="1" t="s">
        <v>112</v>
      </c>
      <c r="M8" s="1" t="s">
        <v>99</v>
      </c>
      <c r="N8" s="1"/>
      <c r="O8" s="1" t="s">
        <v>814</v>
      </c>
    </row>
    <row r="9">
      <c r="A9" s="1">
        <v>5</v>
      </c>
      <c r="B9" s="1" t="s">
        <v>815</v>
      </c>
      <c r="C9" s="1" t="s">
        <v>816</v>
      </c>
      <c r="D9" s="1" t="s">
        <v>83</v>
      </c>
      <c r="E9" s="1">
        <v>16</v>
      </c>
      <c r="F9" s="1">
        <v>2</v>
      </c>
      <c r="G9" s="1" t="s">
        <v>600</v>
      </c>
      <c r="H9" s="1" t="s">
        <v>800</v>
      </c>
      <c r="I9" s="1" t="s">
        <v>817</v>
      </c>
      <c r="J9" s="1" t="s">
        <v>816</v>
      </c>
      <c r="K9" s="1" t="s">
        <v>97</v>
      </c>
      <c r="L9" s="1" t="s">
        <v>112</v>
      </c>
      <c r="M9" s="1" t="s">
        <v>99</v>
      </c>
      <c r="N9" s="1"/>
      <c r="O9" s="1" t="s">
        <v>818</v>
      </c>
    </row>
    <row r="10">
      <c r="A10" s="1">
        <v>6</v>
      </c>
      <c r="B10" s="1" t="s">
        <v>819</v>
      </c>
      <c r="C10" s="1" t="s">
        <v>820</v>
      </c>
      <c r="D10" s="1" t="s">
        <v>83</v>
      </c>
      <c r="E10" s="1">
        <v>16</v>
      </c>
      <c r="F10" s="1">
        <v>2</v>
      </c>
      <c r="G10" s="1" t="s">
        <v>600</v>
      </c>
      <c r="H10" s="1" t="s">
        <v>800</v>
      </c>
      <c r="I10" s="1" t="s">
        <v>821</v>
      </c>
      <c r="J10" s="1" t="s">
        <v>820</v>
      </c>
      <c r="K10" s="1" t="s">
        <v>97</v>
      </c>
      <c r="L10" s="1" t="s">
        <v>112</v>
      </c>
      <c r="M10" s="1" t="s">
        <v>99</v>
      </c>
      <c r="N10" s="1"/>
      <c r="O10" s="1" t="s">
        <v>822</v>
      </c>
    </row>
    <row r="11">
      <c r="A11" s="1">
        <v>7</v>
      </c>
      <c r="B11" s="1" t="s">
        <v>823</v>
      </c>
      <c r="C11" s="1" t="s">
        <v>824</v>
      </c>
      <c r="D11" s="1" t="s">
        <v>83</v>
      </c>
      <c r="E11" s="1">
        <v>16</v>
      </c>
      <c r="F11" s="1">
        <v>2</v>
      </c>
      <c r="G11" s="1" t="s">
        <v>600</v>
      </c>
      <c r="H11" s="1" t="s">
        <v>800</v>
      </c>
      <c r="I11" s="1" t="s">
        <v>825</v>
      </c>
      <c r="J11" s="1" t="s">
        <v>824</v>
      </c>
      <c r="K11" s="1" t="s">
        <v>97</v>
      </c>
      <c r="L11" s="1" t="s">
        <v>112</v>
      </c>
      <c r="M11" s="1" t="s">
        <v>99</v>
      </c>
      <c r="N11" s="1"/>
      <c r="O11" s="1" t="s">
        <v>826</v>
      </c>
    </row>
    <row r="12">
      <c r="A12" s="1">
        <v>8</v>
      </c>
      <c r="B12" s="1" t="s">
        <v>120</v>
      </c>
      <c r="C12" s="1" t="s">
        <v>290</v>
      </c>
      <c r="D12" s="1" t="s">
        <v>122</v>
      </c>
      <c r="E12" s="1"/>
      <c r="F12" s="1"/>
      <c r="G12" s="1" t="s">
        <v>600</v>
      </c>
      <c r="H12" s="1" t="s">
        <v>50</v>
      </c>
      <c r="I12" s="1"/>
      <c r="J12" s="1"/>
      <c r="K12" s="1"/>
      <c r="L12" s="1"/>
      <c r="M12" s="1"/>
      <c r="N12" s="1"/>
      <c r="O12" s="1"/>
    </row>
    <row r="13">
      <c r="A13" s="1">
        <v>9</v>
      </c>
      <c r="B13" s="1" t="s">
        <v>118</v>
      </c>
      <c r="C13" s="1" t="s">
        <v>119</v>
      </c>
      <c r="D13" s="1" t="s">
        <v>62</v>
      </c>
      <c r="E13" s="1">
        <v>6</v>
      </c>
      <c r="F13" s="1"/>
      <c r="G13" s="1" t="s">
        <v>600</v>
      </c>
      <c r="H13" s="1" t="s">
        <v>50</v>
      </c>
      <c r="I13" s="1"/>
      <c r="J13" s="1"/>
      <c r="K13" s="1"/>
      <c r="L13" s="1"/>
      <c r="M13" s="1"/>
      <c r="N13" s="1"/>
      <c r="O13" s="1"/>
    </row>
    <row r="14">
      <c r="A14" s="1">
        <v>10</v>
      </c>
      <c r="B14" s="1" t="s">
        <v>125</v>
      </c>
      <c r="C14" s="1" t="s">
        <v>291</v>
      </c>
      <c r="D14" s="1" t="s">
        <v>122</v>
      </c>
      <c r="E14" s="1"/>
      <c r="F14" s="1"/>
      <c r="G14" s="1" t="s">
        <v>600</v>
      </c>
      <c r="H14" s="1" t="s">
        <v>50</v>
      </c>
      <c r="I14" s="1"/>
      <c r="J14" s="1"/>
      <c r="K14" s="1"/>
      <c r="L14" s="1"/>
      <c r="M14" s="1"/>
      <c r="N14" s="1"/>
      <c r="O14" s="1"/>
    </row>
    <row r="15">
      <c r="A15" s="1">
        <v>11</v>
      </c>
      <c r="B15" s="1" t="s">
        <v>123</v>
      </c>
      <c r="C15" s="1" t="s">
        <v>292</v>
      </c>
      <c r="D15" s="1" t="s">
        <v>62</v>
      </c>
      <c r="E15" s="1">
        <v>6</v>
      </c>
      <c r="F15" s="1"/>
      <c r="G15" s="1" t="s">
        <v>600</v>
      </c>
      <c r="H15" s="1" t="s">
        <v>50</v>
      </c>
      <c r="I15" s="1"/>
      <c r="J15" s="1"/>
      <c r="K15" s="1"/>
      <c r="L15" s="1"/>
      <c r="M15" s="1"/>
      <c r="N15" s="1"/>
      <c r="O15" s="1"/>
    </row>
  </sheetData>
  <mergeCells>
    <mergeCell ref="A1:B1"/>
    <mergeCell ref="A2:B2"/>
    <mergeCell ref="A3:B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827</v>
      </c>
      <c r="D1" s="1" t="s">
        <v>21</v>
      </c>
      <c r="E1" s="5">
        <f>HYPERLINK("#'目錄'!A1","回首頁")</f>
        <v/>
      </c>
      <c r="N1" s="4" t="s">
        <v>33</v>
      </c>
      <c r="O1" s="1"/>
    </row>
    <row r="2" ht="24" customHeight="1">
      <c r="A2" s="2" t="s">
        <v>34</v>
      </c>
      <c r="B2" s="2"/>
      <c r="C2" s="1" t="s">
        <v>828</v>
      </c>
      <c r="N2" s="4" t="s">
        <v>36</v>
      </c>
      <c r="O2" s="1" t="s">
        <v>829</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830</v>
      </c>
      <c r="C5" s="1" t="s">
        <v>831</v>
      </c>
      <c r="D5" s="1" t="s">
        <v>83</v>
      </c>
      <c r="E5" s="1">
        <v>1</v>
      </c>
      <c r="F5" s="1"/>
      <c r="G5" s="1" t="s">
        <v>600</v>
      </c>
      <c r="H5" s="1" t="s">
        <v>832</v>
      </c>
      <c r="I5" s="1" t="s">
        <v>833</v>
      </c>
      <c r="J5" s="1" t="s">
        <v>834</v>
      </c>
      <c r="K5" s="1" t="s">
        <v>56</v>
      </c>
      <c r="L5" s="1" t="s">
        <v>183</v>
      </c>
      <c r="M5" s="1" t="s">
        <v>58</v>
      </c>
      <c r="N5" s="1"/>
      <c r="O5" s="1" t="s">
        <v>835</v>
      </c>
    </row>
    <row r="6">
      <c r="A6" s="1">
        <v>2</v>
      </c>
      <c r="B6" s="1" t="s">
        <v>836</v>
      </c>
      <c r="C6" s="1" t="s">
        <v>837</v>
      </c>
      <c r="D6" s="1" t="s">
        <v>83</v>
      </c>
      <c r="E6" s="1">
        <v>2</v>
      </c>
      <c r="F6" s="1"/>
      <c r="G6" s="1" t="s">
        <v>600</v>
      </c>
      <c r="H6" s="1" t="s">
        <v>832</v>
      </c>
      <c r="I6" s="1" t="s">
        <v>838</v>
      </c>
      <c r="J6" s="1" t="s">
        <v>839</v>
      </c>
      <c r="K6" s="1" t="s">
        <v>56</v>
      </c>
      <c r="L6" s="1" t="s">
        <v>174</v>
      </c>
      <c r="M6" s="1" t="s">
        <v>58</v>
      </c>
      <c r="N6" s="1"/>
      <c r="O6" s="1" t="s">
        <v>840</v>
      </c>
    </row>
    <row r="7">
      <c r="A7" s="1">
        <v>3</v>
      </c>
      <c r="B7" s="1" t="s">
        <v>841</v>
      </c>
      <c r="C7" s="1" t="s">
        <v>842</v>
      </c>
      <c r="D7" s="1" t="s">
        <v>247</v>
      </c>
      <c r="E7" s="1">
        <v>20</v>
      </c>
      <c r="F7" s="1"/>
      <c r="G7" s="1" t="s">
        <v>843</v>
      </c>
      <c r="H7" s="1" t="s">
        <v>832</v>
      </c>
      <c r="I7" s="1" t="s">
        <v>844</v>
      </c>
      <c r="J7" s="1" t="s">
        <v>845</v>
      </c>
      <c r="K7" s="1" t="s">
        <v>182</v>
      </c>
      <c r="L7" s="1" t="s">
        <v>489</v>
      </c>
      <c r="M7" s="1" t="s">
        <v>58</v>
      </c>
      <c r="N7" s="1"/>
      <c r="O7" s="1" t="s">
        <v>846</v>
      </c>
    </row>
    <row r="8">
      <c r="A8" s="1">
        <v>4</v>
      </c>
      <c r="B8" s="1" t="s">
        <v>847</v>
      </c>
      <c r="C8" s="1" t="s">
        <v>848</v>
      </c>
      <c r="D8" s="1" t="s">
        <v>62</v>
      </c>
      <c r="E8" s="1">
        <v>2</v>
      </c>
      <c r="F8" s="1"/>
      <c r="G8" s="1" t="s">
        <v>600</v>
      </c>
      <c r="H8" s="1" t="s">
        <v>832</v>
      </c>
      <c r="I8" s="1" t="s">
        <v>849</v>
      </c>
      <c r="J8" s="1" t="s">
        <v>850</v>
      </c>
      <c r="K8" s="1" t="s">
        <v>182</v>
      </c>
      <c r="L8" s="1" t="s">
        <v>174</v>
      </c>
      <c r="M8" s="1" t="s">
        <v>58</v>
      </c>
      <c r="N8" s="1"/>
      <c r="O8" s="1" t="s">
        <v>851</v>
      </c>
    </row>
    <row r="9">
      <c r="A9" s="1">
        <v>5</v>
      </c>
      <c r="B9" s="1" t="s">
        <v>120</v>
      </c>
      <c r="C9" s="1" t="s">
        <v>290</v>
      </c>
      <c r="D9" s="1" t="s">
        <v>122</v>
      </c>
      <c r="E9" s="1"/>
      <c r="F9" s="1"/>
      <c r="G9" s="1" t="s">
        <v>600</v>
      </c>
      <c r="H9" s="1" t="s">
        <v>50</v>
      </c>
      <c r="I9" s="1"/>
      <c r="J9" s="1"/>
      <c r="K9" s="1"/>
      <c r="L9" s="1"/>
      <c r="M9" s="1"/>
      <c r="N9" s="1"/>
      <c r="O9" s="1"/>
    </row>
    <row r="10">
      <c r="A10" s="1">
        <v>6</v>
      </c>
      <c r="B10" s="1" t="s">
        <v>118</v>
      </c>
      <c r="C10" s="1" t="s">
        <v>119</v>
      </c>
      <c r="D10" s="1" t="s">
        <v>62</v>
      </c>
      <c r="E10" s="1">
        <v>6</v>
      </c>
      <c r="F10" s="1"/>
      <c r="G10" s="1" t="s">
        <v>50</v>
      </c>
      <c r="H10" s="1" t="s">
        <v>50</v>
      </c>
      <c r="I10" s="1"/>
      <c r="J10" s="1"/>
      <c r="K10" s="1"/>
      <c r="L10" s="1"/>
      <c r="M10" s="1"/>
      <c r="N10" s="1"/>
      <c r="O10" s="1"/>
    </row>
    <row r="11">
      <c r="A11" s="1">
        <v>7</v>
      </c>
      <c r="B11" s="1" t="s">
        <v>125</v>
      </c>
      <c r="C11" s="1" t="s">
        <v>291</v>
      </c>
      <c r="D11" s="1" t="s">
        <v>122</v>
      </c>
      <c r="E11" s="1"/>
      <c r="F11" s="1"/>
      <c r="G11" s="1" t="s">
        <v>600</v>
      </c>
      <c r="H11" s="1" t="s">
        <v>50</v>
      </c>
      <c r="I11" s="1"/>
      <c r="J11" s="1"/>
      <c r="K11" s="1"/>
      <c r="L11" s="1"/>
      <c r="M11" s="1"/>
      <c r="N11" s="1"/>
      <c r="O11" s="1"/>
    </row>
    <row r="12">
      <c r="A12" s="1">
        <v>8</v>
      </c>
      <c r="B12" s="1" t="s">
        <v>123</v>
      </c>
      <c r="C12" s="1" t="s">
        <v>292</v>
      </c>
      <c r="D12" s="1" t="s">
        <v>62</v>
      </c>
      <c r="E12" s="1">
        <v>6</v>
      </c>
      <c r="F12" s="1"/>
      <c r="G12" s="1" t="s">
        <v>600</v>
      </c>
      <c r="H12" s="1" t="s">
        <v>50</v>
      </c>
      <c r="I12" s="1"/>
      <c r="J12" s="1"/>
      <c r="K12" s="1"/>
      <c r="L12" s="1"/>
      <c r="M12" s="1"/>
      <c r="N12" s="1"/>
      <c r="O12" s="1"/>
    </row>
  </sheetData>
  <mergeCells>
    <mergeCell ref="A1:B1"/>
    <mergeCell ref="A2:B2"/>
    <mergeCell ref="A3:B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852</v>
      </c>
      <c r="D1" s="1" t="s">
        <v>22</v>
      </c>
      <c r="E1" s="5">
        <f>HYPERLINK("#'目錄'!A1","回首頁")</f>
        <v/>
      </c>
      <c r="N1" s="4" t="s">
        <v>33</v>
      </c>
      <c r="O1" s="1"/>
    </row>
    <row r="2" ht="24" customHeight="1">
      <c r="A2" s="2" t="s">
        <v>34</v>
      </c>
      <c r="B2" s="2"/>
      <c r="C2" s="1" t="s">
        <v>853</v>
      </c>
      <c r="N2" s="4" t="s">
        <v>36</v>
      </c>
      <c r="O2" s="1" t="s">
        <v>854</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855</v>
      </c>
      <c r="C5" s="1" t="s">
        <v>856</v>
      </c>
      <c r="D5" s="1" t="s">
        <v>83</v>
      </c>
      <c r="E5" s="1">
        <v>8</v>
      </c>
      <c r="F5" s="1"/>
      <c r="G5" s="1" t="s">
        <v>857</v>
      </c>
      <c r="H5" s="1" t="s">
        <v>50</v>
      </c>
      <c r="I5" s="1" t="s">
        <v>50</v>
      </c>
      <c r="J5" s="1" t="s">
        <v>50</v>
      </c>
      <c r="K5" s="1" t="s">
        <v>50</v>
      </c>
      <c r="L5" s="1"/>
      <c r="M5" s="1"/>
      <c r="N5" s="1" t="s">
        <v>84</v>
      </c>
      <c r="O5" s="1"/>
    </row>
    <row r="6">
      <c r="A6" s="1">
        <v>2</v>
      </c>
      <c r="B6" s="1" t="s">
        <v>858</v>
      </c>
      <c r="C6" s="1" t="s">
        <v>859</v>
      </c>
      <c r="D6" s="1" t="s">
        <v>83</v>
      </c>
      <c r="E6" s="1">
        <v>1</v>
      </c>
      <c r="F6" s="1"/>
      <c r="G6" s="1" t="s">
        <v>860</v>
      </c>
      <c r="H6" s="1" t="s">
        <v>50</v>
      </c>
      <c r="I6" s="1" t="s">
        <v>50</v>
      </c>
      <c r="J6" s="1" t="s">
        <v>50</v>
      </c>
      <c r="K6" s="1" t="s">
        <v>50</v>
      </c>
      <c r="L6" s="1"/>
      <c r="M6" s="1"/>
      <c r="N6" s="1" t="s">
        <v>84</v>
      </c>
      <c r="O6" s="1"/>
    </row>
    <row r="7">
      <c r="A7" s="1">
        <v>3</v>
      </c>
      <c r="B7" s="1" t="s">
        <v>861</v>
      </c>
      <c r="C7" s="1" t="s">
        <v>862</v>
      </c>
      <c r="D7" s="1" t="s">
        <v>62</v>
      </c>
      <c r="E7" s="1">
        <v>2</v>
      </c>
      <c r="F7" s="1"/>
      <c r="G7" s="1" t="s">
        <v>863</v>
      </c>
      <c r="H7" s="1" t="s">
        <v>50</v>
      </c>
      <c r="I7" s="1" t="s">
        <v>50</v>
      </c>
      <c r="J7" s="1" t="s">
        <v>50</v>
      </c>
      <c r="K7" s="1" t="s">
        <v>50</v>
      </c>
      <c r="L7" s="1"/>
      <c r="M7" s="1"/>
      <c r="N7" s="1" t="s">
        <v>864</v>
      </c>
      <c r="O7" s="1"/>
    </row>
    <row r="8">
      <c r="A8" s="1">
        <v>4</v>
      </c>
      <c r="B8" s="1" t="s">
        <v>865</v>
      </c>
      <c r="C8" s="1" t="s">
        <v>866</v>
      </c>
      <c r="D8" s="1" t="s">
        <v>62</v>
      </c>
      <c r="E8" s="1">
        <v>4</v>
      </c>
      <c r="F8" s="1"/>
      <c r="G8" s="1" t="s">
        <v>867</v>
      </c>
      <c r="H8" s="1" t="s">
        <v>50</v>
      </c>
      <c r="I8" s="1" t="s">
        <v>50</v>
      </c>
      <c r="J8" s="1" t="s">
        <v>50</v>
      </c>
      <c r="K8" s="1" t="s">
        <v>50</v>
      </c>
      <c r="L8" s="1"/>
      <c r="M8" s="1"/>
      <c r="N8" s="1" t="s">
        <v>868</v>
      </c>
      <c r="O8" s="1"/>
    </row>
    <row r="9">
      <c r="A9" s="1">
        <v>5</v>
      </c>
      <c r="B9" s="1" t="s">
        <v>869</v>
      </c>
      <c r="C9" s="1" t="s">
        <v>870</v>
      </c>
      <c r="D9" s="1" t="s">
        <v>83</v>
      </c>
      <c r="E9" s="1">
        <v>8</v>
      </c>
      <c r="F9" s="1"/>
      <c r="G9" s="1" t="s">
        <v>871</v>
      </c>
      <c r="H9" s="1" t="s">
        <v>50</v>
      </c>
      <c r="I9" s="1" t="s">
        <v>50</v>
      </c>
      <c r="J9" s="1" t="s">
        <v>50</v>
      </c>
      <c r="K9" s="1" t="s">
        <v>50</v>
      </c>
      <c r="L9" s="1"/>
      <c r="M9" s="1"/>
      <c r="N9" s="1" t="s">
        <v>872</v>
      </c>
      <c r="O9" s="1"/>
    </row>
    <row r="10">
      <c r="A10" s="1">
        <v>6</v>
      </c>
      <c r="B10" s="1" t="s">
        <v>873</v>
      </c>
      <c r="C10" s="1" t="s">
        <v>874</v>
      </c>
      <c r="D10" s="1" t="s">
        <v>83</v>
      </c>
      <c r="E10" s="1">
        <v>8</v>
      </c>
      <c r="F10" s="1"/>
      <c r="G10" s="1" t="s">
        <v>50</v>
      </c>
      <c r="H10" s="1" t="s">
        <v>875</v>
      </c>
      <c r="I10" s="1" t="s">
        <v>202</v>
      </c>
      <c r="J10" s="1" t="s">
        <v>200</v>
      </c>
      <c r="K10" s="1" t="s">
        <v>56</v>
      </c>
      <c r="L10" s="1" t="s">
        <v>204</v>
      </c>
      <c r="M10" s="1" t="s">
        <v>58</v>
      </c>
      <c r="N10" s="1"/>
      <c r="O10" s="1" t="s">
        <v>876</v>
      </c>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852</v>
      </c>
      <c r="D1" s="1" t="s">
        <v>22</v>
      </c>
      <c r="E1" s="5">
        <f>HYPERLINK("#'目錄'!A1","回首頁")</f>
        <v/>
      </c>
      <c r="N1" s="4" t="s">
        <v>33</v>
      </c>
      <c r="O1" s="1"/>
    </row>
    <row r="2" ht="24" customHeight="1">
      <c r="A2" s="2" t="s">
        <v>34</v>
      </c>
      <c r="B2" s="2"/>
      <c r="C2" s="1" t="s">
        <v>877</v>
      </c>
      <c r="N2" s="4" t="s">
        <v>36</v>
      </c>
      <c r="O2" s="1" t="s">
        <v>854</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855</v>
      </c>
      <c r="C5" s="1" t="s">
        <v>856</v>
      </c>
      <c r="D5" s="1" t="s">
        <v>83</v>
      </c>
      <c r="E5" s="1">
        <v>8</v>
      </c>
      <c r="F5" s="1"/>
      <c r="G5" s="1" t="s">
        <v>857</v>
      </c>
      <c r="H5" s="1" t="s">
        <v>878</v>
      </c>
      <c r="I5" s="1" t="s">
        <v>879</v>
      </c>
      <c r="J5" s="1" t="s">
        <v>50</v>
      </c>
      <c r="K5" s="1" t="s">
        <v>50</v>
      </c>
      <c r="L5" s="1"/>
      <c r="M5" s="1"/>
      <c r="N5" s="1"/>
      <c r="O5" s="1" t="s">
        <v>880</v>
      </c>
    </row>
    <row r="6">
      <c r="A6" s="1">
        <v>2</v>
      </c>
      <c r="B6" s="1" t="s">
        <v>858</v>
      </c>
      <c r="C6" s="1" t="s">
        <v>859</v>
      </c>
      <c r="D6" s="1" t="s">
        <v>83</v>
      </c>
      <c r="E6" s="1">
        <v>1</v>
      </c>
      <c r="F6" s="1"/>
      <c r="G6" s="1" t="s">
        <v>860</v>
      </c>
      <c r="H6" s="1" t="s">
        <v>50</v>
      </c>
      <c r="I6" s="1" t="s">
        <v>50</v>
      </c>
      <c r="J6" s="1" t="s">
        <v>50</v>
      </c>
      <c r="K6" s="1" t="s">
        <v>50</v>
      </c>
      <c r="L6" s="1"/>
      <c r="M6" s="1"/>
      <c r="N6" s="1" t="s">
        <v>687</v>
      </c>
      <c r="O6" s="1"/>
    </row>
    <row r="7">
      <c r="A7" s="1">
        <v>3</v>
      </c>
      <c r="B7" s="1" t="s">
        <v>861</v>
      </c>
      <c r="C7" s="1" t="s">
        <v>862</v>
      </c>
      <c r="D7" s="1" t="s">
        <v>62</v>
      </c>
      <c r="E7" s="1">
        <v>2</v>
      </c>
      <c r="F7" s="1"/>
      <c r="G7" s="1" t="s">
        <v>863</v>
      </c>
      <c r="H7" s="1" t="s">
        <v>50</v>
      </c>
      <c r="I7" s="1" t="s">
        <v>50</v>
      </c>
      <c r="J7" s="1" t="s">
        <v>50</v>
      </c>
      <c r="K7" s="1" t="s">
        <v>50</v>
      </c>
      <c r="L7" s="1"/>
      <c r="M7" s="1"/>
      <c r="N7" s="1" t="s">
        <v>864</v>
      </c>
      <c r="O7" s="1"/>
    </row>
    <row r="8">
      <c r="A8" s="1">
        <v>4</v>
      </c>
      <c r="B8" s="1" t="s">
        <v>865</v>
      </c>
      <c r="C8" s="1" t="s">
        <v>866</v>
      </c>
      <c r="D8" s="1" t="s">
        <v>62</v>
      </c>
      <c r="E8" s="1">
        <v>4</v>
      </c>
      <c r="F8" s="1"/>
      <c r="G8" s="1" t="s">
        <v>867</v>
      </c>
      <c r="H8" s="1" t="s">
        <v>50</v>
      </c>
      <c r="I8" s="1" t="s">
        <v>50</v>
      </c>
      <c r="J8" s="1" t="s">
        <v>50</v>
      </c>
      <c r="K8" s="1" t="s">
        <v>50</v>
      </c>
      <c r="L8" s="1"/>
      <c r="M8" s="1"/>
      <c r="N8" s="1" t="s">
        <v>881</v>
      </c>
      <c r="O8" s="1"/>
    </row>
    <row r="9">
      <c r="A9" s="1">
        <v>5</v>
      </c>
      <c r="B9" s="1" t="s">
        <v>869</v>
      </c>
      <c r="C9" s="1" t="s">
        <v>870</v>
      </c>
      <c r="D9" s="1" t="s">
        <v>83</v>
      </c>
      <c r="E9" s="1">
        <v>8</v>
      </c>
      <c r="F9" s="1"/>
      <c r="G9" s="1" t="s">
        <v>871</v>
      </c>
      <c r="H9" s="1" t="s">
        <v>50</v>
      </c>
      <c r="I9" s="1" t="s">
        <v>50</v>
      </c>
      <c r="J9" s="1" t="s">
        <v>50</v>
      </c>
      <c r="K9" s="1" t="s">
        <v>50</v>
      </c>
      <c r="L9" s="1"/>
      <c r="M9" s="1"/>
      <c r="N9" s="1" t="s">
        <v>882</v>
      </c>
      <c r="O9" s="1"/>
    </row>
    <row r="10">
      <c r="A10" s="1">
        <v>6</v>
      </c>
      <c r="B10" s="1" t="s">
        <v>873</v>
      </c>
      <c r="C10" s="1" t="s">
        <v>874</v>
      </c>
      <c r="D10" s="1" t="s">
        <v>83</v>
      </c>
      <c r="E10" s="1">
        <v>8</v>
      </c>
      <c r="F10" s="1"/>
      <c r="G10" s="1" t="s">
        <v>50</v>
      </c>
      <c r="H10" s="1" t="s">
        <v>878</v>
      </c>
      <c r="I10" s="1" t="s">
        <v>879</v>
      </c>
      <c r="J10" s="1" t="s">
        <v>50</v>
      </c>
      <c r="K10" s="1" t="s">
        <v>50</v>
      </c>
      <c r="L10" s="1"/>
      <c r="M10" s="1"/>
      <c r="N10" s="1"/>
      <c r="O10" s="1" t="s">
        <v>883</v>
      </c>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852</v>
      </c>
      <c r="D1" s="1" t="s">
        <v>22</v>
      </c>
      <c r="E1" s="5">
        <f>HYPERLINK("#'目錄'!A1","回首頁")</f>
        <v/>
      </c>
      <c r="N1" s="4" t="s">
        <v>33</v>
      </c>
      <c r="O1" s="1"/>
    </row>
    <row r="2" ht="24" customHeight="1">
      <c r="A2" s="2" t="s">
        <v>34</v>
      </c>
      <c r="B2" s="2"/>
      <c r="C2" s="1" t="s">
        <v>884</v>
      </c>
      <c r="N2" s="4" t="s">
        <v>36</v>
      </c>
      <c r="O2" s="1" t="s">
        <v>854</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855</v>
      </c>
      <c r="C5" s="1" t="s">
        <v>856</v>
      </c>
      <c r="D5" s="1" t="s">
        <v>83</v>
      </c>
      <c r="E5" s="1">
        <v>8</v>
      </c>
      <c r="F5" s="1"/>
      <c r="G5" s="1" t="s">
        <v>857</v>
      </c>
      <c r="H5" s="1" t="s">
        <v>50</v>
      </c>
      <c r="I5" s="1" t="s">
        <v>50</v>
      </c>
      <c r="J5" s="1" t="s">
        <v>50</v>
      </c>
      <c r="K5" s="1" t="s">
        <v>50</v>
      </c>
      <c r="L5" s="1"/>
      <c r="M5" s="1"/>
      <c r="N5" s="1" t="s">
        <v>84</v>
      </c>
      <c r="O5" s="1"/>
    </row>
    <row r="6">
      <c r="A6" s="1">
        <v>2</v>
      </c>
      <c r="B6" s="1" t="s">
        <v>858</v>
      </c>
      <c r="C6" s="1" t="s">
        <v>859</v>
      </c>
      <c r="D6" s="1" t="s">
        <v>83</v>
      </c>
      <c r="E6" s="1">
        <v>1</v>
      </c>
      <c r="F6" s="1"/>
      <c r="G6" s="1" t="s">
        <v>860</v>
      </c>
      <c r="H6" s="1" t="s">
        <v>50</v>
      </c>
      <c r="I6" s="1" t="s">
        <v>50</v>
      </c>
      <c r="J6" s="1" t="s">
        <v>50</v>
      </c>
      <c r="K6" s="1" t="s">
        <v>50</v>
      </c>
      <c r="L6" s="1"/>
      <c r="M6" s="1"/>
      <c r="N6" s="1" t="s">
        <v>84</v>
      </c>
      <c r="O6" s="1"/>
    </row>
    <row r="7">
      <c r="A7" s="1">
        <v>3</v>
      </c>
      <c r="B7" s="1" t="s">
        <v>861</v>
      </c>
      <c r="C7" s="1" t="s">
        <v>862</v>
      </c>
      <c r="D7" s="1" t="s">
        <v>62</v>
      </c>
      <c r="E7" s="1">
        <v>2</v>
      </c>
      <c r="F7" s="1"/>
      <c r="G7" s="1" t="s">
        <v>863</v>
      </c>
      <c r="H7" s="1" t="s">
        <v>50</v>
      </c>
      <c r="I7" s="1" t="s">
        <v>50</v>
      </c>
      <c r="J7" s="1" t="s">
        <v>50</v>
      </c>
      <c r="K7" s="1" t="s">
        <v>50</v>
      </c>
      <c r="L7" s="1"/>
      <c r="M7" s="1"/>
      <c r="N7" s="1" t="s">
        <v>864</v>
      </c>
      <c r="O7" s="1"/>
    </row>
    <row r="8">
      <c r="A8" s="1">
        <v>4</v>
      </c>
      <c r="B8" s="1" t="s">
        <v>865</v>
      </c>
      <c r="C8" s="1" t="s">
        <v>866</v>
      </c>
      <c r="D8" s="1" t="s">
        <v>62</v>
      </c>
      <c r="E8" s="1">
        <v>4</v>
      </c>
      <c r="F8" s="1"/>
      <c r="G8" s="1" t="s">
        <v>867</v>
      </c>
      <c r="H8" s="1" t="s">
        <v>885</v>
      </c>
      <c r="I8" s="1" t="s">
        <v>886</v>
      </c>
      <c r="J8" s="1" t="s">
        <v>887</v>
      </c>
      <c r="K8" s="1" t="s">
        <v>145</v>
      </c>
      <c r="L8" s="1" t="s">
        <v>888</v>
      </c>
      <c r="M8" s="1" t="s">
        <v>147</v>
      </c>
      <c r="N8" s="1"/>
      <c r="O8" s="1" t="s">
        <v>889</v>
      </c>
    </row>
    <row r="9">
      <c r="A9" s="1">
        <v>5</v>
      </c>
      <c r="B9" s="1" t="s">
        <v>869</v>
      </c>
      <c r="C9" s="1" t="s">
        <v>870</v>
      </c>
      <c r="D9" s="1" t="s">
        <v>83</v>
      </c>
      <c r="E9" s="1">
        <v>8</v>
      </c>
      <c r="F9" s="1"/>
      <c r="G9" s="1" t="s">
        <v>871</v>
      </c>
      <c r="H9" s="1" t="s">
        <v>50</v>
      </c>
      <c r="I9" s="1" t="s">
        <v>50</v>
      </c>
      <c r="J9" s="1" t="s">
        <v>50</v>
      </c>
      <c r="K9" s="1" t="s">
        <v>50</v>
      </c>
      <c r="L9" s="1"/>
      <c r="M9" s="1"/>
      <c r="N9" s="1" t="s">
        <v>872</v>
      </c>
      <c r="O9" s="1"/>
    </row>
    <row r="10">
      <c r="A10" s="1">
        <v>6</v>
      </c>
      <c r="B10" s="1" t="s">
        <v>873</v>
      </c>
      <c r="C10" s="1" t="s">
        <v>874</v>
      </c>
      <c r="D10" s="1" t="s">
        <v>83</v>
      </c>
      <c r="E10" s="1">
        <v>8</v>
      </c>
      <c r="F10" s="1"/>
      <c r="G10" s="1" t="s">
        <v>50</v>
      </c>
      <c r="H10" s="1" t="s">
        <v>832</v>
      </c>
      <c r="I10" s="1" t="s">
        <v>890</v>
      </c>
      <c r="J10" s="1" t="s">
        <v>891</v>
      </c>
      <c r="K10" s="1" t="s">
        <v>56</v>
      </c>
      <c r="L10" s="1" t="s">
        <v>204</v>
      </c>
      <c r="M10" s="1" t="s">
        <v>58</v>
      </c>
      <c r="N10" s="1"/>
      <c r="O10" s="1" t="s">
        <v>892</v>
      </c>
    </row>
    <row r="11">
      <c r="A11" s="1">
        <v>7</v>
      </c>
      <c r="B11" s="1" t="s">
        <v>120</v>
      </c>
      <c r="C11" s="1" t="s">
        <v>290</v>
      </c>
      <c r="D11" s="1" t="s">
        <v>122</v>
      </c>
      <c r="E11" s="1"/>
      <c r="F11" s="1"/>
      <c r="G11" s="1" t="s">
        <v>50</v>
      </c>
      <c r="H11" s="1" t="s">
        <v>50</v>
      </c>
      <c r="I11" s="1"/>
      <c r="J11" s="1"/>
      <c r="K11" s="1"/>
      <c r="L11" s="1"/>
      <c r="M11" s="1"/>
      <c r="N11" s="1"/>
      <c r="O11" s="1"/>
    </row>
    <row r="12">
      <c r="A12" s="1">
        <v>8</v>
      </c>
      <c r="B12" s="1" t="s">
        <v>118</v>
      </c>
      <c r="C12" s="1" t="s">
        <v>119</v>
      </c>
      <c r="D12" s="1" t="s">
        <v>62</v>
      </c>
      <c r="E12" s="1">
        <v>6</v>
      </c>
      <c r="F12" s="1"/>
      <c r="G12" s="1" t="s">
        <v>50</v>
      </c>
      <c r="H12" s="1" t="s">
        <v>50</v>
      </c>
      <c r="I12" s="1"/>
      <c r="J12" s="1"/>
      <c r="K12" s="1"/>
      <c r="L12" s="1"/>
      <c r="M12" s="1"/>
      <c r="N12" s="1"/>
      <c r="O12" s="1"/>
    </row>
    <row r="13">
      <c r="A13" s="1">
        <v>9</v>
      </c>
      <c r="B13" s="1" t="s">
        <v>125</v>
      </c>
      <c r="C13" s="1" t="s">
        <v>291</v>
      </c>
      <c r="D13" s="1" t="s">
        <v>122</v>
      </c>
      <c r="E13" s="1"/>
      <c r="F13" s="1"/>
      <c r="G13" s="1" t="s">
        <v>50</v>
      </c>
      <c r="H13" s="1" t="s">
        <v>50</v>
      </c>
      <c r="I13" s="1"/>
      <c r="J13" s="1"/>
      <c r="K13" s="1"/>
      <c r="L13" s="1"/>
      <c r="M13" s="1"/>
      <c r="N13" s="1"/>
      <c r="O13" s="1"/>
    </row>
    <row r="14">
      <c r="A14" s="1">
        <v>10</v>
      </c>
      <c r="B14" s="1" t="s">
        <v>123</v>
      </c>
      <c r="C14" s="1" t="s">
        <v>292</v>
      </c>
      <c r="D14" s="1" t="s">
        <v>62</v>
      </c>
      <c r="E14" s="1">
        <v>6</v>
      </c>
      <c r="F14" s="1"/>
      <c r="G14" s="1" t="s">
        <v>50</v>
      </c>
      <c r="H14" s="1" t="s">
        <v>50</v>
      </c>
      <c r="I14" s="1"/>
      <c r="J14" s="1"/>
      <c r="K14" s="1"/>
      <c r="L14" s="1"/>
      <c r="M14" s="1"/>
      <c r="N14" s="1"/>
      <c r="O14" s="1"/>
    </row>
  </sheetData>
  <mergeCells>
    <mergeCell ref="A1:B1"/>
    <mergeCell ref="A2:B2"/>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130</v>
      </c>
      <c r="D1" s="1" t="s">
        <v>9</v>
      </c>
      <c r="E1" s="5">
        <f>HYPERLINK("#'目錄'!A1","回首頁")</f>
        <v/>
      </c>
      <c r="N1" s="4" t="s">
        <v>33</v>
      </c>
      <c r="O1" s="1"/>
    </row>
    <row r="2" ht="24" customHeight="1">
      <c r="A2" s="2" t="s">
        <v>34</v>
      </c>
      <c r="B2" s="2"/>
      <c r="C2" s="1" t="s">
        <v>131</v>
      </c>
      <c r="D2" s="4" t="s">
        <v>132</v>
      </c>
      <c r="N2" s="4" t="s">
        <v>36</v>
      </c>
      <c r="O2" s="1" t="s">
        <v>133</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134</v>
      </c>
      <c r="C5" s="1" t="s">
        <v>135</v>
      </c>
      <c r="D5" s="1" t="s">
        <v>53</v>
      </c>
      <c r="E5" s="1">
        <v>8</v>
      </c>
      <c r="F5" s="1"/>
      <c r="G5" s="1" t="s">
        <v>50</v>
      </c>
      <c r="H5" s="1" t="s">
        <v>136</v>
      </c>
      <c r="I5" s="1" t="s">
        <v>55</v>
      </c>
      <c r="J5" s="1" t="s">
        <v>137</v>
      </c>
      <c r="K5" s="1" t="s">
        <v>56</v>
      </c>
      <c r="L5" s="1" t="s">
        <v>57</v>
      </c>
      <c r="M5" s="1" t="s">
        <v>58</v>
      </c>
      <c r="N5" s="1"/>
      <c r="O5" s="1" t="s">
        <v>138</v>
      </c>
    </row>
    <row r="6">
      <c r="A6" s="1">
        <v>2</v>
      </c>
      <c r="B6" s="1" t="s">
        <v>139</v>
      </c>
      <c r="C6" s="1" t="s">
        <v>140</v>
      </c>
      <c r="D6" s="1" t="s">
        <v>62</v>
      </c>
      <c r="E6" s="1">
        <v>18</v>
      </c>
      <c r="F6" s="1"/>
      <c r="G6" s="1" t="s">
        <v>141</v>
      </c>
      <c r="H6" s="1" t="s">
        <v>142</v>
      </c>
      <c r="I6" s="1" t="s">
        <v>143</v>
      </c>
      <c r="J6" s="1" t="s">
        <v>144</v>
      </c>
      <c r="K6" s="1" t="s">
        <v>145</v>
      </c>
      <c r="L6" s="1" t="s">
        <v>146</v>
      </c>
      <c r="M6" s="1" t="s">
        <v>147</v>
      </c>
      <c r="N6" s="1"/>
      <c r="O6" s="1" t="s">
        <v>148</v>
      </c>
    </row>
    <row r="7">
      <c r="A7" s="1">
        <v>3</v>
      </c>
      <c r="B7" s="1" t="s">
        <v>149</v>
      </c>
      <c r="C7" s="1" t="s">
        <v>150</v>
      </c>
      <c r="D7" s="1" t="s">
        <v>83</v>
      </c>
      <c r="E7" s="1">
        <v>4</v>
      </c>
      <c r="F7" s="1"/>
      <c r="G7" s="1" t="s">
        <v>50</v>
      </c>
      <c r="H7" s="1" t="s">
        <v>151</v>
      </c>
      <c r="I7" s="1" t="s">
        <v>152</v>
      </c>
      <c r="J7" s="1" t="s">
        <v>153</v>
      </c>
      <c r="K7" s="1" t="s">
        <v>154</v>
      </c>
      <c r="L7" s="1" t="s">
        <v>155</v>
      </c>
      <c r="M7" s="1" t="s">
        <v>156</v>
      </c>
      <c r="N7" s="1"/>
      <c r="O7" s="1" t="s">
        <v>157</v>
      </c>
    </row>
    <row r="8">
      <c r="A8" s="1">
        <v>4</v>
      </c>
      <c r="B8" s="1" t="s">
        <v>51</v>
      </c>
      <c r="C8" s="1" t="s">
        <v>52</v>
      </c>
      <c r="D8" s="1" t="s">
        <v>53</v>
      </c>
      <c r="E8" s="1">
        <v>8</v>
      </c>
      <c r="F8" s="1"/>
      <c r="G8" s="1" t="s">
        <v>50</v>
      </c>
      <c r="H8" s="1" t="s">
        <v>136</v>
      </c>
      <c r="I8" s="1" t="s">
        <v>55</v>
      </c>
      <c r="J8" s="1" t="s">
        <v>137</v>
      </c>
      <c r="K8" s="1" t="s">
        <v>56</v>
      </c>
      <c r="L8" s="1" t="s">
        <v>57</v>
      </c>
      <c r="M8" s="1" t="s">
        <v>58</v>
      </c>
      <c r="N8" s="1"/>
      <c r="O8" s="1" t="s">
        <v>138</v>
      </c>
    </row>
    <row r="9">
      <c r="A9" s="1">
        <v>5</v>
      </c>
      <c r="B9" s="1" t="s">
        <v>60</v>
      </c>
      <c r="C9" s="1" t="s">
        <v>61</v>
      </c>
      <c r="D9" s="1" t="s">
        <v>62</v>
      </c>
      <c r="E9" s="1">
        <v>4</v>
      </c>
      <c r="F9" s="1"/>
      <c r="G9" s="1" t="s">
        <v>50</v>
      </c>
      <c r="H9" s="1" t="s">
        <v>136</v>
      </c>
      <c r="I9" s="1" t="s">
        <v>158</v>
      </c>
      <c r="J9" s="1" t="s">
        <v>159</v>
      </c>
      <c r="K9" s="1" t="s">
        <v>56</v>
      </c>
      <c r="L9" s="1" t="s">
        <v>160</v>
      </c>
      <c r="M9" s="1" t="s">
        <v>58</v>
      </c>
      <c r="N9" s="1"/>
      <c r="O9" s="1" t="s">
        <v>161</v>
      </c>
    </row>
    <row r="10">
      <c r="A10" s="1">
        <v>6</v>
      </c>
      <c r="B10" s="1" t="s">
        <v>64</v>
      </c>
      <c r="C10" s="1" t="s">
        <v>65</v>
      </c>
      <c r="D10" s="1" t="s">
        <v>62</v>
      </c>
      <c r="E10" s="1">
        <v>3</v>
      </c>
      <c r="F10" s="1"/>
      <c r="G10" s="1" t="s">
        <v>50</v>
      </c>
      <c r="H10" s="1" t="s">
        <v>50</v>
      </c>
      <c r="I10" s="1" t="s">
        <v>50</v>
      </c>
      <c r="J10" s="1" t="s">
        <v>50</v>
      </c>
      <c r="K10" s="1" t="s">
        <v>50</v>
      </c>
      <c r="L10" s="1"/>
      <c r="M10" s="1"/>
      <c r="N10" s="1" t="s">
        <v>66</v>
      </c>
      <c r="O10" s="1"/>
    </row>
    <row r="11">
      <c r="A11" s="1">
        <v>7</v>
      </c>
      <c r="B11" s="1" t="s">
        <v>162</v>
      </c>
      <c r="C11" s="1" t="s">
        <v>163</v>
      </c>
      <c r="D11" s="1" t="s">
        <v>62</v>
      </c>
      <c r="E11" s="1">
        <v>11</v>
      </c>
      <c r="F11" s="1"/>
      <c r="G11" s="1" t="s">
        <v>164</v>
      </c>
      <c r="H11" s="1" t="s">
        <v>69</v>
      </c>
      <c r="I11" s="1" t="s">
        <v>162</v>
      </c>
      <c r="J11" s="1" t="s">
        <v>165</v>
      </c>
      <c r="K11" s="1" t="s">
        <v>71</v>
      </c>
      <c r="L11" s="1" t="s">
        <v>112</v>
      </c>
      <c r="M11" s="1" t="s">
        <v>58</v>
      </c>
      <c r="N11" s="1"/>
      <c r="O11" s="1" t="s">
        <v>166</v>
      </c>
    </row>
    <row r="12">
      <c r="A12" s="1">
        <v>8</v>
      </c>
      <c r="B12" s="1" t="s">
        <v>167</v>
      </c>
      <c r="C12" s="1" t="s">
        <v>168</v>
      </c>
      <c r="D12" s="1" t="s">
        <v>62</v>
      </c>
      <c r="E12" s="1">
        <v>5</v>
      </c>
      <c r="F12" s="1"/>
      <c r="G12" s="1" t="s">
        <v>164</v>
      </c>
      <c r="H12" s="1" t="s">
        <v>69</v>
      </c>
      <c r="I12" s="1" t="s">
        <v>167</v>
      </c>
      <c r="J12" s="1" t="s">
        <v>169</v>
      </c>
      <c r="K12" s="1" t="s">
        <v>71</v>
      </c>
      <c r="L12" s="1" t="s">
        <v>98</v>
      </c>
      <c r="M12" s="1" t="s">
        <v>58</v>
      </c>
      <c r="N12" s="1"/>
      <c r="O12" s="1" t="s">
        <v>170</v>
      </c>
    </row>
    <row r="13">
      <c r="A13" s="1">
        <v>9</v>
      </c>
      <c r="B13" s="1" t="s">
        <v>171</v>
      </c>
      <c r="C13" s="1" t="s">
        <v>172</v>
      </c>
      <c r="D13" s="1" t="s">
        <v>62</v>
      </c>
      <c r="E13" s="1">
        <v>2</v>
      </c>
      <c r="F13" s="1"/>
      <c r="G13" s="1" t="s">
        <v>164</v>
      </c>
      <c r="H13" s="1" t="s">
        <v>69</v>
      </c>
      <c r="I13" s="1" t="s">
        <v>171</v>
      </c>
      <c r="J13" s="1" t="s">
        <v>173</v>
      </c>
      <c r="K13" s="1" t="s">
        <v>71</v>
      </c>
      <c r="L13" s="1" t="s">
        <v>174</v>
      </c>
      <c r="M13" s="1" t="s">
        <v>58</v>
      </c>
      <c r="N13" s="1"/>
      <c r="O13" s="1" t="s">
        <v>175</v>
      </c>
    </row>
    <row r="14">
      <c r="A14" s="1">
        <v>10</v>
      </c>
      <c r="B14" s="1" t="s">
        <v>67</v>
      </c>
      <c r="C14" s="1" t="s">
        <v>68</v>
      </c>
      <c r="D14" s="1" t="s">
        <v>62</v>
      </c>
      <c r="E14" s="1">
        <v>3</v>
      </c>
      <c r="F14" s="1"/>
      <c r="G14" s="1" t="s">
        <v>164</v>
      </c>
      <c r="H14" s="1" t="s">
        <v>69</v>
      </c>
      <c r="I14" s="1" t="s">
        <v>67</v>
      </c>
      <c r="J14" s="1" t="s">
        <v>70</v>
      </c>
      <c r="K14" s="1" t="s">
        <v>71</v>
      </c>
      <c r="L14" s="1" t="s">
        <v>72</v>
      </c>
      <c r="M14" s="1" t="s">
        <v>58</v>
      </c>
      <c r="N14" s="1"/>
      <c r="O14" s="1" t="s">
        <v>176</v>
      </c>
    </row>
    <row r="15">
      <c r="A15" s="1">
        <v>11</v>
      </c>
      <c r="B15" s="1" t="s">
        <v>177</v>
      </c>
      <c r="C15" s="1" t="s">
        <v>178</v>
      </c>
      <c r="D15" s="1" t="s">
        <v>62</v>
      </c>
      <c r="E15" s="1">
        <v>1</v>
      </c>
      <c r="F15" s="1"/>
      <c r="G15" s="1" t="s">
        <v>179</v>
      </c>
      <c r="H15" s="1" t="s">
        <v>136</v>
      </c>
      <c r="I15" s="1" t="s">
        <v>180</v>
      </c>
      <c r="J15" s="1" t="s">
        <v>181</v>
      </c>
      <c r="K15" s="1" t="s">
        <v>182</v>
      </c>
      <c r="L15" s="1" t="s">
        <v>183</v>
      </c>
      <c r="M15" s="1" t="s">
        <v>58</v>
      </c>
      <c r="N15" s="1"/>
      <c r="O15" s="1" t="s">
        <v>184</v>
      </c>
    </row>
    <row r="16">
      <c r="A16" s="1">
        <v>12</v>
      </c>
      <c r="B16" s="1" t="s">
        <v>185</v>
      </c>
      <c r="C16" s="1" t="s">
        <v>186</v>
      </c>
      <c r="D16" s="1" t="s">
        <v>83</v>
      </c>
      <c r="E16" s="1">
        <v>16</v>
      </c>
      <c r="F16" s="1">
        <v>2</v>
      </c>
      <c r="G16" s="1" t="s">
        <v>50</v>
      </c>
      <c r="H16" s="1" t="s">
        <v>187</v>
      </c>
      <c r="I16" s="1" t="s">
        <v>188</v>
      </c>
      <c r="J16" s="1" t="s">
        <v>189</v>
      </c>
      <c r="K16" s="1" t="s">
        <v>190</v>
      </c>
      <c r="L16" s="1" t="s">
        <v>191</v>
      </c>
      <c r="M16" s="1" t="s">
        <v>147</v>
      </c>
      <c r="N16" s="1"/>
      <c r="O16" s="1" t="s">
        <v>192</v>
      </c>
    </row>
    <row r="17">
      <c r="A17" s="1">
        <v>13</v>
      </c>
      <c r="B17" s="1" t="s">
        <v>193</v>
      </c>
      <c r="C17" s="1" t="s">
        <v>194</v>
      </c>
      <c r="D17" s="1" t="s">
        <v>83</v>
      </c>
      <c r="E17" s="1">
        <v>1</v>
      </c>
      <c r="F17" s="1"/>
      <c r="G17" s="1" t="s">
        <v>195</v>
      </c>
      <c r="H17" s="1" t="s">
        <v>136</v>
      </c>
      <c r="I17" s="1" t="s">
        <v>196</v>
      </c>
      <c r="J17" s="1" t="s">
        <v>197</v>
      </c>
      <c r="K17" s="1" t="s">
        <v>182</v>
      </c>
      <c r="L17" s="1" t="s">
        <v>183</v>
      </c>
      <c r="M17" s="1" t="s">
        <v>58</v>
      </c>
      <c r="N17" s="1"/>
      <c r="O17" s="1" t="s">
        <v>198</v>
      </c>
    </row>
    <row r="18">
      <c r="A18" s="1">
        <v>14</v>
      </c>
      <c r="B18" s="1" t="s">
        <v>199</v>
      </c>
      <c r="C18" s="1" t="s">
        <v>200</v>
      </c>
      <c r="D18" s="1" t="s">
        <v>83</v>
      </c>
      <c r="E18" s="1">
        <v>7</v>
      </c>
      <c r="F18" s="1"/>
      <c r="G18" s="1" t="s">
        <v>50</v>
      </c>
      <c r="H18" s="1" t="s">
        <v>201</v>
      </c>
      <c r="I18" s="1" t="s">
        <v>202</v>
      </c>
      <c r="J18" s="1" t="s">
        <v>203</v>
      </c>
      <c r="K18" s="1" t="s">
        <v>56</v>
      </c>
      <c r="L18" s="1" t="s">
        <v>204</v>
      </c>
      <c r="M18" s="1" t="s">
        <v>58</v>
      </c>
      <c r="N18" s="1"/>
      <c r="O18" s="1" t="s">
        <v>205</v>
      </c>
    </row>
    <row r="19">
      <c r="A19" s="1">
        <v>15</v>
      </c>
      <c r="B19" s="1" t="s">
        <v>206</v>
      </c>
      <c r="C19" s="1" t="s">
        <v>207</v>
      </c>
      <c r="D19" s="1" t="s">
        <v>83</v>
      </c>
      <c r="E19" s="1">
        <v>3</v>
      </c>
      <c r="F19" s="1"/>
      <c r="G19" s="1" t="s">
        <v>50</v>
      </c>
      <c r="H19" s="1" t="s">
        <v>201</v>
      </c>
      <c r="I19" s="1" t="s">
        <v>208</v>
      </c>
      <c r="J19" s="1" t="s">
        <v>209</v>
      </c>
      <c r="K19" s="1" t="s">
        <v>56</v>
      </c>
      <c r="L19" s="1" t="s">
        <v>72</v>
      </c>
      <c r="M19" s="1" t="s">
        <v>58</v>
      </c>
      <c r="N19" s="1"/>
      <c r="O19" s="1" t="s">
        <v>210</v>
      </c>
    </row>
    <row r="20">
      <c r="A20" s="1">
        <v>16</v>
      </c>
      <c r="B20" s="1" t="s">
        <v>211</v>
      </c>
      <c r="C20" s="1" t="s">
        <v>212</v>
      </c>
      <c r="D20" s="1" t="s">
        <v>83</v>
      </c>
      <c r="E20" s="1">
        <v>3</v>
      </c>
      <c r="F20" s="1"/>
      <c r="G20" s="1" t="s">
        <v>50</v>
      </c>
      <c r="H20" s="1" t="s">
        <v>201</v>
      </c>
      <c r="I20" s="1" t="s">
        <v>213</v>
      </c>
      <c r="J20" s="1" t="s">
        <v>214</v>
      </c>
      <c r="K20" s="1" t="s">
        <v>56</v>
      </c>
      <c r="L20" s="1" t="s">
        <v>72</v>
      </c>
      <c r="M20" s="1" t="s">
        <v>58</v>
      </c>
      <c r="N20" s="1"/>
      <c r="O20" s="1" t="s">
        <v>215</v>
      </c>
    </row>
    <row r="21">
      <c r="A21" s="1">
        <v>17</v>
      </c>
      <c r="B21" s="1" t="s">
        <v>216</v>
      </c>
      <c r="C21" s="1" t="s">
        <v>217</v>
      </c>
      <c r="D21" s="1" t="s">
        <v>62</v>
      </c>
      <c r="E21" s="1">
        <v>30</v>
      </c>
      <c r="F21" s="1"/>
      <c r="G21" s="1" t="s">
        <v>218</v>
      </c>
      <c r="H21" s="1" t="s">
        <v>50</v>
      </c>
      <c r="I21" s="1" t="s">
        <v>50</v>
      </c>
      <c r="J21" s="1" t="s">
        <v>50</v>
      </c>
      <c r="K21" s="1" t="s">
        <v>50</v>
      </c>
      <c r="L21" s="1"/>
      <c r="M21" s="1"/>
      <c r="N21" s="1" t="s">
        <v>219</v>
      </c>
      <c r="O21" s="1"/>
    </row>
    <row r="22">
      <c r="A22" s="1">
        <v>18</v>
      </c>
      <c r="B22" s="1" t="s">
        <v>220</v>
      </c>
      <c r="C22" s="1" t="s">
        <v>221</v>
      </c>
      <c r="D22" s="1" t="s">
        <v>83</v>
      </c>
      <c r="E22" s="1">
        <v>1</v>
      </c>
      <c r="F22" s="1"/>
      <c r="G22" s="1" t="s">
        <v>222</v>
      </c>
      <c r="H22" s="1" t="s">
        <v>69</v>
      </c>
      <c r="I22" s="1" t="s">
        <v>220</v>
      </c>
      <c r="J22" s="1" t="s">
        <v>223</v>
      </c>
      <c r="K22" s="1" t="s">
        <v>224</v>
      </c>
      <c r="L22" s="1" t="s">
        <v>183</v>
      </c>
      <c r="M22" s="1" t="s">
        <v>58</v>
      </c>
      <c r="N22" s="1"/>
      <c r="O22" s="1" t="s">
        <v>225</v>
      </c>
    </row>
    <row r="23">
      <c r="A23" s="1">
        <v>19</v>
      </c>
      <c r="B23" s="1" t="s">
        <v>226</v>
      </c>
      <c r="C23" s="1" t="s">
        <v>227</v>
      </c>
      <c r="D23" s="1" t="s">
        <v>83</v>
      </c>
      <c r="E23" s="1">
        <v>1</v>
      </c>
      <c r="F23" s="1"/>
      <c r="G23" s="1" t="s">
        <v>228</v>
      </c>
      <c r="H23" s="1" t="s">
        <v>69</v>
      </c>
      <c r="I23" s="1" t="s">
        <v>226</v>
      </c>
      <c r="J23" s="1" t="s">
        <v>229</v>
      </c>
      <c r="K23" s="1" t="s">
        <v>224</v>
      </c>
      <c r="L23" s="1" t="s">
        <v>183</v>
      </c>
      <c r="M23" s="1" t="s">
        <v>58</v>
      </c>
      <c r="N23" s="1"/>
      <c r="O23" s="1" t="s">
        <v>230</v>
      </c>
    </row>
    <row r="24">
      <c r="A24" s="1">
        <v>20</v>
      </c>
      <c r="B24" s="1" t="s">
        <v>231</v>
      </c>
      <c r="C24" s="1" t="s">
        <v>232</v>
      </c>
      <c r="D24" s="1" t="s">
        <v>83</v>
      </c>
      <c r="E24" s="1">
        <v>1</v>
      </c>
      <c r="F24" s="1"/>
      <c r="G24" s="1" t="s">
        <v>233</v>
      </c>
      <c r="H24" s="1" t="s">
        <v>69</v>
      </c>
      <c r="I24" s="1" t="s">
        <v>231</v>
      </c>
      <c r="J24" s="1" t="s">
        <v>234</v>
      </c>
      <c r="K24" s="1" t="s">
        <v>224</v>
      </c>
      <c r="L24" s="1" t="s">
        <v>183</v>
      </c>
      <c r="M24" s="1" t="s">
        <v>58</v>
      </c>
      <c r="N24" s="1"/>
      <c r="O24" s="1" t="s">
        <v>235</v>
      </c>
    </row>
    <row r="25">
      <c r="A25" s="1">
        <v>21</v>
      </c>
      <c r="B25" s="1" t="s">
        <v>236</v>
      </c>
      <c r="C25" s="1" t="s">
        <v>237</v>
      </c>
      <c r="D25" s="1" t="s">
        <v>62</v>
      </c>
      <c r="E25" s="1">
        <v>3</v>
      </c>
      <c r="F25" s="1"/>
      <c r="G25" s="1" t="s">
        <v>238</v>
      </c>
      <c r="H25" s="1" t="s">
        <v>50</v>
      </c>
      <c r="I25" s="1" t="s">
        <v>50</v>
      </c>
      <c r="J25" s="1" t="s">
        <v>50</v>
      </c>
      <c r="K25" s="1" t="s">
        <v>50</v>
      </c>
      <c r="L25" s="1"/>
      <c r="M25" s="1"/>
      <c r="N25" s="1" t="s">
        <v>239</v>
      </c>
      <c r="O25" s="1"/>
    </row>
    <row r="26">
      <c r="A26" s="1">
        <v>22</v>
      </c>
      <c r="B26" s="1" t="s">
        <v>240</v>
      </c>
      <c r="C26" s="1" t="s">
        <v>241</v>
      </c>
      <c r="D26" s="1" t="s">
        <v>62</v>
      </c>
      <c r="E26" s="1">
        <v>3</v>
      </c>
      <c r="F26" s="1"/>
      <c r="G26" s="1" t="s">
        <v>242</v>
      </c>
      <c r="H26" s="1" t="s">
        <v>50</v>
      </c>
      <c r="I26" s="1" t="s">
        <v>50</v>
      </c>
      <c r="J26" s="1" t="s">
        <v>50</v>
      </c>
      <c r="K26" s="1" t="s">
        <v>50</v>
      </c>
      <c r="L26" s="1"/>
      <c r="M26" s="1"/>
      <c r="N26" s="1" t="s">
        <v>219</v>
      </c>
      <c r="O26" s="1"/>
    </row>
    <row r="27">
      <c r="A27" s="1">
        <v>23</v>
      </c>
      <c r="B27" s="1" t="s">
        <v>243</v>
      </c>
      <c r="C27" s="1" t="s">
        <v>244</v>
      </c>
      <c r="D27" s="1" t="s">
        <v>62</v>
      </c>
      <c r="E27" s="1">
        <v>4</v>
      </c>
      <c r="F27" s="1"/>
      <c r="G27" s="1" t="s">
        <v>50</v>
      </c>
      <c r="H27" s="1" t="s">
        <v>50</v>
      </c>
      <c r="I27" s="1" t="s">
        <v>50</v>
      </c>
      <c r="J27" s="1" t="s">
        <v>50</v>
      </c>
      <c r="K27" s="1" t="s">
        <v>50</v>
      </c>
      <c r="L27" s="1"/>
      <c r="M27" s="1"/>
      <c r="N27" s="1" t="s">
        <v>219</v>
      </c>
      <c r="O27" s="1"/>
    </row>
    <row r="28">
      <c r="A28" s="1">
        <v>24</v>
      </c>
      <c r="B28" s="1" t="s">
        <v>245</v>
      </c>
      <c r="C28" s="1" t="s">
        <v>246</v>
      </c>
      <c r="D28" s="1" t="s">
        <v>247</v>
      </c>
      <c r="E28" s="1">
        <v>80</v>
      </c>
      <c r="F28" s="1"/>
      <c r="G28" s="1" t="s">
        <v>50</v>
      </c>
      <c r="H28" s="1" t="s">
        <v>50</v>
      </c>
      <c r="I28" s="1" t="s">
        <v>50</v>
      </c>
      <c r="J28" s="1" t="s">
        <v>50</v>
      </c>
      <c r="K28" s="1" t="s">
        <v>50</v>
      </c>
      <c r="L28" s="1"/>
      <c r="M28" s="1"/>
      <c r="N28" s="1" t="s">
        <v>219</v>
      </c>
      <c r="O28" s="1"/>
    </row>
    <row r="29">
      <c r="A29" s="1">
        <v>25</v>
      </c>
      <c r="B29" s="1" t="s">
        <v>248</v>
      </c>
      <c r="C29" s="1" t="s">
        <v>249</v>
      </c>
      <c r="D29" s="1" t="s">
        <v>83</v>
      </c>
      <c r="E29" s="1">
        <v>2</v>
      </c>
      <c r="F29" s="1"/>
      <c r="G29" s="1" t="s">
        <v>250</v>
      </c>
      <c r="H29" s="1" t="s">
        <v>136</v>
      </c>
      <c r="I29" s="1" t="s">
        <v>251</v>
      </c>
      <c r="J29" s="1" t="s">
        <v>252</v>
      </c>
      <c r="K29" s="1" t="s">
        <v>56</v>
      </c>
      <c r="L29" s="1" t="s">
        <v>174</v>
      </c>
      <c r="M29" s="1" t="s">
        <v>58</v>
      </c>
      <c r="N29" s="1"/>
      <c r="O29" s="1" t="s">
        <v>253</v>
      </c>
    </row>
    <row r="30">
      <c r="A30" s="1">
        <v>26</v>
      </c>
      <c r="B30" s="1" t="s">
        <v>254</v>
      </c>
      <c r="C30" s="1" t="s">
        <v>255</v>
      </c>
      <c r="D30" s="1" t="s">
        <v>83</v>
      </c>
      <c r="E30" s="1">
        <v>6</v>
      </c>
      <c r="F30" s="1"/>
      <c r="G30" s="1" t="s">
        <v>50</v>
      </c>
      <c r="H30" s="1" t="s">
        <v>136</v>
      </c>
      <c r="I30" s="1" t="s">
        <v>256</v>
      </c>
      <c r="J30" s="1" t="s">
        <v>257</v>
      </c>
      <c r="K30" s="1" t="s">
        <v>56</v>
      </c>
      <c r="L30" s="1" t="s">
        <v>98</v>
      </c>
      <c r="M30" s="1" t="s">
        <v>58</v>
      </c>
      <c r="N30" s="1"/>
      <c r="O30" s="1" t="s">
        <v>258</v>
      </c>
    </row>
    <row r="31">
      <c r="A31" s="1">
        <v>27</v>
      </c>
      <c r="B31" s="1" t="s">
        <v>259</v>
      </c>
      <c r="C31" s="1" t="s">
        <v>260</v>
      </c>
      <c r="D31" s="1" t="s">
        <v>62</v>
      </c>
      <c r="E31" s="1">
        <v>4</v>
      </c>
      <c r="F31" s="1"/>
      <c r="G31" s="1" t="s">
        <v>50</v>
      </c>
      <c r="H31" s="1" t="s">
        <v>50</v>
      </c>
      <c r="I31" s="1" t="s">
        <v>50</v>
      </c>
      <c r="J31" s="1" t="s">
        <v>50</v>
      </c>
      <c r="K31" s="1" t="s">
        <v>50</v>
      </c>
      <c r="L31" s="1"/>
      <c r="M31" s="1"/>
      <c r="N31" s="1" t="s">
        <v>63</v>
      </c>
      <c r="O31" s="1"/>
    </row>
    <row r="32">
      <c r="A32" s="1">
        <v>28</v>
      </c>
      <c r="B32" s="1" t="s">
        <v>261</v>
      </c>
      <c r="C32" s="1" t="s">
        <v>262</v>
      </c>
      <c r="D32" s="1" t="s">
        <v>62</v>
      </c>
      <c r="E32" s="1">
        <v>6</v>
      </c>
      <c r="F32" s="1"/>
      <c r="G32" s="1" t="s">
        <v>50</v>
      </c>
      <c r="H32" s="1" t="s">
        <v>50</v>
      </c>
      <c r="I32" s="1" t="s">
        <v>50</v>
      </c>
      <c r="J32" s="1" t="s">
        <v>50</v>
      </c>
      <c r="K32" s="1" t="s">
        <v>50</v>
      </c>
      <c r="L32" s="1"/>
      <c r="M32" s="1"/>
      <c r="N32" s="1" t="s">
        <v>263</v>
      </c>
      <c r="O32" s="1"/>
    </row>
    <row r="33">
      <c r="A33" s="1">
        <v>29</v>
      </c>
      <c r="B33" s="1" t="s">
        <v>264</v>
      </c>
      <c r="C33" s="1" t="s">
        <v>265</v>
      </c>
      <c r="D33" s="1" t="s">
        <v>83</v>
      </c>
      <c r="E33" s="1">
        <v>8</v>
      </c>
      <c r="F33" s="1"/>
      <c r="G33" s="1" t="s">
        <v>50</v>
      </c>
      <c r="H33" s="1" t="s">
        <v>142</v>
      </c>
      <c r="I33" s="1" t="s">
        <v>143</v>
      </c>
      <c r="J33" s="1" t="s">
        <v>144</v>
      </c>
      <c r="K33" s="1" t="s">
        <v>145</v>
      </c>
      <c r="L33" s="1" t="s">
        <v>146</v>
      </c>
      <c r="M33" s="1" t="s">
        <v>147</v>
      </c>
      <c r="N33" s="1"/>
      <c r="O33" s="1" t="s">
        <v>266</v>
      </c>
    </row>
    <row r="34">
      <c r="A34" s="1">
        <v>30</v>
      </c>
      <c r="B34" s="1" t="s">
        <v>267</v>
      </c>
      <c r="C34" s="1" t="s">
        <v>268</v>
      </c>
      <c r="D34" s="1" t="s">
        <v>62</v>
      </c>
      <c r="E34" s="1">
        <v>5</v>
      </c>
      <c r="F34" s="1"/>
      <c r="G34" s="1" t="s">
        <v>50</v>
      </c>
      <c r="H34" s="1" t="s">
        <v>136</v>
      </c>
      <c r="I34" s="1" t="s">
        <v>269</v>
      </c>
      <c r="J34" s="1" t="s">
        <v>270</v>
      </c>
      <c r="K34" s="1" t="s">
        <v>182</v>
      </c>
      <c r="L34" s="1" t="s">
        <v>160</v>
      </c>
      <c r="M34" s="1" t="s">
        <v>58</v>
      </c>
      <c r="N34" s="1"/>
      <c r="O34" s="1" t="s">
        <v>271</v>
      </c>
    </row>
    <row r="35">
      <c r="A35" s="1">
        <v>31</v>
      </c>
      <c r="B35" s="1" t="s">
        <v>272</v>
      </c>
      <c r="C35" s="1" t="s">
        <v>273</v>
      </c>
      <c r="D35" s="1" t="s">
        <v>62</v>
      </c>
      <c r="E35" s="1">
        <v>2</v>
      </c>
      <c r="F35" s="1"/>
      <c r="G35" s="1" t="s">
        <v>50</v>
      </c>
      <c r="H35" s="1" t="s">
        <v>50</v>
      </c>
      <c r="I35" s="1" t="s">
        <v>50</v>
      </c>
      <c r="J35" s="1" t="s">
        <v>50</v>
      </c>
      <c r="K35" s="1" t="s">
        <v>50</v>
      </c>
      <c r="L35" s="1"/>
      <c r="M35" s="1"/>
      <c r="N35" s="1" t="s">
        <v>219</v>
      </c>
      <c r="O35" s="1"/>
    </row>
    <row r="36">
      <c r="A36" s="1">
        <v>32</v>
      </c>
      <c r="B36" s="1" t="s">
        <v>274</v>
      </c>
      <c r="C36" s="1" t="s">
        <v>275</v>
      </c>
      <c r="D36" s="1" t="s">
        <v>62</v>
      </c>
      <c r="E36" s="1">
        <v>6</v>
      </c>
      <c r="F36" s="1"/>
      <c r="G36" s="1" t="s">
        <v>50</v>
      </c>
      <c r="H36" s="1" t="s">
        <v>50</v>
      </c>
      <c r="I36" s="1" t="s">
        <v>50</v>
      </c>
      <c r="J36" s="1" t="s">
        <v>50</v>
      </c>
      <c r="K36" s="1" t="s">
        <v>50</v>
      </c>
      <c r="L36" s="1"/>
      <c r="M36" s="1"/>
      <c r="N36" s="1" t="s">
        <v>219</v>
      </c>
      <c r="O36" s="1"/>
    </row>
    <row r="37">
      <c r="A37" s="1">
        <v>33</v>
      </c>
      <c r="B37" s="1" t="s">
        <v>276</v>
      </c>
      <c r="C37" s="1" t="s">
        <v>277</v>
      </c>
      <c r="D37" s="1" t="s">
        <v>62</v>
      </c>
      <c r="E37" s="1">
        <v>6</v>
      </c>
      <c r="F37" s="1"/>
      <c r="G37" s="1" t="s">
        <v>50</v>
      </c>
      <c r="H37" s="1" t="s">
        <v>50</v>
      </c>
      <c r="I37" s="1" t="s">
        <v>50</v>
      </c>
      <c r="J37" s="1" t="s">
        <v>50</v>
      </c>
      <c r="K37" s="1" t="s">
        <v>50</v>
      </c>
      <c r="L37" s="1"/>
      <c r="M37" s="1"/>
      <c r="N37" s="1" t="s">
        <v>219</v>
      </c>
      <c r="O37" s="1"/>
    </row>
    <row r="38">
      <c r="A38" s="1">
        <v>34</v>
      </c>
      <c r="B38" s="1" t="s">
        <v>278</v>
      </c>
      <c r="C38" s="1" t="s">
        <v>279</v>
      </c>
      <c r="D38" s="1" t="s">
        <v>62</v>
      </c>
      <c r="E38" s="1">
        <v>6</v>
      </c>
      <c r="F38" s="1"/>
      <c r="G38" s="1" t="s">
        <v>50</v>
      </c>
      <c r="H38" s="1" t="s">
        <v>50</v>
      </c>
      <c r="I38" s="1" t="s">
        <v>50</v>
      </c>
      <c r="J38" s="1" t="s">
        <v>50</v>
      </c>
      <c r="K38" s="1" t="s">
        <v>50</v>
      </c>
      <c r="L38" s="1"/>
      <c r="M38" s="1"/>
      <c r="N38" s="1" t="s">
        <v>219</v>
      </c>
      <c r="O38" s="1"/>
    </row>
    <row r="39">
      <c r="A39" s="1">
        <v>35</v>
      </c>
      <c r="B39" s="1" t="s">
        <v>280</v>
      </c>
      <c r="C39" s="1" t="s">
        <v>281</v>
      </c>
      <c r="D39" s="1" t="s">
        <v>83</v>
      </c>
      <c r="E39" s="1">
        <v>1</v>
      </c>
      <c r="F39" s="1"/>
      <c r="G39" s="1" t="s">
        <v>282</v>
      </c>
      <c r="H39" s="1" t="s">
        <v>50</v>
      </c>
      <c r="I39" s="1" t="s">
        <v>50</v>
      </c>
      <c r="J39" s="1" t="s">
        <v>50</v>
      </c>
      <c r="K39" s="1" t="s">
        <v>50</v>
      </c>
      <c r="L39" s="1"/>
      <c r="M39" s="1"/>
      <c r="N39" s="1" t="s">
        <v>84</v>
      </c>
      <c r="O39" s="1"/>
    </row>
    <row r="40">
      <c r="A40" s="1">
        <v>36</v>
      </c>
      <c r="B40" s="1" t="s">
        <v>283</v>
      </c>
      <c r="C40" s="1" t="s">
        <v>284</v>
      </c>
      <c r="D40" s="1" t="s">
        <v>62</v>
      </c>
      <c r="E40" s="1">
        <v>300</v>
      </c>
      <c r="F40" s="1"/>
      <c r="G40" s="1" t="s">
        <v>50</v>
      </c>
      <c r="H40" s="1" t="s">
        <v>142</v>
      </c>
      <c r="I40" s="1" t="s">
        <v>285</v>
      </c>
      <c r="J40" s="1" t="s">
        <v>286</v>
      </c>
      <c r="K40" s="1" t="s">
        <v>287</v>
      </c>
      <c r="L40" s="1" t="s">
        <v>288</v>
      </c>
      <c r="M40" s="1" t="s">
        <v>147</v>
      </c>
      <c r="N40" s="1"/>
      <c r="O40" s="1" t="s">
        <v>289</v>
      </c>
    </row>
    <row r="41">
      <c r="A41" s="1">
        <v>37</v>
      </c>
      <c r="B41" s="1" t="s">
        <v>120</v>
      </c>
      <c r="C41" s="1" t="s">
        <v>290</v>
      </c>
      <c r="D41" s="1" t="s">
        <v>122</v>
      </c>
      <c r="E41" s="1"/>
      <c r="F41" s="1"/>
      <c r="G41" s="1" t="s">
        <v>50</v>
      </c>
      <c r="H41" s="1" t="s">
        <v>50</v>
      </c>
      <c r="I41" s="1"/>
      <c r="J41" s="1"/>
      <c r="K41" s="1"/>
      <c r="L41" s="1"/>
      <c r="M41" s="1"/>
      <c r="N41" s="1"/>
      <c r="O41" s="1"/>
    </row>
    <row r="42">
      <c r="A42" s="1">
        <v>38</v>
      </c>
      <c r="B42" s="1" t="s">
        <v>118</v>
      </c>
      <c r="C42" s="1" t="s">
        <v>119</v>
      </c>
      <c r="D42" s="1" t="s">
        <v>62</v>
      </c>
      <c r="E42" s="1">
        <v>6</v>
      </c>
      <c r="F42" s="1"/>
      <c r="G42" s="1" t="s">
        <v>50</v>
      </c>
      <c r="H42" s="1" t="s">
        <v>50</v>
      </c>
      <c r="I42" s="1"/>
      <c r="J42" s="1"/>
      <c r="K42" s="1"/>
      <c r="L42" s="1"/>
      <c r="M42" s="1"/>
      <c r="N42" s="1"/>
      <c r="O42" s="1"/>
    </row>
    <row r="43">
      <c r="A43" s="1">
        <v>39</v>
      </c>
      <c r="B43" s="1" t="s">
        <v>125</v>
      </c>
      <c r="C43" s="1" t="s">
        <v>291</v>
      </c>
      <c r="D43" s="1" t="s">
        <v>122</v>
      </c>
      <c r="E43" s="1"/>
      <c r="F43" s="1"/>
      <c r="G43" s="1" t="s">
        <v>50</v>
      </c>
      <c r="H43" s="1" t="s">
        <v>50</v>
      </c>
      <c r="I43" s="1"/>
      <c r="J43" s="1"/>
      <c r="K43" s="1"/>
      <c r="L43" s="1"/>
      <c r="M43" s="1"/>
      <c r="N43" s="1"/>
      <c r="O43" s="1"/>
    </row>
    <row r="44">
      <c r="A44" s="1">
        <v>40</v>
      </c>
      <c r="B44" s="1" t="s">
        <v>123</v>
      </c>
      <c r="C44" s="1" t="s">
        <v>292</v>
      </c>
      <c r="D44" s="1" t="s">
        <v>62</v>
      </c>
      <c r="E44" s="1">
        <v>6</v>
      </c>
      <c r="F44" s="1"/>
      <c r="G44" s="1" t="s">
        <v>50</v>
      </c>
      <c r="H44" s="1" t="s">
        <v>50</v>
      </c>
      <c r="I44" s="1"/>
      <c r="J44" s="1"/>
      <c r="K44" s="1"/>
      <c r="L44" s="1"/>
      <c r="M44" s="1"/>
      <c r="N44" s="1"/>
      <c r="O44" s="1"/>
    </row>
    <row r="45">
      <c r="A45" s="1">
        <v>41</v>
      </c>
      <c r="B45" s="1" t="s">
        <v>127</v>
      </c>
      <c r="C45" s="1" t="s">
        <v>128</v>
      </c>
      <c r="D45" s="1" t="s">
        <v>62</v>
      </c>
      <c r="E45" s="1">
        <v>3</v>
      </c>
      <c r="F45" s="1"/>
      <c r="G45" s="1" t="s">
        <v>293</v>
      </c>
      <c r="H45" s="1" t="s">
        <v>50</v>
      </c>
      <c r="I45" s="1" t="s">
        <v>50</v>
      </c>
      <c r="J45" s="1" t="s">
        <v>50</v>
      </c>
      <c r="K45" s="1" t="s">
        <v>50</v>
      </c>
      <c r="L45" s="1"/>
      <c r="M45" s="1"/>
      <c r="N45" s="1"/>
      <c r="O45" s="1" t="s">
        <v>294</v>
      </c>
    </row>
  </sheetData>
  <mergeCells>
    <mergeCell ref="A1:B1"/>
    <mergeCell ref="A2:B2"/>
    <mergeCell ref="A3:B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893</v>
      </c>
      <c r="D1" s="1" t="s">
        <v>23</v>
      </c>
      <c r="E1" s="5">
        <f>HYPERLINK("#'目錄'!A1","回首頁")</f>
        <v/>
      </c>
      <c r="N1" s="4" t="s">
        <v>33</v>
      </c>
      <c r="O1" s="1"/>
    </row>
    <row r="2" ht="24" customHeight="1">
      <c r="A2" s="2" t="s">
        <v>34</v>
      </c>
      <c r="B2" s="2"/>
      <c r="C2" s="1" t="s">
        <v>894</v>
      </c>
      <c r="N2" s="4" t="s">
        <v>36</v>
      </c>
      <c r="O2" s="1" t="s">
        <v>895</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896</v>
      </c>
      <c r="C5" s="1" t="s">
        <v>897</v>
      </c>
      <c r="D5" s="1" t="s">
        <v>62</v>
      </c>
      <c r="E5" s="1">
        <v>2</v>
      </c>
      <c r="F5" s="1"/>
      <c r="G5" s="1" t="s">
        <v>898</v>
      </c>
      <c r="H5" s="1" t="s">
        <v>899</v>
      </c>
      <c r="I5" s="1" t="s">
        <v>900</v>
      </c>
      <c r="J5" s="1" t="s">
        <v>901</v>
      </c>
      <c r="K5" s="1" t="s">
        <v>56</v>
      </c>
      <c r="L5" s="1" t="s">
        <v>174</v>
      </c>
      <c r="M5" s="1" t="s">
        <v>58</v>
      </c>
      <c r="N5" s="1"/>
      <c r="O5" s="1" t="s">
        <v>902</v>
      </c>
    </row>
    <row r="6">
      <c r="A6" s="1">
        <v>2</v>
      </c>
      <c r="B6" s="1" t="s">
        <v>903</v>
      </c>
      <c r="C6" s="1" t="s">
        <v>904</v>
      </c>
      <c r="D6" s="1" t="s">
        <v>247</v>
      </c>
      <c r="E6" s="1">
        <v>30</v>
      </c>
      <c r="F6" s="1"/>
      <c r="G6" s="1" t="s">
        <v>600</v>
      </c>
      <c r="H6" s="1" t="s">
        <v>899</v>
      </c>
      <c r="I6" s="1" t="s">
        <v>905</v>
      </c>
      <c r="J6" s="1" t="s">
        <v>904</v>
      </c>
      <c r="K6" s="1" t="s">
        <v>182</v>
      </c>
      <c r="L6" s="1" t="s">
        <v>731</v>
      </c>
      <c r="M6" s="1" t="s">
        <v>58</v>
      </c>
      <c r="N6" s="1"/>
      <c r="O6" s="1" t="s">
        <v>906</v>
      </c>
    </row>
    <row r="7">
      <c r="A7" s="1">
        <v>3</v>
      </c>
      <c r="B7" s="1" t="s">
        <v>907</v>
      </c>
      <c r="C7" s="1" t="s">
        <v>908</v>
      </c>
      <c r="D7" s="1" t="s">
        <v>62</v>
      </c>
      <c r="E7" s="1">
        <v>2</v>
      </c>
      <c r="F7" s="1"/>
      <c r="G7" s="1" t="s">
        <v>600</v>
      </c>
      <c r="H7" s="1" t="s">
        <v>899</v>
      </c>
      <c r="I7" s="1" t="s">
        <v>909</v>
      </c>
      <c r="J7" s="1" t="s">
        <v>910</v>
      </c>
      <c r="K7" s="1" t="s">
        <v>182</v>
      </c>
      <c r="L7" s="1" t="s">
        <v>174</v>
      </c>
      <c r="M7" s="1" t="s">
        <v>58</v>
      </c>
      <c r="N7" s="1"/>
      <c r="O7" s="1" t="s">
        <v>911</v>
      </c>
    </row>
    <row r="8">
      <c r="A8" s="1">
        <v>4</v>
      </c>
      <c r="B8" s="1" t="s">
        <v>120</v>
      </c>
      <c r="C8" s="1" t="s">
        <v>290</v>
      </c>
      <c r="D8" s="1" t="s">
        <v>122</v>
      </c>
      <c r="E8" s="1"/>
      <c r="F8" s="1"/>
      <c r="G8" s="1" t="s">
        <v>600</v>
      </c>
      <c r="H8" s="1" t="s">
        <v>50</v>
      </c>
      <c r="I8" s="1"/>
      <c r="J8" s="1"/>
      <c r="K8" s="1"/>
      <c r="L8" s="1"/>
      <c r="M8" s="1"/>
      <c r="N8" s="1"/>
      <c r="O8" s="1"/>
    </row>
    <row r="9">
      <c r="A9" s="1">
        <v>5</v>
      </c>
      <c r="B9" s="1" t="s">
        <v>118</v>
      </c>
      <c r="C9" s="1" t="s">
        <v>119</v>
      </c>
      <c r="D9" s="1" t="s">
        <v>62</v>
      </c>
      <c r="E9" s="1">
        <v>6</v>
      </c>
      <c r="F9" s="1"/>
      <c r="G9" s="1" t="s">
        <v>600</v>
      </c>
      <c r="H9" s="1" t="s">
        <v>50</v>
      </c>
      <c r="I9" s="1"/>
      <c r="J9" s="1"/>
      <c r="K9" s="1"/>
      <c r="L9" s="1"/>
      <c r="M9" s="1"/>
      <c r="N9" s="1"/>
      <c r="O9" s="1"/>
    </row>
    <row r="10">
      <c r="A10" s="1">
        <v>6</v>
      </c>
      <c r="B10" s="1" t="s">
        <v>125</v>
      </c>
      <c r="C10" s="1" t="s">
        <v>291</v>
      </c>
      <c r="D10" s="1" t="s">
        <v>122</v>
      </c>
      <c r="E10" s="1"/>
      <c r="F10" s="1"/>
      <c r="G10" s="1" t="s">
        <v>600</v>
      </c>
      <c r="H10" s="1" t="s">
        <v>50</v>
      </c>
      <c r="I10" s="1"/>
      <c r="J10" s="1"/>
      <c r="K10" s="1"/>
      <c r="L10" s="1"/>
      <c r="M10" s="1"/>
      <c r="N10" s="1"/>
      <c r="O10" s="1"/>
    </row>
    <row r="11">
      <c r="A11" s="1">
        <v>7</v>
      </c>
      <c r="B11" s="1" t="s">
        <v>123</v>
      </c>
      <c r="C11" s="1" t="s">
        <v>292</v>
      </c>
      <c r="D11" s="1" t="s">
        <v>62</v>
      </c>
      <c r="E11" s="1">
        <v>6</v>
      </c>
      <c r="F11" s="1"/>
      <c r="G11" s="1" t="s">
        <v>600</v>
      </c>
      <c r="H11" s="1" t="s">
        <v>50</v>
      </c>
      <c r="I11" s="1"/>
      <c r="J11" s="1"/>
      <c r="K11" s="1"/>
      <c r="L11" s="1"/>
      <c r="M11" s="1"/>
      <c r="N11" s="1"/>
      <c r="O11" s="1"/>
    </row>
  </sheetData>
  <mergeCells>
    <mergeCell ref="A1:B1"/>
    <mergeCell ref="A2:B2"/>
    <mergeCell ref="A3:B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912</v>
      </c>
      <c r="D1" s="1" t="s">
        <v>24</v>
      </c>
      <c r="E1" s="5">
        <f>HYPERLINK("#'目錄'!A1","回首頁")</f>
        <v/>
      </c>
      <c r="N1" s="4" t="s">
        <v>33</v>
      </c>
      <c r="O1" s="1"/>
    </row>
    <row r="2" ht="24" customHeight="1">
      <c r="A2" s="2" t="s">
        <v>34</v>
      </c>
      <c r="B2" s="2"/>
      <c r="C2" s="1" t="s">
        <v>913</v>
      </c>
      <c r="N2" s="4" t="s">
        <v>36</v>
      </c>
      <c r="O2" s="1" t="s">
        <v>914</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915</v>
      </c>
      <c r="C5" s="1" t="s">
        <v>916</v>
      </c>
      <c r="D5" s="1" t="s">
        <v>62</v>
      </c>
      <c r="E5" s="1">
        <v>6</v>
      </c>
      <c r="F5" s="1"/>
      <c r="G5" s="1" t="s">
        <v>917</v>
      </c>
      <c r="H5" s="1" t="s">
        <v>918</v>
      </c>
      <c r="I5" s="1" t="s">
        <v>919</v>
      </c>
      <c r="J5" s="1" t="s">
        <v>920</v>
      </c>
      <c r="K5" s="1" t="s">
        <v>56</v>
      </c>
      <c r="L5" s="1" t="s">
        <v>629</v>
      </c>
      <c r="M5" s="1" t="s">
        <v>58</v>
      </c>
      <c r="N5" s="1"/>
      <c r="O5" s="1" t="s">
        <v>921</v>
      </c>
    </row>
    <row r="6">
      <c r="A6" s="1">
        <v>2</v>
      </c>
      <c r="B6" s="1" t="s">
        <v>922</v>
      </c>
      <c r="C6" s="1" t="s">
        <v>923</v>
      </c>
      <c r="D6" s="1" t="s">
        <v>247</v>
      </c>
      <c r="E6" s="1">
        <v>50</v>
      </c>
      <c r="F6" s="1"/>
      <c r="G6" s="1" t="s">
        <v>600</v>
      </c>
      <c r="H6" s="1" t="s">
        <v>918</v>
      </c>
      <c r="I6" s="1" t="s">
        <v>924</v>
      </c>
      <c r="J6" s="1" t="s">
        <v>925</v>
      </c>
      <c r="K6" s="1" t="s">
        <v>182</v>
      </c>
      <c r="L6" s="1" t="s">
        <v>926</v>
      </c>
      <c r="M6" s="1" t="s">
        <v>58</v>
      </c>
      <c r="N6" s="1"/>
      <c r="O6" s="1" t="s">
        <v>927</v>
      </c>
    </row>
    <row r="7">
      <c r="A7" s="1">
        <v>3</v>
      </c>
      <c r="B7" s="1" t="s">
        <v>928</v>
      </c>
      <c r="C7" s="1" t="s">
        <v>929</v>
      </c>
      <c r="D7" s="1" t="s">
        <v>62</v>
      </c>
      <c r="E7" s="1">
        <v>1</v>
      </c>
      <c r="F7" s="1"/>
      <c r="G7" s="1" t="s">
        <v>600</v>
      </c>
      <c r="H7" s="1" t="s">
        <v>918</v>
      </c>
      <c r="I7" s="1" t="s">
        <v>930</v>
      </c>
      <c r="J7" s="1" t="s">
        <v>929</v>
      </c>
      <c r="K7" s="1" t="s">
        <v>182</v>
      </c>
      <c r="L7" s="1" t="s">
        <v>183</v>
      </c>
      <c r="M7" s="1" t="s">
        <v>58</v>
      </c>
      <c r="N7" s="1"/>
      <c r="O7" s="1" t="s">
        <v>931</v>
      </c>
    </row>
    <row r="8">
      <c r="A8" s="1">
        <v>4</v>
      </c>
      <c r="B8" s="1" t="s">
        <v>932</v>
      </c>
      <c r="C8" s="1" t="s">
        <v>933</v>
      </c>
      <c r="D8" s="1" t="s">
        <v>62</v>
      </c>
      <c r="E8" s="1">
        <v>1</v>
      </c>
      <c r="F8" s="1"/>
      <c r="G8" s="1" t="s">
        <v>934</v>
      </c>
      <c r="H8" s="1" t="s">
        <v>50</v>
      </c>
      <c r="I8" s="1" t="s">
        <v>50</v>
      </c>
      <c r="J8" s="1" t="s">
        <v>50</v>
      </c>
      <c r="K8" s="1" t="s">
        <v>50</v>
      </c>
      <c r="L8" s="1"/>
      <c r="M8" s="1"/>
      <c r="N8" s="1" t="s">
        <v>219</v>
      </c>
      <c r="O8" s="1"/>
    </row>
    <row r="9">
      <c r="A9" s="1">
        <v>5</v>
      </c>
      <c r="B9" s="1" t="s">
        <v>935</v>
      </c>
      <c r="C9" s="1" t="s">
        <v>936</v>
      </c>
      <c r="D9" s="1" t="s">
        <v>62</v>
      </c>
      <c r="E9" s="1">
        <v>1</v>
      </c>
      <c r="F9" s="1"/>
      <c r="G9" s="1" t="s">
        <v>937</v>
      </c>
      <c r="H9" s="1" t="s">
        <v>50</v>
      </c>
      <c r="I9" s="1" t="s">
        <v>50</v>
      </c>
      <c r="J9" s="1" t="s">
        <v>50</v>
      </c>
      <c r="K9" s="1" t="s">
        <v>50</v>
      </c>
      <c r="L9" s="1"/>
      <c r="M9" s="1"/>
      <c r="N9" s="1" t="s">
        <v>938</v>
      </c>
      <c r="O9" s="1"/>
    </row>
    <row r="10">
      <c r="A10" s="1">
        <v>6</v>
      </c>
      <c r="B10" s="1" t="s">
        <v>120</v>
      </c>
      <c r="C10" s="1" t="s">
        <v>290</v>
      </c>
      <c r="D10" s="1" t="s">
        <v>122</v>
      </c>
      <c r="E10" s="1"/>
      <c r="F10" s="1"/>
      <c r="G10" s="1" t="s">
        <v>600</v>
      </c>
      <c r="H10" s="1" t="s">
        <v>50</v>
      </c>
      <c r="I10" s="1"/>
      <c r="J10" s="1"/>
      <c r="K10" s="1"/>
      <c r="L10" s="1"/>
      <c r="M10" s="1"/>
      <c r="N10" s="1"/>
      <c r="O10" s="1"/>
    </row>
    <row r="11">
      <c r="A11" s="1">
        <v>7</v>
      </c>
      <c r="B11" s="1" t="s">
        <v>118</v>
      </c>
      <c r="C11" s="1" t="s">
        <v>119</v>
      </c>
      <c r="D11" s="1" t="s">
        <v>62</v>
      </c>
      <c r="E11" s="1">
        <v>6</v>
      </c>
      <c r="F11" s="1"/>
      <c r="G11" s="1" t="s">
        <v>600</v>
      </c>
      <c r="H11" s="1" t="s">
        <v>50</v>
      </c>
      <c r="I11" s="1"/>
      <c r="J11" s="1"/>
      <c r="K11" s="1"/>
      <c r="L11" s="1"/>
      <c r="M11" s="1"/>
      <c r="N11" s="1"/>
      <c r="O11" s="1"/>
    </row>
    <row r="12">
      <c r="A12" s="1">
        <v>8</v>
      </c>
      <c r="B12" s="1" t="s">
        <v>125</v>
      </c>
      <c r="C12" s="1" t="s">
        <v>291</v>
      </c>
      <c r="D12" s="1" t="s">
        <v>122</v>
      </c>
      <c r="E12" s="1"/>
      <c r="F12" s="1"/>
      <c r="G12" s="1" t="s">
        <v>600</v>
      </c>
      <c r="H12" s="1" t="s">
        <v>50</v>
      </c>
      <c r="I12" s="1"/>
      <c r="J12" s="1"/>
      <c r="K12" s="1"/>
      <c r="L12" s="1"/>
      <c r="M12" s="1"/>
      <c r="N12" s="1"/>
      <c r="O12" s="1"/>
    </row>
    <row r="13">
      <c r="A13" s="1">
        <v>9</v>
      </c>
      <c r="B13" s="1" t="s">
        <v>123</v>
      </c>
      <c r="C13" s="1" t="s">
        <v>292</v>
      </c>
      <c r="D13" s="1" t="s">
        <v>62</v>
      </c>
      <c r="E13" s="1">
        <v>6</v>
      </c>
      <c r="F13" s="1"/>
      <c r="G13" s="1" t="s">
        <v>600</v>
      </c>
      <c r="H13" s="1" t="s">
        <v>50</v>
      </c>
      <c r="I13" s="1"/>
      <c r="J13" s="1"/>
      <c r="K13" s="1"/>
      <c r="L13" s="1"/>
      <c r="M13" s="1"/>
      <c r="N13" s="1"/>
      <c r="O13" s="1"/>
    </row>
  </sheetData>
  <mergeCells>
    <mergeCell ref="A1:B1"/>
    <mergeCell ref="A2:B2"/>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912</v>
      </c>
      <c r="D1" s="1" t="s">
        <v>24</v>
      </c>
      <c r="E1" s="5">
        <f>HYPERLINK("#'目錄'!A1","回首頁")</f>
        <v/>
      </c>
      <c r="N1" s="4" t="s">
        <v>33</v>
      </c>
      <c r="O1" s="1"/>
    </row>
    <row r="2" ht="24" customHeight="1">
      <c r="A2" s="2" t="s">
        <v>34</v>
      </c>
      <c r="B2" s="2"/>
      <c r="C2" s="1" t="s">
        <v>696</v>
      </c>
      <c r="N2" s="4" t="s">
        <v>36</v>
      </c>
      <c r="O2" s="1" t="s">
        <v>914</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915</v>
      </c>
      <c r="C5" s="1" t="s">
        <v>916</v>
      </c>
      <c r="D5" s="1" t="s">
        <v>62</v>
      </c>
      <c r="E5" s="1">
        <v>6</v>
      </c>
      <c r="F5" s="1"/>
      <c r="G5" s="1" t="s">
        <v>917</v>
      </c>
      <c r="H5" s="1" t="s">
        <v>50</v>
      </c>
      <c r="I5" s="1" t="s">
        <v>50</v>
      </c>
      <c r="J5" s="1" t="s">
        <v>50</v>
      </c>
      <c r="K5" s="1" t="s">
        <v>50</v>
      </c>
      <c r="L5" s="1"/>
      <c r="M5" s="1"/>
      <c r="N5" s="1" t="s">
        <v>939</v>
      </c>
      <c r="O5" s="1"/>
    </row>
    <row r="6">
      <c r="A6" s="1">
        <v>2</v>
      </c>
      <c r="B6" s="1" t="s">
        <v>922</v>
      </c>
      <c r="C6" s="1" t="s">
        <v>923</v>
      </c>
      <c r="D6" s="1" t="s">
        <v>247</v>
      </c>
      <c r="E6" s="1">
        <v>50</v>
      </c>
      <c r="F6" s="1"/>
      <c r="G6" s="1" t="s">
        <v>600</v>
      </c>
      <c r="H6" s="1" t="s">
        <v>50</v>
      </c>
      <c r="I6" s="1" t="s">
        <v>50</v>
      </c>
      <c r="J6" s="1" t="s">
        <v>50</v>
      </c>
      <c r="K6" s="1" t="s">
        <v>50</v>
      </c>
      <c r="L6" s="1"/>
      <c r="M6" s="1"/>
      <c r="N6" s="1" t="s">
        <v>940</v>
      </c>
      <c r="O6" s="1"/>
    </row>
    <row r="7">
      <c r="A7" s="1">
        <v>3</v>
      </c>
      <c r="B7" s="1" t="s">
        <v>928</v>
      </c>
      <c r="C7" s="1" t="s">
        <v>929</v>
      </c>
      <c r="D7" s="1" t="s">
        <v>62</v>
      </c>
      <c r="E7" s="1">
        <v>1</v>
      </c>
      <c r="F7" s="1"/>
      <c r="G7" s="1" t="s">
        <v>600</v>
      </c>
      <c r="H7" s="1" t="s">
        <v>50</v>
      </c>
      <c r="I7" s="1" t="s">
        <v>50</v>
      </c>
      <c r="J7" s="1" t="s">
        <v>50</v>
      </c>
      <c r="K7" s="1" t="s">
        <v>50</v>
      </c>
      <c r="L7" s="1"/>
      <c r="M7" s="1"/>
      <c r="N7" s="1" t="s">
        <v>687</v>
      </c>
      <c r="O7" s="1"/>
    </row>
    <row r="8">
      <c r="A8" s="1">
        <v>4</v>
      </c>
      <c r="B8" s="1" t="s">
        <v>932</v>
      </c>
      <c r="C8" s="1" t="s">
        <v>933</v>
      </c>
      <c r="D8" s="1" t="s">
        <v>62</v>
      </c>
      <c r="E8" s="1">
        <v>1</v>
      </c>
      <c r="F8" s="1"/>
      <c r="G8" s="1" t="s">
        <v>934</v>
      </c>
      <c r="H8" s="1" t="s">
        <v>50</v>
      </c>
      <c r="I8" s="1" t="s">
        <v>50</v>
      </c>
      <c r="J8" s="1" t="s">
        <v>50</v>
      </c>
      <c r="K8" s="1" t="s">
        <v>50</v>
      </c>
      <c r="L8" s="1"/>
      <c r="M8" s="1"/>
      <c r="N8" s="1" t="s">
        <v>219</v>
      </c>
      <c r="O8" s="1"/>
    </row>
    <row r="9">
      <c r="A9" s="1">
        <v>5</v>
      </c>
      <c r="B9" s="1" t="s">
        <v>935</v>
      </c>
      <c r="C9" s="1" t="s">
        <v>936</v>
      </c>
      <c r="D9" s="1" t="s">
        <v>62</v>
      </c>
      <c r="E9" s="1">
        <v>1</v>
      </c>
      <c r="F9" s="1"/>
      <c r="G9" s="1" t="s">
        <v>937</v>
      </c>
      <c r="H9" s="1" t="s">
        <v>50</v>
      </c>
      <c r="I9" s="1" t="s">
        <v>50</v>
      </c>
      <c r="J9" s="1" t="s">
        <v>50</v>
      </c>
      <c r="K9" s="1" t="s">
        <v>50</v>
      </c>
      <c r="L9" s="1"/>
      <c r="M9" s="1"/>
      <c r="N9" s="1" t="s">
        <v>938</v>
      </c>
      <c r="O9" s="1"/>
    </row>
    <row r="10">
      <c r="A10" s="1">
        <v>6</v>
      </c>
      <c r="B10" s="1" t="s">
        <v>120</v>
      </c>
      <c r="C10" s="1" t="s">
        <v>290</v>
      </c>
      <c r="D10" s="1" t="s">
        <v>122</v>
      </c>
      <c r="E10" s="1"/>
      <c r="F10" s="1"/>
      <c r="G10" s="1" t="s">
        <v>600</v>
      </c>
      <c r="H10" s="1" t="s">
        <v>50</v>
      </c>
      <c r="I10" s="1"/>
      <c r="J10" s="1"/>
      <c r="K10" s="1"/>
      <c r="L10" s="1"/>
      <c r="M10" s="1"/>
      <c r="N10" s="1"/>
      <c r="O10" s="1"/>
    </row>
    <row r="11">
      <c r="A11" s="1">
        <v>7</v>
      </c>
      <c r="B11" s="1" t="s">
        <v>118</v>
      </c>
      <c r="C11" s="1" t="s">
        <v>119</v>
      </c>
      <c r="D11" s="1" t="s">
        <v>62</v>
      </c>
      <c r="E11" s="1">
        <v>6</v>
      </c>
      <c r="F11" s="1"/>
      <c r="G11" s="1" t="s">
        <v>600</v>
      </c>
      <c r="H11" s="1" t="s">
        <v>50</v>
      </c>
      <c r="I11" s="1"/>
      <c r="J11" s="1"/>
      <c r="K11" s="1"/>
      <c r="L11" s="1"/>
      <c r="M11" s="1"/>
      <c r="N11" s="1"/>
      <c r="O11" s="1"/>
    </row>
    <row r="12">
      <c r="A12" s="1">
        <v>8</v>
      </c>
      <c r="B12" s="1" t="s">
        <v>125</v>
      </c>
      <c r="C12" s="1" t="s">
        <v>291</v>
      </c>
      <c r="D12" s="1" t="s">
        <v>122</v>
      </c>
      <c r="E12" s="1"/>
      <c r="F12" s="1"/>
      <c r="G12" s="1" t="s">
        <v>600</v>
      </c>
      <c r="H12" s="1" t="s">
        <v>50</v>
      </c>
      <c r="I12" s="1"/>
      <c r="J12" s="1"/>
      <c r="K12" s="1"/>
      <c r="L12" s="1"/>
      <c r="M12" s="1"/>
      <c r="N12" s="1"/>
      <c r="O12" s="1"/>
    </row>
    <row r="13">
      <c r="A13" s="1">
        <v>9</v>
      </c>
      <c r="B13" s="1" t="s">
        <v>123</v>
      </c>
      <c r="C13" s="1" t="s">
        <v>292</v>
      </c>
      <c r="D13" s="1" t="s">
        <v>62</v>
      </c>
      <c r="E13" s="1">
        <v>6</v>
      </c>
      <c r="F13" s="1"/>
      <c r="G13" s="1" t="s">
        <v>600</v>
      </c>
      <c r="H13" s="1" t="s">
        <v>50</v>
      </c>
      <c r="I13" s="1"/>
      <c r="J13" s="1"/>
      <c r="K13" s="1"/>
      <c r="L13" s="1"/>
      <c r="M13" s="1"/>
      <c r="N13" s="1"/>
      <c r="O13" s="1"/>
    </row>
  </sheetData>
  <mergeCells>
    <mergeCell ref="A1:B1"/>
    <mergeCell ref="A2:B2"/>
    <mergeCell ref="A3:B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941</v>
      </c>
      <c r="D1" s="1" t="s">
        <v>25</v>
      </c>
      <c r="E1" s="5">
        <f>HYPERLINK("#'目錄'!A1","回首頁")</f>
        <v/>
      </c>
      <c r="N1" s="4" t="s">
        <v>33</v>
      </c>
      <c r="O1" s="1"/>
    </row>
    <row r="2" ht="24" customHeight="1">
      <c r="A2" s="2" t="s">
        <v>34</v>
      </c>
      <c r="B2" s="2"/>
      <c r="C2" s="1" t="s">
        <v>942</v>
      </c>
      <c r="N2" s="4" t="s">
        <v>36</v>
      </c>
      <c r="O2" s="1" t="s">
        <v>943</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944</v>
      </c>
      <c r="C5" s="1" t="s">
        <v>945</v>
      </c>
      <c r="D5" s="1" t="s">
        <v>62</v>
      </c>
      <c r="E5" s="1">
        <v>1</v>
      </c>
      <c r="F5" s="1"/>
      <c r="G5" s="1" t="s">
        <v>946</v>
      </c>
      <c r="H5" s="1" t="s">
        <v>947</v>
      </c>
      <c r="I5" s="1" t="s">
        <v>948</v>
      </c>
      <c r="J5" s="1" t="s">
        <v>945</v>
      </c>
      <c r="K5" s="1" t="s">
        <v>182</v>
      </c>
      <c r="L5" s="1" t="s">
        <v>183</v>
      </c>
      <c r="M5" s="1" t="s">
        <v>58</v>
      </c>
      <c r="N5" s="1"/>
      <c r="O5" s="1" t="s">
        <v>949</v>
      </c>
    </row>
    <row r="6">
      <c r="A6" s="1">
        <v>2</v>
      </c>
      <c r="B6" s="1" t="s">
        <v>950</v>
      </c>
      <c r="C6" s="1" t="s">
        <v>951</v>
      </c>
      <c r="D6" s="1" t="s">
        <v>62</v>
      </c>
      <c r="E6" s="1">
        <v>2</v>
      </c>
      <c r="F6" s="1"/>
      <c r="G6" s="1" t="s">
        <v>50</v>
      </c>
      <c r="H6" s="1" t="s">
        <v>947</v>
      </c>
      <c r="I6" s="1" t="s">
        <v>952</v>
      </c>
      <c r="J6" s="1" t="s">
        <v>951</v>
      </c>
      <c r="K6" s="1" t="s">
        <v>182</v>
      </c>
      <c r="L6" s="1" t="s">
        <v>174</v>
      </c>
      <c r="M6" s="1" t="s">
        <v>58</v>
      </c>
      <c r="N6" s="1"/>
      <c r="O6" s="1" t="s">
        <v>953</v>
      </c>
    </row>
    <row r="7">
      <c r="A7" s="1">
        <v>3</v>
      </c>
      <c r="B7" s="1" t="s">
        <v>954</v>
      </c>
      <c r="C7" s="1" t="s">
        <v>955</v>
      </c>
      <c r="D7" s="1" t="s">
        <v>62</v>
      </c>
      <c r="E7" s="1">
        <v>8</v>
      </c>
      <c r="F7" s="1"/>
      <c r="G7" s="1" t="s">
        <v>50</v>
      </c>
      <c r="H7" s="1" t="s">
        <v>50</v>
      </c>
      <c r="I7" s="1" t="s">
        <v>50</v>
      </c>
      <c r="J7" s="1" t="s">
        <v>50</v>
      </c>
      <c r="K7" s="1" t="s">
        <v>50</v>
      </c>
      <c r="L7" s="1"/>
      <c r="M7" s="1"/>
      <c r="N7" s="1" t="s">
        <v>219</v>
      </c>
      <c r="O7" s="1"/>
    </row>
    <row r="8">
      <c r="A8" s="1">
        <v>4</v>
      </c>
      <c r="B8" s="1" t="s">
        <v>956</v>
      </c>
      <c r="C8" s="1" t="s">
        <v>642</v>
      </c>
      <c r="D8" s="1" t="s">
        <v>247</v>
      </c>
      <c r="E8" s="1">
        <v>40</v>
      </c>
      <c r="F8" s="1"/>
      <c r="G8" s="1" t="s">
        <v>957</v>
      </c>
      <c r="H8" s="1" t="s">
        <v>947</v>
      </c>
      <c r="I8" s="1" t="s">
        <v>662</v>
      </c>
      <c r="J8" s="1" t="s">
        <v>642</v>
      </c>
      <c r="K8" s="1" t="s">
        <v>182</v>
      </c>
      <c r="L8" s="1" t="s">
        <v>663</v>
      </c>
      <c r="M8" s="1" t="s">
        <v>58</v>
      </c>
      <c r="N8" s="1"/>
      <c r="O8" s="1" t="s">
        <v>958</v>
      </c>
    </row>
    <row r="9">
      <c r="A9" s="1">
        <v>5</v>
      </c>
      <c r="B9" s="1" t="s">
        <v>959</v>
      </c>
      <c r="C9" s="1" t="s">
        <v>960</v>
      </c>
      <c r="D9" s="1" t="s">
        <v>247</v>
      </c>
      <c r="E9" s="1">
        <v>20</v>
      </c>
      <c r="F9" s="1"/>
      <c r="G9" s="1" t="s">
        <v>50</v>
      </c>
      <c r="H9" s="1" t="s">
        <v>947</v>
      </c>
      <c r="I9" s="1" t="s">
        <v>961</v>
      </c>
      <c r="J9" s="1" t="s">
        <v>960</v>
      </c>
      <c r="K9" s="1" t="s">
        <v>182</v>
      </c>
      <c r="L9" s="1" t="s">
        <v>660</v>
      </c>
      <c r="M9" s="1" t="s">
        <v>58</v>
      </c>
      <c r="N9" s="1"/>
      <c r="O9" s="1" t="s">
        <v>962</v>
      </c>
    </row>
    <row r="10">
      <c r="A10" s="1">
        <v>6</v>
      </c>
      <c r="B10" s="1" t="s">
        <v>963</v>
      </c>
      <c r="C10" s="1" t="s">
        <v>964</v>
      </c>
      <c r="D10" s="1" t="s">
        <v>62</v>
      </c>
      <c r="E10" s="1">
        <v>5</v>
      </c>
      <c r="F10" s="1"/>
      <c r="G10" s="1" t="s">
        <v>50</v>
      </c>
      <c r="H10" s="1" t="s">
        <v>947</v>
      </c>
      <c r="I10" s="1" t="s">
        <v>965</v>
      </c>
      <c r="J10" s="1" t="s">
        <v>966</v>
      </c>
      <c r="K10" s="1" t="s">
        <v>182</v>
      </c>
      <c r="L10" s="1" t="s">
        <v>967</v>
      </c>
      <c r="M10" s="1" t="s">
        <v>58</v>
      </c>
      <c r="N10" s="1"/>
      <c r="O10" s="1" t="s">
        <v>968</v>
      </c>
    </row>
    <row r="11">
      <c r="A11" s="1">
        <v>7</v>
      </c>
      <c r="B11" s="1" t="s">
        <v>969</v>
      </c>
      <c r="C11" s="1" t="s">
        <v>970</v>
      </c>
      <c r="D11" s="1" t="s">
        <v>62</v>
      </c>
      <c r="E11" s="1">
        <v>10</v>
      </c>
      <c r="F11" s="1"/>
      <c r="G11" s="1" t="s">
        <v>50</v>
      </c>
      <c r="H11" s="1" t="s">
        <v>947</v>
      </c>
      <c r="I11" s="1" t="s">
        <v>965</v>
      </c>
      <c r="J11" s="1" t="s">
        <v>966</v>
      </c>
      <c r="K11" s="1" t="s">
        <v>182</v>
      </c>
      <c r="L11" s="1" t="s">
        <v>967</v>
      </c>
      <c r="M11" s="1" t="s">
        <v>58</v>
      </c>
      <c r="N11" s="1"/>
      <c r="O11" s="1" t="s">
        <v>971</v>
      </c>
    </row>
    <row r="12">
      <c r="A12" s="1">
        <v>8</v>
      </c>
      <c r="B12" s="1" t="s">
        <v>972</v>
      </c>
      <c r="C12" s="1" t="s">
        <v>973</v>
      </c>
      <c r="D12" s="1" t="s">
        <v>62</v>
      </c>
      <c r="E12" s="1">
        <v>5</v>
      </c>
      <c r="F12" s="1"/>
      <c r="G12" s="1" t="s">
        <v>50</v>
      </c>
      <c r="H12" s="1" t="s">
        <v>50</v>
      </c>
      <c r="I12" s="1" t="s">
        <v>50</v>
      </c>
      <c r="J12" s="1" t="s">
        <v>50</v>
      </c>
      <c r="K12" s="1" t="s">
        <v>50</v>
      </c>
      <c r="L12" s="1"/>
      <c r="M12" s="1"/>
      <c r="N12" s="1" t="s">
        <v>219</v>
      </c>
      <c r="O12" s="1"/>
    </row>
    <row r="13">
      <c r="A13" s="1">
        <v>9</v>
      </c>
      <c r="B13" s="1" t="s">
        <v>935</v>
      </c>
      <c r="C13" s="1" t="s">
        <v>936</v>
      </c>
      <c r="D13" s="1" t="s">
        <v>62</v>
      </c>
      <c r="E13" s="1">
        <v>1</v>
      </c>
      <c r="F13" s="1"/>
      <c r="G13" s="1" t="s">
        <v>974</v>
      </c>
      <c r="H13" s="1" t="s">
        <v>50</v>
      </c>
      <c r="I13" s="1" t="s">
        <v>50</v>
      </c>
      <c r="J13" s="1" t="s">
        <v>50</v>
      </c>
      <c r="K13" s="1" t="s">
        <v>50</v>
      </c>
      <c r="L13" s="1"/>
      <c r="M13" s="1"/>
      <c r="N13" s="1" t="s">
        <v>938</v>
      </c>
      <c r="O13" s="1"/>
    </row>
    <row r="14">
      <c r="A14" s="1">
        <v>10</v>
      </c>
      <c r="B14" s="1" t="s">
        <v>120</v>
      </c>
      <c r="C14" s="1" t="s">
        <v>290</v>
      </c>
      <c r="D14" s="1" t="s">
        <v>122</v>
      </c>
      <c r="E14" s="1"/>
      <c r="F14" s="1"/>
      <c r="G14" s="1" t="s">
        <v>50</v>
      </c>
      <c r="H14" s="1" t="s">
        <v>50</v>
      </c>
      <c r="I14" s="1"/>
      <c r="J14" s="1"/>
      <c r="K14" s="1"/>
      <c r="L14" s="1"/>
      <c r="M14" s="1"/>
      <c r="N14" s="1"/>
      <c r="O14" s="1"/>
    </row>
    <row r="15">
      <c r="A15" s="1">
        <v>11</v>
      </c>
      <c r="B15" s="1" t="s">
        <v>118</v>
      </c>
      <c r="C15" s="1" t="s">
        <v>119</v>
      </c>
      <c r="D15" s="1" t="s">
        <v>62</v>
      </c>
      <c r="E15" s="1">
        <v>6</v>
      </c>
      <c r="F15" s="1"/>
      <c r="G15" s="1" t="s">
        <v>50</v>
      </c>
      <c r="H15" s="1" t="s">
        <v>50</v>
      </c>
      <c r="I15" s="1"/>
      <c r="J15" s="1"/>
      <c r="K15" s="1"/>
      <c r="L15" s="1"/>
      <c r="M15" s="1"/>
      <c r="N15" s="1"/>
      <c r="O15" s="1"/>
    </row>
    <row r="16">
      <c r="A16" s="1">
        <v>12</v>
      </c>
      <c r="B16" s="1" t="s">
        <v>125</v>
      </c>
      <c r="C16" s="1" t="s">
        <v>291</v>
      </c>
      <c r="D16" s="1" t="s">
        <v>122</v>
      </c>
      <c r="E16" s="1"/>
      <c r="F16" s="1"/>
      <c r="G16" s="1" t="s">
        <v>50</v>
      </c>
      <c r="H16" s="1" t="s">
        <v>50</v>
      </c>
      <c r="I16" s="1"/>
      <c r="J16" s="1"/>
      <c r="K16" s="1"/>
      <c r="L16" s="1"/>
      <c r="M16" s="1"/>
      <c r="N16" s="1"/>
      <c r="O16" s="1"/>
    </row>
    <row r="17">
      <c r="A17" s="1">
        <v>13</v>
      </c>
      <c r="B17" s="1" t="s">
        <v>123</v>
      </c>
      <c r="C17" s="1" t="s">
        <v>292</v>
      </c>
      <c r="D17" s="1" t="s">
        <v>62</v>
      </c>
      <c r="E17" s="1">
        <v>6</v>
      </c>
      <c r="F17" s="1"/>
      <c r="G17" s="1" t="s">
        <v>50</v>
      </c>
      <c r="H17" s="1" t="s">
        <v>50</v>
      </c>
      <c r="I17" s="1"/>
      <c r="J17" s="1"/>
      <c r="K17" s="1"/>
      <c r="L17" s="1"/>
      <c r="M17" s="1"/>
      <c r="N17" s="1"/>
      <c r="O17" s="1"/>
    </row>
  </sheetData>
  <mergeCells>
    <mergeCell ref="A1:B1"/>
    <mergeCell ref="A2:B2"/>
    <mergeCell ref="A3:B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975</v>
      </c>
      <c r="D1" s="1" t="s">
        <v>26</v>
      </c>
      <c r="E1" s="5">
        <f>HYPERLINK("#'目錄'!A1","回首頁")</f>
        <v/>
      </c>
      <c r="N1" s="4" t="s">
        <v>33</v>
      </c>
      <c r="O1" s="1"/>
    </row>
    <row r="2" ht="24" customHeight="1">
      <c r="A2" s="2" t="s">
        <v>34</v>
      </c>
      <c r="B2" s="2"/>
      <c r="C2" s="1" t="s">
        <v>976</v>
      </c>
      <c r="N2" s="4" t="s">
        <v>36</v>
      </c>
      <c r="O2" s="1" t="s">
        <v>977</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978</v>
      </c>
      <c r="C5" s="1" t="s">
        <v>979</v>
      </c>
      <c r="D5" s="1" t="s">
        <v>62</v>
      </c>
      <c r="E5" s="1">
        <v>2</v>
      </c>
      <c r="F5" s="1"/>
      <c r="G5" s="1" t="s">
        <v>50</v>
      </c>
      <c r="H5" s="1" t="s">
        <v>980</v>
      </c>
      <c r="I5" s="1" t="s">
        <v>981</v>
      </c>
      <c r="J5" s="1" t="s">
        <v>979</v>
      </c>
      <c r="K5" s="1" t="s">
        <v>56</v>
      </c>
      <c r="L5" s="1" t="s">
        <v>174</v>
      </c>
      <c r="M5" s="1" t="s">
        <v>58</v>
      </c>
      <c r="N5" s="1"/>
      <c r="O5" s="1" t="s">
        <v>982</v>
      </c>
    </row>
    <row r="6">
      <c r="A6" s="1">
        <v>2</v>
      </c>
      <c r="B6" s="1" t="s">
        <v>983</v>
      </c>
      <c r="C6" s="1" t="s">
        <v>984</v>
      </c>
      <c r="D6" s="1" t="s">
        <v>247</v>
      </c>
      <c r="E6" s="1">
        <v>40</v>
      </c>
      <c r="F6" s="1"/>
      <c r="G6" s="1" t="s">
        <v>600</v>
      </c>
      <c r="H6" s="1" t="s">
        <v>980</v>
      </c>
      <c r="I6" s="1" t="s">
        <v>985</v>
      </c>
      <c r="J6" s="1" t="s">
        <v>984</v>
      </c>
      <c r="K6" s="1" t="s">
        <v>182</v>
      </c>
      <c r="L6" s="1" t="s">
        <v>663</v>
      </c>
      <c r="M6" s="1" t="s">
        <v>58</v>
      </c>
      <c r="N6" s="1"/>
      <c r="O6" s="1" t="s">
        <v>986</v>
      </c>
    </row>
    <row r="7">
      <c r="A7" s="1">
        <v>3</v>
      </c>
      <c r="B7" s="1" t="s">
        <v>987</v>
      </c>
      <c r="C7" s="1" t="s">
        <v>988</v>
      </c>
      <c r="D7" s="1" t="s">
        <v>83</v>
      </c>
      <c r="E7" s="1">
        <v>3</v>
      </c>
      <c r="F7" s="1"/>
      <c r="G7" s="1" t="s">
        <v>50</v>
      </c>
      <c r="H7" s="1" t="s">
        <v>50</v>
      </c>
      <c r="I7" s="1" t="s">
        <v>50</v>
      </c>
      <c r="J7" s="1" t="s">
        <v>50</v>
      </c>
      <c r="K7" s="1" t="s">
        <v>50</v>
      </c>
      <c r="L7" s="1"/>
      <c r="M7" s="1"/>
      <c r="N7" s="1" t="s">
        <v>989</v>
      </c>
      <c r="O7" s="1"/>
    </row>
    <row r="8">
      <c r="A8" s="1">
        <v>4</v>
      </c>
      <c r="B8" s="1" t="s">
        <v>935</v>
      </c>
      <c r="C8" s="1" t="s">
        <v>936</v>
      </c>
      <c r="D8" s="1" t="s">
        <v>62</v>
      </c>
      <c r="E8" s="1">
        <v>1</v>
      </c>
      <c r="F8" s="1"/>
      <c r="G8" s="1" t="s">
        <v>937</v>
      </c>
      <c r="H8" s="1" t="s">
        <v>50</v>
      </c>
      <c r="I8" s="1" t="s">
        <v>50</v>
      </c>
      <c r="J8" s="1" t="s">
        <v>50</v>
      </c>
      <c r="K8" s="1" t="s">
        <v>50</v>
      </c>
      <c r="L8" s="1"/>
      <c r="M8" s="1"/>
      <c r="N8" s="1" t="s">
        <v>938</v>
      </c>
      <c r="O8" s="1"/>
    </row>
    <row r="9">
      <c r="A9" s="1">
        <v>5</v>
      </c>
      <c r="B9" s="1" t="s">
        <v>120</v>
      </c>
      <c r="C9" s="1" t="s">
        <v>290</v>
      </c>
      <c r="D9" s="1" t="s">
        <v>122</v>
      </c>
      <c r="E9" s="1"/>
      <c r="F9" s="1"/>
      <c r="G9" s="1" t="s">
        <v>600</v>
      </c>
      <c r="H9" s="1" t="s">
        <v>50</v>
      </c>
      <c r="I9" s="1"/>
      <c r="J9" s="1"/>
      <c r="K9" s="1"/>
      <c r="L9" s="1"/>
      <c r="M9" s="1"/>
      <c r="N9" s="1"/>
      <c r="O9" s="1"/>
    </row>
    <row r="10">
      <c r="A10" s="1">
        <v>6</v>
      </c>
      <c r="B10" s="1" t="s">
        <v>118</v>
      </c>
      <c r="C10" s="1" t="s">
        <v>119</v>
      </c>
      <c r="D10" s="1" t="s">
        <v>62</v>
      </c>
      <c r="E10" s="1">
        <v>6</v>
      </c>
      <c r="F10" s="1"/>
      <c r="G10" s="1" t="s">
        <v>600</v>
      </c>
      <c r="H10" s="1" t="s">
        <v>50</v>
      </c>
      <c r="I10" s="1"/>
      <c r="J10" s="1"/>
      <c r="K10" s="1"/>
      <c r="L10" s="1"/>
      <c r="M10" s="1"/>
      <c r="N10" s="1"/>
      <c r="O10" s="1"/>
    </row>
    <row r="11">
      <c r="A11" s="1">
        <v>7</v>
      </c>
      <c r="B11" s="1" t="s">
        <v>125</v>
      </c>
      <c r="C11" s="1" t="s">
        <v>291</v>
      </c>
      <c r="D11" s="1" t="s">
        <v>122</v>
      </c>
      <c r="E11" s="1"/>
      <c r="F11" s="1"/>
      <c r="G11" s="1" t="s">
        <v>600</v>
      </c>
      <c r="H11" s="1" t="s">
        <v>50</v>
      </c>
      <c r="I11" s="1"/>
      <c r="J11" s="1"/>
      <c r="K11" s="1"/>
      <c r="L11" s="1"/>
      <c r="M11" s="1"/>
      <c r="N11" s="1"/>
      <c r="O11" s="1"/>
    </row>
    <row r="12">
      <c r="A12" s="1">
        <v>8</v>
      </c>
      <c r="B12" s="1" t="s">
        <v>123</v>
      </c>
      <c r="C12" s="1" t="s">
        <v>292</v>
      </c>
      <c r="D12" s="1" t="s">
        <v>62</v>
      </c>
      <c r="E12" s="1">
        <v>6</v>
      </c>
      <c r="F12" s="1"/>
      <c r="G12" s="1" t="s">
        <v>600</v>
      </c>
      <c r="H12" s="1" t="s">
        <v>50</v>
      </c>
      <c r="I12" s="1"/>
      <c r="J12" s="1"/>
      <c r="K12" s="1"/>
      <c r="L12" s="1"/>
      <c r="M12" s="1"/>
      <c r="N12" s="1"/>
      <c r="O12" s="1"/>
    </row>
  </sheetData>
  <mergeCells>
    <mergeCell ref="A1:B1"/>
    <mergeCell ref="A2:B2"/>
    <mergeCell ref="A3:B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990</v>
      </c>
      <c r="D1" s="1" t="s">
        <v>27</v>
      </c>
      <c r="E1" s="5">
        <f>HYPERLINK("#'目錄'!A1","回首頁")</f>
        <v/>
      </c>
      <c r="N1" s="4" t="s">
        <v>33</v>
      </c>
      <c r="O1" s="1"/>
    </row>
    <row r="2" ht="24" customHeight="1">
      <c r="A2" s="2" t="s">
        <v>34</v>
      </c>
      <c r="B2" s="2"/>
      <c r="C2" s="1" t="s">
        <v>991</v>
      </c>
      <c r="N2" s="4" t="s">
        <v>36</v>
      </c>
      <c r="O2" s="1" t="s">
        <v>992</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993</v>
      </c>
      <c r="C5" s="1" t="s">
        <v>994</v>
      </c>
      <c r="D5" s="1" t="s">
        <v>62</v>
      </c>
      <c r="E5" s="1">
        <v>1</v>
      </c>
      <c r="F5" s="1"/>
      <c r="G5" s="1" t="s">
        <v>995</v>
      </c>
      <c r="H5" s="1" t="s">
        <v>996</v>
      </c>
      <c r="I5" s="1" t="s">
        <v>997</v>
      </c>
      <c r="J5" s="1" t="s">
        <v>998</v>
      </c>
      <c r="K5" s="1" t="s">
        <v>182</v>
      </c>
      <c r="L5" s="1" t="s">
        <v>183</v>
      </c>
      <c r="M5" s="1" t="s">
        <v>58</v>
      </c>
      <c r="N5" s="1"/>
      <c r="O5" s="1" t="s">
        <v>999</v>
      </c>
    </row>
    <row r="6">
      <c r="A6" s="1">
        <v>2</v>
      </c>
      <c r="B6" s="1" t="s">
        <v>1000</v>
      </c>
      <c r="C6" s="1" t="s">
        <v>1001</v>
      </c>
      <c r="D6" s="1" t="s">
        <v>62</v>
      </c>
      <c r="E6" s="1">
        <v>4</v>
      </c>
      <c r="F6" s="1"/>
      <c r="G6" s="1" t="s">
        <v>1002</v>
      </c>
      <c r="H6" s="1" t="s">
        <v>996</v>
      </c>
      <c r="I6" s="1" t="s">
        <v>1003</v>
      </c>
      <c r="J6" s="1" t="s">
        <v>1004</v>
      </c>
      <c r="K6" s="1" t="s">
        <v>56</v>
      </c>
      <c r="L6" s="1" t="s">
        <v>160</v>
      </c>
      <c r="M6" s="1" t="s">
        <v>58</v>
      </c>
      <c r="N6" s="1"/>
      <c r="O6" s="1" t="s">
        <v>1005</v>
      </c>
    </row>
    <row r="7">
      <c r="A7" s="1">
        <v>3</v>
      </c>
      <c r="B7" s="1" t="s">
        <v>1006</v>
      </c>
      <c r="C7" s="1" t="s">
        <v>1007</v>
      </c>
      <c r="D7" s="1" t="s">
        <v>247</v>
      </c>
      <c r="E7" s="1">
        <v>50</v>
      </c>
      <c r="F7" s="1"/>
      <c r="G7" s="1" t="s">
        <v>50</v>
      </c>
      <c r="H7" s="1" t="s">
        <v>996</v>
      </c>
      <c r="I7" s="1" t="s">
        <v>1008</v>
      </c>
      <c r="J7" s="1" t="s">
        <v>1007</v>
      </c>
      <c r="K7" s="1" t="s">
        <v>182</v>
      </c>
      <c r="L7" s="1" t="s">
        <v>1009</v>
      </c>
      <c r="M7" s="1" t="s">
        <v>58</v>
      </c>
      <c r="N7" s="1"/>
      <c r="O7" s="1" t="s">
        <v>1010</v>
      </c>
    </row>
    <row r="8">
      <c r="A8" s="1">
        <v>4</v>
      </c>
      <c r="B8" s="1" t="s">
        <v>935</v>
      </c>
      <c r="C8" s="1" t="s">
        <v>936</v>
      </c>
      <c r="D8" s="1" t="s">
        <v>62</v>
      </c>
      <c r="E8" s="1">
        <v>1</v>
      </c>
      <c r="F8" s="1"/>
      <c r="G8" s="1" t="s">
        <v>937</v>
      </c>
      <c r="H8" s="1" t="s">
        <v>50</v>
      </c>
      <c r="I8" s="1" t="s">
        <v>50</v>
      </c>
      <c r="J8" s="1" t="s">
        <v>50</v>
      </c>
      <c r="K8" s="1" t="s">
        <v>50</v>
      </c>
      <c r="L8" s="1"/>
      <c r="M8" s="1"/>
      <c r="N8" s="1" t="s">
        <v>938</v>
      </c>
      <c r="O8" s="1"/>
    </row>
    <row r="9">
      <c r="A9" s="1">
        <v>5</v>
      </c>
      <c r="B9" s="1" t="s">
        <v>120</v>
      </c>
      <c r="C9" s="1" t="s">
        <v>290</v>
      </c>
      <c r="D9" s="1" t="s">
        <v>122</v>
      </c>
      <c r="E9" s="1"/>
      <c r="F9" s="1"/>
      <c r="G9" s="1" t="s">
        <v>50</v>
      </c>
      <c r="H9" s="1" t="s">
        <v>50</v>
      </c>
      <c r="I9" s="1"/>
      <c r="J9" s="1"/>
      <c r="K9" s="1"/>
      <c r="L9" s="1"/>
      <c r="M9" s="1"/>
      <c r="N9" s="1"/>
      <c r="O9" s="1"/>
    </row>
    <row r="10">
      <c r="A10" s="1">
        <v>6</v>
      </c>
      <c r="B10" s="1" t="s">
        <v>118</v>
      </c>
      <c r="C10" s="1" t="s">
        <v>119</v>
      </c>
      <c r="D10" s="1" t="s">
        <v>62</v>
      </c>
      <c r="E10" s="1">
        <v>6</v>
      </c>
      <c r="F10" s="1"/>
      <c r="G10" s="1" t="s">
        <v>50</v>
      </c>
      <c r="H10" s="1" t="s">
        <v>50</v>
      </c>
      <c r="I10" s="1"/>
      <c r="J10" s="1"/>
      <c r="K10" s="1"/>
      <c r="L10" s="1"/>
      <c r="M10" s="1"/>
      <c r="N10" s="1"/>
      <c r="O10" s="1"/>
    </row>
    <row r="11">
      <c r="A11" s="1">
        <v>7</v>
      </c>
      <c r="B11" s="1" t="s">
        <v>125</v>
      </c>
      <c r="C11" s="1" t="s">
        <v>291</v>
      </c>
      <c r="D11" s="1" t="s">
        <v>122</v>
      </c>
      <c r="E11" s="1"/>
      <c r="F11" s="1"/>
      <c r="G11" s="1" t="s">
        <v>50</v>
      </c>
      <c r="H11" s="1" t="s">
        <v>50</v>
      </c>
      <c r="I11" s="1"/>
      <c r="J11" s="1"/>
      <c r="K11" s="1"/>
      <c r="L11" s="1"/>
      <c r="M11" s="1"/>
      <c r="N11" s="1"/>
      <c r="O11" s="1"/>
    </row>
    <row r="12">
      <c r="A12" s="1">
        <v>8</v>
      </c>
      <c r="B12" s="1" t="s">
        <v>123</v>
      </c>
      <c r="C12" s="1" t="s">
        <v>292</v>
      </c>
      <c r="D12" s="1" t="s">
        <v>62</v>
      </c>
      <c r="E12" s="1">
        <v>6</v>
      </c>
      <c r="F12" s="1"/>
      <c r="G12" s="1" t="s">
        <v>50</v>
      </c>
      <c r="H12" s="1" t="s">
        <v>50</v>
      </c>
      <c r="I12" s="1"/>
      <c r="J12" s="1"/>
      <c r="K12" s="1"/>
      <c r="L12" s="1"/>
      <c r="M12" s="1"/>
      <c r="N12" s="1"/>
      <c r="O12" s="1"/>
    </row>
  </sheetData>
  <mergeCells>
    <mergeCell ref="A1:B1"/>
    <mergeCell ref="A2:B2"/>
    <mergeCell ref="A3:B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1011</v>
      </c>
      <c r="D1" s="1" t="s">
        <v>28</v>
      </c>
      <c r="E1" s="5">
        <f>HYPERLINK("#'目錄'!A1","回首頁")</f>
        <v/>
      </c>
      <c r="N1" s="4" t="s">
        <v>33</v>
      </c>
      <c r="O1" s="1"/>
    </row>
    <row r="2" ht="24" customHeight="1">
      <c r="A2" s="2" t="s">
        <v>34</v>
      </c>
      <c r="B2" s="2"/>
      <c r="C2" s="1" t="s">
        <v>1012</v>
      </c>
      <c r="N2" s="4" t="s">
        <v>36</v>
      </c>
      <c r="O2" s="1" t="s">
        <v>1013</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1014</v>
      </c>
      <c r="C5" s="1" t="s">
        <v>1015</v>
      </c>
      <c r="D5" s="1" t="s">
        <v>62</v>
      </c>
      <c r="E5" s="1">
        <v>10</v>
      </c>
      <c r="F5" s="1"/>
      <c r="G5" s="1" t="s">
        <v>600</v>
      </c>
      <c r="H5" s="1" t="s">
        <v>1016</v>
      </c>
      <c r="I5" s="1" t="s">
        <v>1017</v>
      </c>
      <c r="J5" s="1" t="s">
        <v>58</v>
      </c>
      <c r="K5" s="1" t="s">
        <v>147</v>
      </c>
      <c r="L5" s="1" t="s">
        <v>147</v>
      </c>
      <c r="M5" s="1" t="s">
        <v>147</v>
      </c>
      <c r="N5" s="1"/>
      <c r="O5" s="1" t="s">
        <v>1018</v>
      </c>
    </row>
    <row r="6">
      <c r="A6" s="1">
        <v>2</v>
      </c>
      <c r="B6" s="1" t="s">
        <v>1019</v>
      </c>
      <c r="C6" s="1" t="s">
        <v>1020</v>
      </c>
      <c r="D6" s="1" t="s">
        <v>247</v>
      </c>
      <c r="E6" s="1">
        <v>20</v>
      </c>
      <c r="F6" s="1"/>
      <c r="G6" s="1" t="s">
        <v>50</v>
      </c>
      <c r="H6" s="1" t="s">
        <v>1016</v>
      </c>
      <c r="I6" s="1" t="s">
        <v>1021</v>
      </c>
      <c r="J6" s="1" t="s">
        <v>58</v>
      </c>
      <c r="K6" s="1" t="s">
        <v>147</v>
      </c>
      <c r="L6" s="1" t="s">
        <v>147</v>
      </c>
      <c r="M6" s="1" t="s">
        <v>147</v>
      </c>
      <c r="N6" s="1"/>
      <c r="O6" s="1" t="s">
        <v>1022</v>
      </c>
    </row>
    <row r="7">
      <c r="A7" s="1">
        <v>3</v>
      </c>
      <c r="B7" s="1" t="s">
        <v>1023</v>
      </c>
      <c r="C7" s="1" t="s">
        <v>1024</v>
      </c>
      <c r="D7" s="1" t="s">
        <v>247</v>
      </c>
      <c r="E7" s="1">
        <v>50</v>
      </c>
      <c r="F7" s="1"/>
      <c r="G7" s="1" t="s">
        <v>50</v>
      </c>
      <c r="H7" s="1" t="s">
        <v>1025</v>
      </c>
      <c r="I7" s="1" t="s">
        <v>1026</v>
      </c>
      <c r="J7" s="1" t="s">
        <v>50</v>
      </c>
      <c r="K7" s="1" t="s">
        <v>50</v>
      </c>
      <c r="L7" s="1" t="s">
        <v>58</v>
      </c>
      <c r="M7" s="1" t="s">
        <v>58</v>
      </c>
      <c r="N7" s="1"/>
      <c r="O7" s="1" t="s">
        <v>1027</v>
      </c>
    </row>
    <row r="8">
      <c r="A8" s="1">
        <v>4</v>
      </c>
      <c r="B8" s="1" t="s">
        <v>1028</v>
      </c>
      <c r="C8" s="1" t="s">
        <v>65</v>
      </c>
      <c r="D8" s="1" t="s">
        <v>62</v>
      </c>
      <c r="E8" s="1">
        <v>3</v>
      </c>
      <c r="F8" s="1"/>
      <c r="G8" s="1" t="s">
        <v>1029</v>
      </c>
      <c r="H8" s="1" t="s">
        <v>50</v>
      </c>
      <c r="I8" s="1" t="s">
        <v>50</v>
      </c>
      <c r="J8" s="1" t="s">
        <v>50</v>
      </c>
      <c r="K8" s="1" t="s">
        <v>50</v>
      </c>
      <c r="L8" s="1"/>
      <c r="M8" s="1"/>
      <c r="N8" s="1" t="s">
        <v>66</v>
      </c>
      <c r="O8" s="1"/>
    </row>
    <row r="9">
      <c r="A9" s="1">
        <v>5</v>
      </c>
      <c r="B9" s="1" t="s">
        <v>1030</v>
      </c>
      <c r="C9" s="1" t="s">
        <v>1031</v>
      </c>
      <c r="D9" s="1" t="s">
        <v>83</v>
      </c>
      <c r="E9" s="1">
        <v>16</v>
      </c>
      <c r="F9" s="1">
        <v>2</v>
      </c>
      <c r="G9" s="1" t="s">
        <v>50</v>
      </c>
      <c r="H9" s="1" t="s">
        <v>1032</v>
      </c>
      <c r="I9" s="1" t="s">
        <v>1033</v>
      </c>
      <c r="J9" s="1" t="s">
        <v>50</v>
      </c>
      <c r="K9" s="1" t="s">
        <v>50</v>
      </c>
      <c r="L9" s="1" t="s">
        <v>58</v>
      </c>
      <c r="M9" s="1" t="s">
        <v>58</v>
      </c>
      <c r="N9" s="1"/>
      <c r="O9" s="1" t="s">
        <v>1034</v>
      </c>
    </row>
    <row r="10">
      <c r="A10" s="1">
        <v>6</v>
      </c>
      <c r="B10" s="1" t="s">
        <v>1035</v>
      </c>
      <c r="C10" s="1" t="s">
        <v>1036</v>
      </c>
      <c r="D10" s="1" t="s">
        <v>83</v>
      </c>
      <c r="E10" s="1">
        <v>16</v>
      </c>
      <c r="F10" s="1">
        <v>2</v>
      </c>
      <c r="G10" s="1" t="s">
        <v>50</v>
      </c>
      <c r="H10" s="1" t="s">
        <v>50</v>
      </c>
      <c r="I10" s="1" t="s">
        <v>50</v>
      </c>
      <c r="J10" s="1" t="s">
        <v>50</v>
      </c>
      <c r="K10" s="1" t="s">
        <v>50</v>
      </c>
      <c r="L10" s="1"/>
      <c r="M10" s="1"/>
      <c r="N10" s="1" t="s">
        <v>84</v>
      </c>
      <c r="O10" s="1"/>
    </row>
    <row r="11">
      <c r="A11" s="1">
        <v>7</v>
      </c>
      <c r="B11" s="1" t="s">
        <v>1037</v>
      </c>
      <c r="C11" s="1" t="s">
        <v>1038</v>
      </c>
      <c r="D11" s="1" t="s">
        <v>83</v>
      </c>
      <c r="E11" s="1">
        <v>16</v>
      </c>
      <c r="F11" s="1">
        <v>2</v>
      </c>
      <c r="G11" s="1" t="s">
        <v>50</v>
      </c>
      <c r="H11" s="1" t="s">
        <v>50</v>
      </c>
      <c r="I11" s="1" t="s">
        <v>50</v>
      </c>
      <c r="J11" s="1" t="s">
        <v>50</v>
      </c>
      <c r="K11" s="1" t="s">
        <v>50</v>
      </c>
      <c r="L11" s="1"/>
      <c r="M11" s="1"/>
      <c r="N11" s="1" t="s">
        <v>84</v>
      </c>
      <c r="O11" s="1"/>
    </row>
    <row r="12">
      <c r="A12" s="1">
        <v>8</v>
      </c>
      <c r="B12" s="1" t="s">
        <v>120</v>
      </c>
      <c r="C12" s="1" t="s">
        <v>290</v>
      </c>
      <c r="D12" s="1" t="s">
        <v>122</v>
      </c>
      <c r="E12" s="1"/>
      <c r="F12" s="1"/>
      <c r="G12" s="1" t="s">
        <v>600</v>
      </c>
      <c r="H12" s="1" t="s">
        <v>50</v>
      </c>
      <c r="I12" s="1"/>
      <c r="J12" s="1"/>
      <c r="K12" s="1"/>
      <c r="L12" s="1"/>
      <c r="M12" s="1"/>
      <c r="N12" s="1"/>
      <c r="O12" s="1"/>
    </row>
    <row r="13">
      <c r="A13" s="1">
        <v>9</v>
      </c>
      <c r="B13" s="1" t="s">
        <v>118</v>
      </c>
      <c r="C13" s="1" t="s">
        <v>119</v>
      </c>
      <c r="D13" s="1" t="s">
        <v>62</v>
      </c>
      <c r="E13" s="1">
        <v>6</v>
      </c>
      <c r="F13" s="1"/>
      <c r="G13" s="1" t="s">
        <v>600</v>
      </c>
      <c r="H13" s="1" t="s">
        <v>50</v>
      </c>
      <c r="I13" s="1"/>
      <c r="J13" s="1"/>
      <c r="K13" s="1"/>
      <c r="L13" s="1"/>
      <c r="M13" s="1"/>
      <c r="N13" s="1"/>
      <c r="O13" s="1"/>
    </row>
    <row r="14">
      <c r="A14" s="1">
        <v>10</v>
      </c>
      <c r="B14" s="1" t="s">
        <v>125</v>
      </c>
      <c r="C14" s="1" t="s">
        <v>291</v>
      </c>
      <c r="D14" s="1" t="s">
        <v>122</v>
      </c>
      <c r="E14" s="1"/>
      <c r="F14" s="1"/>
      <c r="G14" s="1" t="s">
        <v>600</v>
      </c>
      <c r="H14" s="1" t="s">
        <v>50</v>
      </c>
      <c r="I14" s="1"/>
      <c r="J14" s="1"/>
      <c r="K14" s="1"/>
      <c r="L14" s="1"/>
      <c r="M14" s="1"/>
      <c r="N14" s="1"/>
      <c r="O14" s="1"/>
    </row>
    <row r="15">
      <c r="A15" s="1">
        <v>11</v>
      </c>
      <c r="B15" s="1" t="s">
        <v>123</v>
      </c>
      <c r="C15" s="1" t="s">
        <v>292</v>
      </c>
      <c r="D15" s="1" t="s">
        <v>62</v>
      </c>
      <c r="E15" s="1">
        <v>6</v>
      </c>
      <c r="F15" s="1"/>
      <c r="G15" s="1" t="s">
        <v>600</v>
      </c>
      <c r="H15" s="1" t="s">
        <v>50</v>
      </c>
      <c r="I15" s="1"/>
      <c r="J15" s="1"/>
      <c r="K15" s="1"/>
      <c r="L15" s="1"/>
      <c r="M15" s="1"/>
      <c r="N15" s="1"/>
      <c r="O15" s="1"/>
    </row>
  </sheetData>
  <mergeCells>
    <mergeCell ref="A1:B1"/>
    <mergeCell ref="A2:B2"/>
    <mergeCell ref="A3:B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1011</v>
      </c>
      <c r="D1" s="1" t="s">
        <v>28</v>
      </c>
      <c r="E1" s="5">
        <f>HYPERLINK("#'目錄'!A1","回首頁")</f>
        <v/>
      </c>
      <c r="N1" s="4" t="s">
        <v>33</v>
      </c>
      <c r="O1" s="1"/>
    </row>
    <row r="2" ht="24" customHeight="1">
      <c r="A2" s="2" t="s">
        <v>34</v>
      </c>
      <c r="B2" s="2"/>
      <c r="C2" s="1" t="s">
        <v>1039</v>
      </c>
      <c r="N2" s="4" t="s">
        <v>36</v>
      </c>
      <c r="O2" s="1" t="s">
        <v>1013</v>
      </c>
    </row>
    <row r="3" ht="24" customHeight="1">
      <c r="A3" s="2" t="s">
        <v>38</v>
      </c>
      <c r="B3" s="2"/>
      <c r="C3" s="1" t="s">
        <v>1040</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1014</v>
      </c>
      <c r="C5" s="1" t="s">
        <v>1015</v>
      </c>
      <c r="D5" s="1" t="s">
        <v>62</v>
      </c>
      <c r="E5" s="1">
        <v>10</v>
      </c>
      <c r="F5" s="1"/>
      <c r="G5" s="1" t="s">
        <v>600</v>
      </c>
      <c r="H5" s="1" t="s">
        <v>1041</v>
      </c>
      <c r="I5" s="1" t="s">
        <v>1042</v>
      </c>
      <c r="J5" s="1" t="s">
        <v>50</v>
      </c>
      <c r="K5" s="1" t="s">
        <v>50</v>
      </c>
      <c r="L5" s="1" t="s">
        <v>58</v>
      </c>
      <c r="M5" s="1" t="s">
        <v>58</v>
      </c>
      <c r="N5" s="1"/>
      <c r="O5" s="1" t="s">
        <v>1043</v>
      </c>
    </row>
    <row r="6">
      <c r="A6" s="1">
        <v>2</v>
      </c>
      <c r="B6" s="1" t="s">
        <v>1019</v>
      </c>
      <c r="C6" s="1" t="s">
        <v>1020</v>
      </c>
      <c r="D6" s="1" t="s">
        <v>247</v>
      </c>
      <c r="E6" s="1">
        <v>20</v>
      </c>
      <c r="F6" s="1"/>
      <c r="G6" s="1" t="s">
        <v>50</v>
      </c>
      <c r="H6" s="1" t="s">
        <v>1041</v>
      </c>
      <c r="I6" s="1" t="s">
        <v>1044</v>
      </c>
      <c r="J6" s="1" t="s">
        <v>50</v>
      </c>
      <c r="K6" s="1" t="s">
        <v>50</v>
      </c>
      <c r="L6" s="1" t="s">
        <v>58</v>
      </c>
      <c r="M6" s="1" t="s">
        <v>58</v>
      </c>
      <c r="N6" s="1"/>
      <c r="O6" s="1" t="s">
        <v>1045</v>
      </c>
    </row>
    <row r="7">
      <c r="A7" s="1">
        <v>3</v>
      </c>
      <c r="B7" s="1" t="s">
        <v>1023</v>
      </c>
      <c r="C7" s="1" t="s">
        <v>1024</v>
      </c>
      <c r="D7" s="1" t="s">
        <v>247</v>
      </c>
      <c r="E7" s="1">
        <v>50</v>
      </c>
      <c r="F7" s="1"/>
      <c r="G7" s="1" t="s">
        <v>50</v>
      </c>
      <c r="H7" s="1" t="s">
        <v>1041</v>
      </c>
      <c r="I7" s="1" t="s">
        <v>1044</v>
      </c>
      <c r="J7" s="1" t="s">
        <v>50</v>
      </c>
      <c r="K7" s="1" t="s">
        <v>50</v>
      </c>
      <c r="L7" s="1" t="s">
        <v>58</v>
      </c>
      <c r="M7" s="1" t="s">
        <v>58</v>
      </c>
      <c r="N7" s="1"/>
      <c r="O7" s="1" t="s">
        <v>1045</v>
      </c>
    </row>
    <row r="8">
      <c r="A8" s="1">
        <v>4</v>
      </c>
      <c r="B8" s="1" t="s">
        <v>1028</v>
      </c>
      <c r="C8" s="1" t="s">
        <v>65</v>
      </c>
      <c r="D8" s="1" t="s">
        <v>62</v>
      </c>
      <c r="E8" s="1">
        <v>3</v>
      </c>
      <c r="F8" s="1"/>
      <c r="G8" s="1" t="s">
        <v>1029</v>
      </c>
      <c r="H8" s="1" t="s">
        <v>50</v>
      </c>
      <c r="I8" s="1" t="s">
        <v>50</v>
      </c>
      <c r="J8" s="1" t="s">
        <v>50</v>
      </c>
      <c r="K8" s="1" t="s">
        <v>50</v>
      </c>
      <c r="L8" s="1"/>
      <c r="M8" s="1"/>
      <c r="N8" s="1" t="s">
        <v>66</v>
      </c>
      <c r="O8" s="1"/>
    </row>
    <row r="9">
      <c r="A9" s="1">
        <v>5</v>
      </c>
      <c r="B9" s="1" t="s">
        <v>1030</v>
      </c>
      <c r="C9" s="1" t="s">
        <v>1031</v>
      </c>
      <c r="D9" s="1" t="s">
        <v>83</v>
      </c>
      <c r="E9" s="1">
        <v>16</v>
      </c>
      <c r="F9" s="1">
        <v>2</v>
      </c>
      <c r="G9" s="1" t="s">
        <v>50</v>
      </c>
      <c r="H9" s="1" t="s">
        <v>50</v>
      </c>
      <c r="I9" s="1" t="s">
        <v>50</v>
      </c>
      <c r="J9" s="1" t="s">
        <v>50</v>
      </c>
      <c r="K9" s="1" t="s">
        <v>50</v>
      </c>
      <c r="L9" s="1"/>
      <c r="M9" s="1"/>
      <c r="N9" s="1" t="s">
        <v>84</v>
      </c>
      <c r="O9" s="1"/>
    </row>
    <row r="10">
      <c r="A10" s="1">
        <v>6</v>
      </c>
      <c r="B10" s="1" t="s">
        <v>1035</v>
      </c>
      <c r="C10" s="1" t="s">
        <v>1036</v>
      </c>
      <c r="D10" s="1" t="s">
        <v>83</v>
      </c>
      <c r="E10" s="1">
        <v>16</v>
      </c>
      <c r="F10" s="1">
        <v>2</v>
      </c>
      <c r="G10" s="1" t="s">
        <v>50</v>
      </c>
      <c r="H10" s="1" t="s">
        <v>50</v>
      </c>
      <c r="I10" s="1" t="s">
        <v>50</v>
      </c>
      <c r="J10" s="1" t="s">
        <v>50</v>
      </c>
      <c r="K10" s="1" t="s">
        <v>50</v>
      </c>
      <c r="L10" s="1"/>
      <c r="M10" s="1"/>
      <c r="N10" s="1" t="s">
        <v>84</v>
      </c>
      <c r="O10" s="1"/>
    </row>
    <row r="11">
      <c r="A11" s="1">
        <v>7</v>
      </c>
      <c r="B11" s="1" t="s">
        <v>1037</v>
      </c>
      <c r="C11" s="1" t="s">
        <v>1038</v>
      </c>
      <c r="D11" s="1" t="s">
        <v>83</v>
      </c>
      <c r="E11" s="1">
        <v>16</v>
      </c>
      <c r="F11" s="1">
        <v>2</v>
      </c>
      <c r="G11" s="1" t="s">
        <v>50</v>
      </c>
      <c r="H11" s="1" t="s">
        <v>50</v>
      </c>
      <c r="I11" s="1" t="s">
        <v>50</v>
      </c>
      <c r="J11" s="1" t="s">
        <v>50</v>
      </c>
      <c r="K11" s="1" t="s">
        <v>50</v>
      </c>
      <c r="L11" s="1"/>
      <c r="M11" s="1"/>
      <c r="N11" s="1" t="s">
        <v>84</v>
      </c>
      <c r="O11" s="1"/>
    </row>
    <row r="12">
      <c r="A12" s="1">
        <v>8</v>
      </c>
      <c r="B12" s="1" t="s">
        <v>120</v>
      </c>
      <c r="C12" s="1" t="s">
        <v>290</v>
      </c>
      <c r="D12" s="1" t="s">
        <v>122</v>
      </c>
      <c r="E12" s="1"/>
      <c r="F12" s="1"/>
      <c r="G12" s="1" t="s">
        <v>600</v>
      </c>
      <c r="H12" s="1" t="s">
        <v>50</v>
      </c>
      <c r="I12" s="1"/>
      <c r="J12" s="1"/>
      <c r="K12" s="1"/>
      <c r="L12" s="1"/>
      <c r="M12" s="1"/>
      <c r="N12" s="1"/>
      <c r="O12" s="1"/>
    </row>
    <row r="13">
      <c r="A13" s="1">
        <v>9</v>
      </c>
      <c r="B13" s="1" t="s">
        <v>118</v>
      </c>
      <c r="C13" s="1" t="s">
        <v>119</v>
      </c>
      <c r="D13" s="1" t="s">
        <v>62</v>
      </c>
      <c r="E13" s="1">
        <v>6</v>
      </c>
      <c r="F13" s="1"/>
      <c r="G13" s="1" t="s">
        <v>600</v>
      </c>
      <c r="H13" s="1" t="s">
        <v>50</v>
      </c>
      <c r="I13" s="1"/>
      <c r="J13" s="1"/>
      <c r="K13" s="1"/>
      <c r="L13" s="1"/>
      <c r="M13" s="1"/>
      <c r="N13" s="1"/>
      <c r="O13" s="1"/>
    </row>
    <row r="14">
      <c r="A14" s="1">
        <v>10</v>
      </c>
      <c r="B14" s="1" t="s">
        <v>125</v>
      </c>
      <c r="C14" s="1" t="s">
        <v>291</v>
      </c>
      <c r="D14" s="1" t="s">
        <v>122</v>
      </c>
      <c r="E14" s="1"/>
      <c r="F14" s="1"/>
      <c r="G14" s="1" t="s">
        <v>600</v>
      </c>
      <c r="H14" s="1" t="s">
        <v>50</v>
      </c>
      <c r="I14" s="1"/>
      <c r="J14" s="1"/>
      <c r="K14" s="1"/>
      <c r="L14" s="1"/>
      <c r="M14" s="1"/>
      <c r="N14" s="1"/>
      <c r="O14" s="1"/>
    </row>
    <row r="15">
      <c r="A15" s="1">
        <v>11</v>
      </c>
      <c r="B15" s="1" t="s">
        <v>123</v>
      </c>
      <c r="C15" s="1" t="s">
        <v>292</v>
      </c>
      <c r="D15" s="1" t="s">
        <v>62</v>
      </c>
      <c r="E15" s="1">
        <v>6</v>
      </c>
      <c r="F15" s="1"/>
      <c r="G15" s="1" t="s">
        <v>600</v>
      </c>
      <c r="H15" s="1" t="s">
        <v>50</v>
      </c>
      <c r="I15" s="1"/>
      <c r="J15" s="1"/>
      <c r="K15" s="1"/>
      <c r="L15" s="1"/>
      <c r="M15" s="1"/>
      <c r="N15" s="1"/>
      <c r="O15" s="1"/>
    </row>
  </sheetData>
  <mergeCells>
    <mergeCell ref="A1:B1"/>
    <mergeCell ref="A2:B2"/>
    <mergeCell ref="A3:B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1046</v>
      </c>
      <c r="D1" s="1" t="s">
        <v>29</v>
      </c>
      <c r="E1" s="5">
        <f>HYPERLINK("#'目錄'!A1","回首頁")</f>
        <v/>
      </c>
      <c r="N1" s="4" t="s">
        <v>33</v>
      </c>
      <c r="O1" s="1"/>
    </row>
    <row r="2" ht="24" customHeight="1">
      <c r="A2" s="2" t="s">
        <v>34</v>
      </c>
      <c r="B2" s="2"/>
      <c r="C2" s="1" t="s">
        <v>1047</v>
      </c>
      <c r="N2" s="4" t="s">
        <v>36</v>
      </c>
      <c r="O2" s="1" t="s">
        <v>1048</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1049</v>
      </c>
      <c r="C5" s="1" t="s">
        <v>1050</v>
      </c>
      <c r="D5" s="1" t="s">
        <v>62</v>
      </c>
      <c r="E5" s="1">
        <v>4</v>
      </c>
      <c r="F5" s="1"/>
      <c r="G5" s="1" t="s">
        <v>1051</v>
      </c>
      <c r="H5" s="1" t="s">
        <v>1052</v>
      </c>
      <c r="I5" s="1" t="s">
        <v>1053</v>
      </c>
      <c r="J5" s="1" t="s">
        <v>1054</v>
      </c>
      <c r="K5" s="1" t="s">
        <v>56</v>
      </c>
      <c r="L5" s="1" t="s">
        <v>160</v>
      </c>
      <c r="M5" s="1" t="s">
        <v>58</v>
      </c>
      <c r="N5" s="1"/>
      <c r="O5" s="1" t="s">
        <v>1055</v>
      </c>
    </row>
    <row r="6">
      <c r="A6" s="1">
        <v>2</v>
      </c>
      <c r="B6" s="1" t="s">
        <v>1056</v>
      </c>
      <c r="C6" s="1" t="s">
        <v>1057</v>
      </c>
      <c r="D6" s="1" t="s">
        <v>247</v>
      </c>
      <c r="E6" s="1">
        <v>40</v>
      </c>
      <c r="F6" s="1"/>
      <c r="G6" s="1" t="s">
        <v>600</v>
      </c>
      <c r="H6" s="1" t="s">
        <v>1052</v>
      </c>
      <c r="I6" s="1" t="s">
        <v>1058</v>
      </c>
      <c r="J6" s="1" t="s">
        <v>1057</v>
      </c>
      <c r="K6" s="1" t="s">
        <v>182</v>
      </c>
      <c r="L6" s="1" t="s">
        <v>926</v>
      </c>
      <c r="M6" s="1" t="s">
        <v>58</v>
      </c>
      <c r="N6" s="1"/>
      <c r="O6" s="1" t="s">
        <v>1059</v>
      </c>
    </row>
    <row r="7">
      <c r="A7" s="1">
        <v>3</v>
      </c>
      <c r="B7" s="1" t="s">
        <v>1060</v>
      </c>
      <c r="C7" s="1" t="s">
        <v>1061</v>
      </c>
      <c r="D7" s="1" t="s">
        <v>62</v>
      </c>
      <c r="E7" s="1">
        <v>1</v>
      </c>
      <c r="F7" s="1"/>
      <c r="G7" s="1" t="s">
        <v>600</v>
      </c>
      <c r="H7" s="1" t="s">
        <v>1052</v>
      </c>
      <c r="I7" s="1" t="s">
        <v>1062</v>
      </c>
      <c r="J7" s="1" t="s">
        <v>1063</v>
      </c>
      <c r="K7" s="1" t="s">
        <v>182</v>
      </c>
      <c r="L7" s="1" t="s">
        <v>183</v>
      </c>
      <c r="M7" s="1" t="s">
        <v>58</v>
      </c>
      <c r="N7" s="1"/>
      <c r="O7" s="1" t="s">
        <v>1064</v>
      </c>
    </row>
    <row r="8">
      <c r="A8" s="1">
        <v>4</v>
      </c>
      <c r="B8" s="1" t="s">
        <v>935</v>
      </c>
      <c r="C8" s="1" t="s">
        <v>936</v>
      </c>
      <c r="D8" s="1" t="s">
        <v>62</v>
      </c>
      <c r="E8" s="1">
        <v>1</v>
      </c>
      <c r="F8" s="1"/>
      <c r="G8" s="1" t="s">
        <v>937</v>
      </c>
      <c r="H8" s="1" t="s">
        <v>50</v>
      </c>
      <c r="I8" s="1" t="s">
        <v>50</v>
      </c>
      <c r="J8" s="1" t="s">
        <v>50</v>
      </c>
      <c r="K8" s="1" t="s">
        <v>50</v>
      </c>
      <c r="L8" s="1"/>
      <c r="M8" s="1"/>
      <c r="N8" s="1" t="s">
        <v>938</v>
      </c>
      <c r="O8" s="1"/>
    </row>
    <row r="9">
      <c r="A9" s="1">
        <v>5</v>
      </c>
      <c r="B9" s="1" t="s">
        <v>120</v>
      </c>
      <c r="C9" s="1" t="s">
        <v>290</v>
      </c>
      <c r="D9" s="1" t="s">
        <v>122</v>
      </c>
      <c r="E9" s="1"/>
      <c r="F9" s="1"/>
      <c r="G9" s="1" t="s">
        <v>600</v>
      </c>
      <c r="H9" s="1" t="s">
        <v>50</v>
      </c>
      <c r="I9" s="1"/>
      <c r="J9" s="1"/>
      <c r="K9" s="1"/>
      <c r="L9" s="1"/>
      <c r="M9" s="1"/>
      <c r="N9" s="1"/>
      <c r="O9" s="1"/>
    </row>
    <row r="10">
      <c r="A10" s="1">
        <v>6</v>
      </c>
      <c r="B10" s="1" t="s">
        <v>118</v>
      </c>
      <c r="C10" s="1" t="s">
        <v>119</v>
      </c>
      <c r="D10" s="1" t="s">
        <v>62</v>
      </c>
      <c r="E10" s="1">
        <v>6</v>
      </c>
      <c r="F10" s="1"/>
      <c r="G10" s="1" t="s">
        <v>600</v>
      </c>
      <c r="H10" s="1" t="s">
        <v>50</v>
      </c>
      <c r="I10" s="1"/>
      <c r="J10" s="1"/>
      <c r="K10" s="1"/>
      <c r="L10" s="1"/>
      <c r="M10" s="1"/>
      <c r="N10" s="1"/>
      <c r="O10" s="1"/>
    </row>
    <row r="11">
      <c r="A11" s="1">
        <v>7</v>
      </c>
      <c r="B11" s="1" t="s">
        <v>125</v>
      </c>
      <c r="C11" s="1" t="s">
        <v>291</v>
      </c>
      <c r="D11" s="1" t="s">
        <v>122</v>
      </c>
      <c r="E11" s="1"/>
      <c r="F11" s="1"/>
      <c r="G11" s="1" t="s">
        <v>600</v>
      </c>
      <c r="H11" s="1" t="s">
        <v>50</v>
      </c>
      <c r="I11" s="1"/>
      <c r="J11" s="1"/>
      <c r="K11" s="1"/>
      <c r="L11" s="1"/>
      <c r="M11" s="1"/>
      <c r="N11" s="1"/>
      <c r="O11" s="1"/>
    </row>
    <row r="12">
      <c r="A12" s="1">
        <v>8</v>
      </c>
      <c r="B12" s="1" t="s">
        <v>123</v>
      </c>
      <c r="C12" s="1" t="s">
        <v>292</v>
      </c>
      <c r="D12" s="1" t="s">
        <v>62</v>
      </c>
      <c r="E12" s="1">
        <v>6</v>
      </c>
      <c r="F12" s="1"/>
      <c r="G12" s="1" t="s">
        <v>600</v>
      </c>
      <c r="H12" s="1" t="s">
        <v>50</v>
      </c>
      <c r="I12" s="1"/>
      <c r="J12" s="1"/>
      <c r="K12" s="1"/>
      <c r="L12" s="1"/>
      <c r="M12" s="1"/>
      <c r="N12" s="1"/>
      <c r="O12" s="1"/>
    </row>
  </sheetData>
  <mergeCells>
    <mergeCell ref="A1:B1"/>
    <mergeCell ref="A2:B2"/>
    <mergeCell ref="A3:B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1065</v>
      </c>
      <c r="D1" s="1" t="s">
        <v>30</v>
      </c>
      <c r="E1" s="5">
        <f>HYPERLINK("#'目錄'!A1","回首頁")</f>
        <v/>
      </c>
      <c r="N1" s="4" t="s">
        <v>33</v>
      </c>
      <c r="O1" s="1"/>
    </row>
    <row r="2" ht="24" customHeight="1">
      <c r="A2" s="2" t="s">
        <v>34</v>
      </c>
      <c r="B2" s="2"/>
      <c r="C2" s="1" t="s">
        <v>1066</v>
      </c>
      <c r="N2" s="4" t="s">
        <v>36</v>
      </c>
      <c r="O2" s="1" t="s">
        <v>1067</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1068</v>
      </c>
      <c r="C5" s="1" t="s">
        <v>1069</v>
      </c>
      <c r="D5" s="1" t="s">
        <v>1070</v>
      </c>
      <c r="E5" s="1">
        <v>4</v>
      </c>
      <c r="F5" s="1"/>
      <c r="G5" s="1" t="s">
        <v>50</v>
      </c>
      <c r="H5" s="1" t="s">
        <v>1071</v>
      </c>
      <c r="I5" s="1" t="s">
        <v>1072</v>
      </c>
      <c r="J5" s="1" t="s">
        <v>1073</v>
      </c>
      <c r="K5" s="1" t="s">
        <v>56</v>
      </c>
      <c r="L5" s="1" t="s">
        <v>629</v>
      </c>
      <c r="M5" s="1" t="s">
        <v>58</v>
      </c>
      <c r="N5" s="1"/>
      <c r="O5" s="1" t="s">
        <v>1074</v>
      </c>
    </row>
    <row r="6">
      <c r="A6" s="1">
        <v>2</v>
      </c>
      <c r="B6" s="1" t="s">
        <v>1075</v>
      </c>
      <c r="C6" s="1" t="s">
        <v>1076</v>
      </c>
      <c r="D6" s="1" t="s">
        <v>1070</v>
      </c>
      <c r="E6" s="1">
        <v>2</v>
      </c>
      <c r="F6" s="1"/>
      <c r="G6" s="1" t="s">
        <v>1077</v>
      </c>
      <c r="H6" s="1" t="s">
        <v>1071</v>
      </c>
      <c r="I6" s="1" t="s">
        <v>1072</v>
      </c>
      <c r="J6" s="1" t="s">
        <v>1073</v>
      </c>
      <c r="K6" s="1" t="s">
        <v>56</v>
      </c>
      <c r="L6" s="1" t="s">
        <v>629</v>
      </c>
      <c r="M6" s="1" t="s">
        <v>58</v>
      </c>
      <c r="N6" s="1"/>
      <c r="O6" s="1" t="s">
        <v>1078</v>
      </c>
    </row>
    <row r="7">
      <c r="A7" s="1">
        <v>3</v>
      </c>
      <c r="B7" s="1" t="s">
        <v>1079</v>
      </c>
      <c r="C7" s="1" t="s">
        <v>1080</v>
      </c>
      <c r="D7" s="1" t="s">
        <v>1081</v>
      </c>
      <c r="E7" s="1">
        <v>8</v>
      </c>
      <c r="F7" s="1"/>
      <c r="G7" s="1" t="s">
        <v>50</v>
      </c>
      <c r="H7" s="1" t="s">
        <v>1071</v>
      </c>
      <c r="I7" s="1" t="s">
        <v>1082</v>
      </c>
      <c r="J7" s="1" t="s">
        <v>1080</v>
      </c>
      <c r="K7" s="1" t="s">
        <v>56</v>
      </c>
      <c r="L7" s="1" t="s">
        <v>57</v>
      </c>
      <c r="M7" s="1" t="s">
        <v>58</v>
      </c>
      <c r="N7" s="1"/>
      <c r="O7" s="1" t="s">
        <v>1083</v>
      </c>
    </row>
    <row r="8">
      <c r="A8" s="1">
        <v>4</v>
      </c>
      <c r="B8" s="1" t="s">
        <v>1084</v>
      </c>
      <c r="C8" s="1" t="s">
        <v>1085</v>
      </c>
      <c r="D8" s="1" t="s">
        <v>1081</v>
      </c>
      <c r="E8" s="1">
        <v>8</v>
      </c>
      <c r="F8" s="1"/>
      <c r="G8" s="1" t="s">
        <v>50</v>
      </c>
      <c r="H8" s="1" t="s">
        <v>1071</v>
      </c>
      <c r="I8" s="1" t="s">
        <v>1086</v>
      </c>
      <c r="J8" s="1" t="s">
        <v>1085</v>
      </c>
      <c r="K8" s="1" t="s">
        <v>56</v>
      </c>
      <c r="L8" s="1" t="s">
        <v>57</v>
      </c>
      <c r="M8" s="1" t="s">
        <v>58</v>
      </c>
      <c r="N8" s="1"/>
      <c r="O8" s="1" t="s">
        <v>1087</v>
      </c>
    </row>
    <row r="9">
      <c r="A9" s="1">
        <v>5</v>
      </c>
      <c r="B9" s="1" t="s">
        <v>120</v>
      </c>
      <c r="C9" s="1" t="s">
        <v>290</v>
      </c>
      <c r="D9" s="1" t="s">
        <v>122</v>
      </c>
      <c r="E9" s="1"/>
      <c r="F9" s="1"/>
      <c r="G9" s="1" t="s">
        <v>600</v>
      </c>
      <c r="H9" s="1" t="s">
        <v>50</v>
      </c>
      <c r="I9" s="1"/>
      <c r="J9" s="1"/>
      <c r="K9" s="1"/>
      <c r="L9" s="1"/>
      <c r="M9" s="1"/>
      <c r="N9" s="1"/>
      <c r="O9" s="1"/>
    </row>
    <row r="10">
      <c r="A10" s="1">
        <v>6</v>
      </c>
      <c r="B10" s="1" t="s">
        <v>118</v>
      </c>
      <c r="C10" s="1" t="s">
        <v>119</v>
      </c>
      <c r="D10" s="1" t="s">
        <v>62</v>
      </c>
      <c r="E10" s="1">
        <v>6</v>
      </c>
      <c r="F10" s="1"/>
      <c r="G10" s="1" t="s">
        <v>600</v>
      </c>
      <c r="H10" s="1" t="s">
        <v>50</v>
      </c>
      <c r="I10" s="1"/>
      <c r="J10" s="1"/>
      <c r="K10" s="1"/>
      <c r="L10" s="1"/>
      <c r="M10" s="1"/>
      <c r="N10" s="1"/>
      <c r="O10" s="1"/>
    </row>
    <row r="11">
      <c r="A11" s="1">
        <v>7</v>
      </c>
      <c r="B11" s="1" t="s">
        <v>125</v>
      </c>
      <c r="C11" s="1" t="s">
        <v>291</v>
      </c>
      <c r="D11" s="1" t="s">
        <v>122</v>
      </c>
      <c r="E11" s="1"/>
      <c r="F11" s="1"/>
      <c r="G11" s="1" t="s">
        <v>600</v>
      </c>
      <c r="H11" s="1" t="s">
        <v>50</v>
      </c>
      <c r="I11" s="1"/>
      <c r="J11" s="1"/>
      <c r="K11" s="1"/>
      <c r="L11" s="1"/>
      <c r="M11" s="1"/>
      <c r="N11" s="1"/>
      <c r="O11" s="1"/>
    </row>
    <row r="12">
      <c r="A12" s="1">
        <v>8</v>
      </c>
      <c r="B12" s="1" t="s">
        <v>123</v>
      </c>
      <c r="C12" s="1" t="s">
        <v>292</v>
      </c>
      <c r="D12" s="1" t="s">
        <v>62</v>
      </c>
      <c r="E12" s="1">
        <v>6</v>
      </c>
      <c r="F12" s="1"/>
      <c r="G12" s="1" t="s">
        <v>600</v>
      </c>
      <c r="H12" s="1" t="s">
        <v>50</v>
      </c>
      <c r="I12" s="1"/>
      <c r="J12" s="1"/>
      <c r="K12" s="1"/>
      <c r="L12" s="1"/>
      <c r="M12" s="1"/>
      <c r="N12" s="1"/>
      <c r="O12" s="1"/>
    </row>
  </sheetData>
  <mergeCells>
    <mergeCell ref="A1:B1"/>
    <mergeCell ref="A2:B2"/>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295</v>
      </c>
      <c r="D1" s="1" t="s">
        <v>10</v>
      </c>
      <c r="E1" s="5">
        <f>HYPERLINK("#'目錄'!A1","回首頁")</f>
        <v/>
      </c>
      <c r="N1" s="4" t="s">
        <v>33</v>
      </c>
      <c r="O1" s="1"/>
    </row>
    <row r="2" ht="24" customHeight="1">
      <c r="A2" s="2" t="s">
        <v>34</v>
      </c>
      <c r="B2" s="2"/>
      <c r="C2" s="1" t="s">
        <v>296</v>
      </c>
      <c r="N2" s="4" t="s">
        <v>36</v>
      </c>
      <c r="O2" s="1" t="s">
        <v>297</v>
      </c>
    </row>
    <row r="3" ht="24" customHeight="1">
      <c r="A3" s="2" t="s">
        <v>38</v>
      </c>
      <c r="B3" s="2"/>
      <c r="C3" s="1"/>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199</v>
      </c>
      <c r="C5" s="1" t="s">
        <v>200</v>
      </c>
      <c r="D5" s="1" t="s">
        <v>83</v>
      </c>
      <c r="E5" s="1">
        <v>7</v>
      </c>
      <c r="F5" s="1"/>
      <c r="G5" s="1" t="s">
        <v>50</v>
      </c>
      <c r="H5" s="1" t="s">
        <v>298</v>
      </c>
      <c r="I5" s="1" t="s">
        <v>202</v>
      </c>
      <c r="J5" s="1" t="s">
        <v>200</v>
      </c>
      <c r="K5" s="1" t="s">
        <v>56</v>
      </c>
      <c r="L5" s="1" t="s">
        <v>204</v>
      </c>
      <c r="M5" s="1" t="s">
        <v>58</v>
      </c>
      <c r="N5" s="1"/>
      <c r="O5" s="1" t="s">
        <v>299</v>
      </c>
    </row>
    <row r="6">
      <c r="A6" s="1">
        <v>2</v>
      </c>
      <c r="B6" s="1" t="s">
        <v>300</v>
      </c>
      <c r="C6" s="1" t="s">
        <v>301</v>
      </c>
      <c r="D6" s="1" t="s">
        <v>83</v>
      </c>
      <c r="E6" s="1">
        <v>3</v>
      </c>
      <c r="F6" s="1"/>
      <c r="G6" s="1" t="s">
        <v>50</v>
      </c>
      <c r="H6" s="1" t="s">
        <v>298</v>
      </c>
      <c r="I6" s="1" t="s">
        <v>208</v>
      </c>
      <c r="J6" s="1" t="s">
        <v>302</v>
      </c>
      <c r="K6" s="1" t="s">
        <v>56</v>
      </c>
      <c r="L6" s="1" t="s">
        <v>72</v>
      </c>
      <c r="M6" s="1" t="s">
        <v>58</v>
      </c>
      <c r="N6" s="1"/>
      <c r="O6" s="1" t="s">
        <v>303</v>
      </c>
    </row>
    <row r="7">
      <c r="A7" s="1">
        <v>3</v>
      </c>
      <c r="B7" s="1" t="s">
        <v>304</v>
      </c>
      <c r="C7" s="1" t="s">
        <v>305</v>
      </c>
      <c r="D7" s="1" t="s">
        <v>83</v>
      </c>
      <c r="E7" s="1">
        <v>3</v>
      </c>
      <c r="F7" s="1"/>
      <c r="G7" s="1" t="s">
        <v>50</v>
      </c>
      <c r="H7" s="1" t="s">
        <v>298</v>
      </c>
      <c r="I7" s="1" t="s">
        <v>213</v>
      </c>
      <c r="J7" s="1" t="s">
        <v>306</v>
      </c>
      <c r="K7" s="1" t="s">
        <v>56</v>
      </c>
      <c r="L7" s="1" t="s">
        <v>72</v>
      </c>
      <c r="M7" s="1" t="s">
        <v>58</v>
      </c>
      <c r="N7" s="1"/>
      <c r="O7" s="1" t="s">
        <v>307</v>
      </c>
    </row>
    <row r="8">
      <c r="A8" s="1">
        <v>4</v>
      </c>
      <c r="B8" s="1" t="s">
        <v>308</v>
      </c>
      <c r="C8" s="1" t="s">
        <v>309</v>
      </c>
      <c r="D8" s="1" t="s">
        <v>83</v>
      </c>
      <c r="E8" s="1">
        <v>3</v>
      </c>
      <c r="F8" s="1"/>
      <c r="G8" s="1" t="s">
        <v>50</v>
      </c>
      <c r="H8" s="1" t="s">
        <v>298</v>
      </c>
      <c r="I8" s="1" t="s">
        <v>310</v>
      </c>
      <c r="J8" s="1" t="s">
        <v>302</v>
      </c>
      <c r="K8" s="1" t="s">
        <v>56</v>
      </c>
      <c r="L8" s="1" t="s">
        <v>72</v>
      </c>
      <c r="M8" s="1" t="s">
        <v>58</v>
      </c>
      <c r="N8" s="1"/>
      <c r="O8" s="1" t="s">
        <v>311</v>
      </c>
    </row>
    <row r="9">
      <c r="A9" s="1">
        <v>5</v>
      </c>
      <c r="B9" s="1" t="s">
        <v>312</v>
      </c>
      <c r="C9" s="1" t="s">
        <v>313</v>
      </c>
      <c r="D9" s="1" t="s">
        <v>83</v>
      </c>
      <c r="E9" s="1">
        <v>3</v>
      </c>
      <c r="F9" s="1"/>
      <c r="G9" s="1" t="s">
        <v>50</v>
      </c>
      <c r="H9" s="1" t="s">
        <v>298</v>
      </c>
      <c r="I9" s="1" t="s">
        <v>314</v>
      </c>
      <c r="J9" s="1" t="s">
        <v>306</v>
      </c>
      <c r="K9" s="1" t="s">
        <v>56</v>
      </c>
      <c r="L9" s="1" t="s">
        <v>72</v>
      </c>
      <c r="M9" s="1" t="s">
        <v>58</v>
      </c>
      <c r="N9" s="1"/>
      <c r="O9" s="1" t="s">
        <v>315</v>
      </c>
    </row>
    <row r="10">
      <c r="A10" s="1">
        <v>6</v>
      </c>
      <c r="B10" s="1" t="s">
        <v>316</v>
      </c>
      <c r="C10" s="1" t="s">
        <v>317</v>
      </c>
      <c r="D10" s="1" t="s">
        <v>62</v>
      </c>
      <c r="E10" s="1">
        <v>1</v>
      </c>
      <c r="F10" s="1"/>
      <c r="G10" s="1" t="s">
        <v>318</v>
      </c>
      <c r="H10" s="1" t="s">
        <v>50</v>
      </c>
      <c r="I10" s="1" t="s">
        <v>50</v>
      </c>
      <c r="J10" s="1" t="s">
        <v>50</v>
      </c>
      <c r="K10" s="1" t="s">
        <v>50</v>
      </c>
      <c r="L10" s="1"/>
      <c r="M10" s="1"/>
      <c r="N10" s="1"/>
      <c r="O10" s="1" t="s">
        <v>319</v>
      </c>
    </row>
    <row r="11">
      <c r="A11" s="1">
        <v>7</v>
      </c>
      <c r="B11" s="1" t="s">
        <v>320</v>
      </c>
      <c r="C11" s="1" t="s">
        <v>321</v>
      </c>
      <c r="D11" s="1" t="s">
        <v>62</v>
      </c>
      <c r="E11" s="1">
        <v>1</v>
      </c>
      <c r="F11" s="1"/>
      <c r="G11" s="1" t="s">
        <v>322</v>
      </c>
      <c r="H11" s="1" t="s">
        <v>50</v>
      </c>
      <c r="I11" s="1" t="s">
        <v>50</v>
      </c>
      <c r="J11" s="1" t="s">
        <v>50</v>
      </c>
      <c r="K11" s="1" t="s">
        <v>50</v>
      </c>
      <c r="L11" s="1"/>
      <c r="M11" s="1"/>
      <c r="N11" s="1"/>
      <c r="O11" s="1" t="s">
        <v>323</v>
      </c>
    </row>
    <row r="12">
      <c r="A12" s="1">
        <v>8</v>
      </c>
      <c r="B12" s="1" t="s">
        <v>51</v>
      </c>
      <c r="C12" s="1" t="s">
        <v>52</v>
      </c>
      <c r="D12" s="1" t="s">
        <v>324</v>
      </c>
      <c r="E12" s="1">
        <v>8</v>
      </c>
      <c r="F12" s="1"/>
      <c r="G12" s="1" t="s">
        <v>50</v>
      </c>
      <c r="H12" s="1" t="s">
        <v>325</v>
      </c>
      <c r="I12" s="1" t="s">
        <v>326</v>
      </c>
      <c r="J12" s="1" t="s">
        <v>327</v>
      </c>
      <c r="K12" s="1" t="s">
        <v>56</v>
      </c>
      <c r="L12" s="1" t="s">
        <v>57</v>
      </c>
      <c r="M12" s="1" t="s">
        <v>58</v>
      </c>
      <c r="N12" s="1"/>
      <c r="O12" s="1" t="s">
        <v>328</v>
      </c>
    </row>
    <row r="13">
      <c r="A13" s="1">
        <v>9</v>
      </c>
      <c r="B13" s="1" t="s">
        <v>118</v>
      </c>
      <c r="C13" s="1" t="s">
        <v>119</v>
      </c>
      <c r="D13" s="1" t="s">
        <v>62</v>
      </c>
      <c r="E13" s="1">
        <v>6</v>
      </c>
      <c r="F13" s="1"/>
      <c r="G13" s="1" t="s">
        <v>50</v>
      </c>
      <c r="H13" s="1" t="s">
        <v>50</v>
      </c>
      <c r="I13" s="1"/>
      <c r="J13" s="1"/>
      <c r="K13" s="1"/>
      <c r="L13" s="1"/>
      <c r="M13" s="1"/>
      <c r="N13" s="1"/>
      <c r="O13" s="1"/>
    </row>
    <row r="14">
      <c r="A14" s="1">
        <v>10</v>
      </c>
      <c r="B14" s="1" t="s">
        <v>120</v>
      </c>
      <c r="C14" s="1" t="s">
        <v>121</v>
      </c>
      <c r="D14" s="1" t="s">
        <v>122</v>
      </c>
      <c r="E14" s="1"/>
      <c r="F14" s="1"/>
      <c r="G14" s="1" t="s">
        <v>50</v>
      </c>
      <c r="H14" s="1" t="s">
        <v>50</v>
      </c>
      <c r="I14" s="1"/>
      <c r="J14" s="1"/>
      <c r="K14" s="1"/>
      <c r="L14" s="1"/>
      <c r="M14" s="1"/>
      <c r="N14" s="1"/>
      <c r="O14" s="1"/>
    </row>
    <row r="15">
      <c r="A15" s="1">
        <v>11</v>
      </c>
      <c r="B15" s="1" t="s">
        <v>123</v>
      </c>
      <c r="C15" s="1" t="s">
        <v>124</v>
      </c>
      <c r="D15" s="1" t="s">
        <v>62</v>
      </c>
      <c r="E15" s="1">
        <v>6</v>
      </c>
      <c r="F15" s="1"/>
      <c r="G15" s="1" t="s">
        <v>50</v>
      </c>
      <c r="H15" s="1" t="s">
        <v>50</v>
      </c>
      <c r="I15" s="1"/>
      <c r="J15" s="1"/>
      <c r="K15" s="1"/>
      <c r="L15" s="1"/>
      <c r="M15" s="1"/>
      <c r="N15" s="1"/>
      <c r="O15" s="1"/>
    </row>
    <row r="16">
      <c r="A16" s="1">
        <v>12</v>
      </c>
      <c r="B16" s="1" t="s">
        <v>125</v>
      </c>
      <c r="C16" s="1" t="s">
        <v>126</v>
      </c>
      <c r="D16" s="1" t="s">
        <v>122</v>
      </c>
      <c r="E16" s="1"/>
      <c r="F16" s="1"/>
      <c r="G16" s="1" t="s">
        <v>50</v>
      </c>
      <c r="H16" s="1" t="s">
        <v>50</v>
      </c>
      <c r="I16" s="1"/>
      <c r="J16" s="1"/>
      <c r="K16" s="1"/>
      <c r="L16" s="1"/>
      <c r="M16" s="1"/>
      <c r="N16" s="1"/>
      <c r="O16" s="1"/>
    </row>
  </sheetData>
  <mergeCells>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329</v>
      </c>
      <c r="D1" s="1" t="s">
        <v>11</v>
      </c>
      <c r="E1" s="5">
        <f>HYPERLINK("#'目錄'!A1","回首頁")</f>
        <v/>
      </c>
      <c r="N1" s="4" t="s">
        <v>33</v>
      </c>
      <c r="O1" s="1"/>
    </row>
    <row r="2" ht="24" customHeight="1">
      <c r="A2" s="2" t="s">
        <v>34</v>
      </c>
      <c r="B2" s="2"/>
      <c r="C2" s="1" t="s">
        <v>330</v>
      </c>
      <c r="N2" s="4" t="s">
        <v>36</v>
      </c>
      <c r="O2" s="1" t="s">
        <v>331</v>
      </c>
    </row>
    <row r="3" ht="24" customHeight="1">
      <c r="A3" s="2" t="s">
        <v>38</v>
      </c>
      <c r="B3" s="2"/>
      <c r="C3" s="1" t="s">
        <v>332</v>
      </c>
      <c r="D3" s="4" t="s">
        <v>333</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236</v>
      </c>
      <c r="C5" s="1" t="s">
        <v>334</v>
      </c>
      <c r="D5" s="1" t="s">
        <v>62</v>
      </c>
      <c r="E5" s="1">
        <v>3</v>
      </c>
      <c r="F5" s="1"/>
      <c r="G5" s="1" t="s">
        <v>335</v>
      </c>
      <c r="H5" s="1" t="s">
        <v>50</v>
      </c>
      <c r="I5" s="1" t="s">
        <v>50</v>
      </c>
      <c r="J5" s="1" t="s">
        <v>50</v>
      </c>
      <c r="K5" s="1" t="s">
        <v>50</v>
      </c>
      <c r="L5" s="1"/>
      <c r="M5" s="1"/>
      <c r="N5" s="1" t="s">
        <v>239</v>
      </c>
      <c r="O5" s="1"/>
    </row>
    <row r="6">
      <c r="A6" s="1">
        <v>2</v>
      </c>
      <c r="B6" s="1" t="s">
        <v>127</v>
      </c>
      <c r="C6" s="1" t="s">
        <v>128</v>
      </c>
      <c r="D6" s="1" t="s">
        <v>62</v>
      </c>
      <c r="E6" s="1">
        <v>3</v>
      </c>
      <c r="F6" s="1"/>
      <c r="G6" s="1" t="s">
        <v>336</v>
      </c>
      <c r="H6" s="1" t="s">
        <v>50</v>
      </c>
      <c r="I6" s="1" t="s">
        <v>50</v>
      </c>
      <c r="J6" s="1" t="s">
        <v>50</v>
      </c>
      <c r="K6" s="1" t="s">
        <v>50</v>
      </c>
      <c r="L6" s="1"/>
      <c r="M6" s="1"/>
      <c r="N6" s="1"/>
      <c r="O6" s="1" t="s">
        <v>337</v>
      </c>
    </row>
    <row r="7">
      <c r="A7" s="1">
        <v>3</v>
      </c>
      <c r="B7" s="1" t="s">
        <v>60</v>
      </c>
      <c r="C7" s="1" t="s">
        <v>61</v>
      </c>
      <c r="D7" s="1" t="s">
        <v>62</v>
      </c>
      <c r="E7" s="1">
        <v>4</v>
      </c>
      <c r="F7" s="1"/>
      <c r="G7" s="1" t="s">
        <v>50</v>
      </c>
      <c r="H7" s="1" t="s">
        <v>50</v>
      </c>
      <c r="I7" s="1" t="s">
        <v>50</v>
      </c>
      <c r="J7" s="1" t="s">
        <v>50</v>
      </c>
      <c r="K7" s="1" t="s">
        <v>50</v>
      </c>
      <c r="L7" s="1"/>
      <c r="M7" s="1"/>
      <c r="N7" s="1" t="s">
        <v>63</v>
      </c>
      <c r="O7" s="1"/>
    </row>
    <row r="8">
      <c r="A8" s="1">
        <v>4</v>
      </c>
      <c r="B8" s="1" t="s">
        <v>64</v>
      </c>
      <c r="C8" s="1" t="s">
        <v>65</v>
      </c>
      <c r="D8" s="1" t="s">
        <v>62</v>
      </c>
      <c r="E8" s="1">
        <v>3</v>
      </c>
      <c r="F8" s="1"/>
      <c r="G8" s="1" t="s">
        <v>50</v>
      </c>
      <c r="H8" s="1" t="s">
        <v>50</v>
      </c>
      <c r="I8" s="1" t="s">
        <v>50</v>
      </c>
      <c r="J8" s="1" t="s">
        <v>50</v>
      </c>
      <c r="K8" s="1" t="s">
        <v>50</v>
      </c>
      <c r="L8" s="1"/>
      <c r="M8" s="1"/>
      <c r="N8" s="1" t="s">
        <v>66</v>
      </c>
      <c r="O8" s="1"/>
    </row>
    <row r="9">
      <c r="A9" s="1">
        <v>5</v>
      </c>
      <c r="B9" s="1" t="s">
        <v>162</v>
      </c>
      <c r="C9" s="1" t="s">
        <v>163</v>
      </c>
      <c r="D9" s="1" t="s">
        <v>62</v>
      </c>
      <c r="E9" s="1">
        <v>11</v>
      </c>
      <c r="F9" s="1"/>
      <c r="G9" s="1" t="s">
        <v>164</v>
      </c>
      <c r="H9" s="1" t="s">
        <v>69</v>
      </c>
      <c r="I9" s="1" t="s">
        <v>162</v>
      </c>
      <c r="J9" s="1" t="s">
        <v>165</v>
      </c>
      <c r="K9" s="1" t="s">
        <v>71</v>
      </c>
      <c r="L9" s="1" t="s">
        <v>112</v>
      </c>
      <c r="M9" s="1" t="s">
        <v>58</v>
      </c>
      <c r="N9" s="1"/>
      <c r="O9" s="1" t="s">
        <v>338</v>
      </c>
    </row>
    <row r="10">
      <c r="A10" s="1">
        <v>6</v>
      </c>
      <c r="B10" s="1" t="s">
        <v>167</v>
      </c>
      <c r="C10" s="1" t="s">
        <v>168</v>
      </c>
      <c r="D10" s="1" t="s">
        <v>62</v>
      </c>
      <c r="E10" s="1">
        <v>5</v>
      </c>
      <c r="F10" s="1"/>
      <c r="G10" s="1" t="s">
        <v>164</v>
      </c>
      <c r="H10" s="1" t="s">
        <v>339</v>
      </c>
      <c r="I10" s="1" t="s">
        <v>340</v>
      </c>
      <c r="J10" s="1" t="s">
        <v>341</v>
      </c>
      <c r="K10" s="1" t="s">
        <v>182</v>
      </c>
      <c r="L10" s="1" t="s">
        <v>98</v>
      </c>
      <c r="M10" s="1" t="s">
        <v>58</v>
      </c>
      <c r="N10" s="1"/>
      <c r="O10" s="1" t="s">
        <v>342</v>
      </c>
    </row>
    <row r="11">
      <c r="A11" s="1">
        <v>7</v>
      </c>
      <c r="B11" s="1" t="s">
        <v>171</v>
      </c>
      <c r="C11" s="1" t="s">
        <v>172</v>
      </c>
      <c r="D11" s="1" t="s">
        <v>62</v>
      </c>
      <c r="E11" s="1">
        <v>2</v>
      </c>
      <c r="F11" s="1"/>
      <c r="G11" s="1" t="s">
        <v>343</v>
      </c>
      <c r="H11" s="1" t="s">
        <v>50</v>
      </c>
      <c r="I11" s="1" t="s">
        <v>50</v>
      </c>
      <c r="J11" s="1" t="s">
        <v>50</v>
      </c>
      <c r="K11" s="1" t="s">
        <v>50</v>
      </c>
      <c r="L11" s="1"/>
      <c r="M11" s="1"/>
      <c r="N11" s="1" t="s">
        <v>219</v>
      </c>
      <c r="O11" s="1"/>
    </row>
    <row r="12">
      <c r="A12" s="1">
        <v>8</v>
      </c>
      <c r="B12" s="1" t="s">
        <v>51</v>
      </c>
      <c r="C12" s="1" t="s">
        <v>52</v>
      </c>
      <c r="D12" s="1" t="s">
        <v>53</v>
      </c>
      <c r="E12" s="1">
        <v>8</v>
      </c>
      <c r="F12" s="1"/>
      <c r="G12" s="1" t="s">
        <v>50</v>
      </c>
      <c r="H12" s="1" t="s">
        <v>54</v>
      </c>
      <c r="I12" s="1" t="s">
        <v>55</v>
      </c>
      <c r="J12" s="1" t="s">
        <v>52</v>
      </c>
      <c r="K12" s="1" t="s">
        <v>56</v>
      </c>
      <c r="L12" s="1" t="s">
        <v>57</v>
      </c>
      <c r="M12" s="1" t="s">
        <v>58</v>
      </c>
      <c r="N12" s="1"/>
      <c r="O12" s="1" t="s">
        <v>59</v>
      </c>
    </row>
    <row r="13">
      <c r="A13" s="1">
        <v>9</v>
      </c>
      <c r="B13" s="1" t="s">
        <v>344</v>
      </c>
      <c r="C13" s="1" t="s">
        <v>345</v>
      </c>
      <c r="D13" s="1" t="s">
        <v>83</v>
      </c>
      <c r="E13" s="1">
        <v>16</v>
      </c>
      <c r="F13" s="1">
        <v>2</v>
      </c>
      <c r="G13" s="1" t="s">
        <v>50</v>
      </c>
      <c r="H13" s="1" t="s">
        <v>346</v>
      </c>
      <c r="I13" s="1" t="s">
        <v>347</v>
      </c>
      <c r="J13" s="1" t="s">
        <v>348</v>
      </c>
      <c r="K13" s="1" t="s">
        <v>190</v>
      </c>
      <c r="L13" s="1" t="s">
        <v>191</v>
      </c>
      <c r="M13" s="1" t="s">
        <v>349</v>
      </c>
      <c r="N13" s="1"/>
      <c r="O13" s="1" t="s">
        <v>350</v>
      </c>
    </row>
    <row r="14">
      <c r="A14" s="1">
        <v>10</v>
      </c>
      <c r="B14" s="1" t="s">
        <v>81</v>
      </c>
      <c r="C14" s="1" t="s">
        <v>82</v>
      </c>
      <c r="D14" s="1" t="s">
        <v>83</v>
      </c>
      <c r="E14" s="1">
        <v>16</v>
      </c>
      <c r="F14" s="1">
        <v>2</v>
      </c>
      <c r="G14" s="1" t="s">
        <v>50</v>
      </c>
      <c r="H14" s="1" t="s">
        <v>351</v>
      </c>
      <c r="I14" s="1" t="s">
        <v>352</v>
      </c>
      <c r="J14" s="1" t="s">
        <v>353</v>
      </c>
      <c r="K14" s="1" t="s">
        <v>354</v>
      </c>
      <c r="L14" s="1" t="s">
        <v>355</v>
      </c>
      <c r="M14" s="1" t="s">
        <v>356</v>
      </c>
      <c r="N14" s="1"/>
      <c r="O14" s="1" t="s">
        <v>357</v>
      </c>
    </row>
    <row r="15">
      <c r="A15" s="1">
        <v>11</v>
      </c>
      <c r="B15" s="1" t="s">
        <v>358</v>
      </c>
      <c r="C15" s="1" t="s">
        <v>359</v>
      </c>
      <c r="D15" s="1" t="s">
        <v>83</v>
      </c>
      <c r="E15" s="1">
        <v>8</v>
      </c>
      <c r="F15" s="1"/>
      <c r="G15" s="1" t="s">
        <v>50</v>
      </c>
      <c r="H15" s="1" t="s">
        <v>50</v>
      </c>
      <c r="I15" s="1" t="s">
        <v>50</v>
      </c>
      <c r="J15" s="1" t="s">
        <v>50</v>
      </c>
      <c r="K15" s="1" t="s">
        <v>50</v>
      </c>
      <c r="L15" s="1"/>
      <c r="M15" s="1"/>
      <c r="N15" s="1" t="s">
        <v>84</v>
      </c>
      <c r="O15" s="1"/>
    </row>
    <row r="16">
      <c r="A16" s="1">
        <v>12</v>
      </c>
      <c r="B16" s="1" t="s">
        <v>360</v>
      </c>
      <c r="C16" s="1" t="s">
        <v>361</v>
      </c>
      <c r="D16" s="1" t="s">
        <v>83</v>
      </c>
      <c r="E16" s="1">
        <v>16</v>
      </c>
      <c r="F16" s="1">
        <v>2</v>
      </c>
      <c r="G16" s="1" t="s">
        <v>50</v>
      </c>
      <c r="H16" s="1" t="s">
        <v>54</v>
      </c>
      <c r="I16" s="1" t="s">
        <v>362</v>
      </c>
      <c r="J16" s="1" t="s">
        <v>363</v>
      </c>
      <c r="K16" s="1" t="s">
        <v>97</v>
      </c>
      <c r="L16" s="1" t="s">
        <v>112</v>
      </c>
      <c r="M16" s="1" t="s">
        <v>99</v>
      </c>
      <c r="N16" s="1"/>
      <c r="O16" s="1" t="s">
        <v>364</v>
      </c>
    </row>
    <row r="17">
      <c r="A17" s="1">
        <v>13</v>
      </c>
      <c r="B17" s="1" t="s">
        <v>365</v>
      </c>
      <c r="C17" s="1" t="s">
        <v>366</v>
      </c>
      <c r="D17" s="1" t="s">
        <v>83</v>
      </c>
      <c r="E17" s="1">
        <v>8</v>
      </c>
      <c r="F17" s="1"/>
      <c r="G17" s="1" t="s">
        <v>50</v>
      </c>
      <c r="H17" s="1" t="s">
        <v>50</v>
      </c>
      <c r="I17" s="1" t="s">
        <v>50</v>
      </c>
      <c r="J17" s="1" t="s">
        <v>50</v>
      </c>
      <c r="K17" s="1" t="s">
        <v>50</v>
      </c>
      <c r="L17" s="1"/>
      <c r="M17" s="1"/>
      <c r="N17" s="1" t="s">
        <v>84</v>
      </c>
      <c r="O17" s="1"/>
    </row>
    <row r="18">
      <c r="A18" s="1">
        <v>14</v>
      </c>
      <c r="B18" s="1" t="s">
        <v>367</v>
      </c>
      <c r="C18" s="1" t="s">
        <v>368</v>
      </c>
      <c r="D18" s="1" t="s">
        <v>83</v>
      </c>
      <c r="E18" s="1">
        <v>16</v>
      </c>
      <c r="F18" s="1">
        <v>2</v>
      </c>
      <c r="G18" s="1" t="s">
        <v>50</v>
      </c>
      <c r="H18" s="1" t="s">
        <v>54</v>
      </c>
      <c r="I18" s="1" t="s">
        <v>369</v>
      </c>
      <c r="J18" s="1" t="s">
        <v>370</v>
      </c>
      <c r="K18" s="1" t="s">
        <v>97</v>
      </c>
      <c r="L18" s="1" t="s">
        <v>112</v>
      </c>
      <c r="M18" s="1" t="s">
        <v>99</v>
      </c>
      <c r="N18" s="1"/>
      <c r="O18" s="1" t="s">
        <v>371</v>
      </c>
    </row>
    <row r="19">
      <c r="A19" s="1">
        <v>15</v>
      </c>
      <c r="B19" s="1" t="s">
        <v>372</v>
      </c>
      <c r="C19" s="1" t="s">
        <v>373</v>
      </c>
      <c r="D19" s="1" t="s">
        <v>83</v>
      </c>
      <c r="E19" s="1">
        <v>8</v>
      </c>
      <c r="F19" s="1"/>
      <c r="G19" s="1" t="s">
        <v>374</v>
      </c>
      <c r="H19" s="1" t="s">
        <v>50</v>
      </c>
      <c r="I19" s="1" t="s">
        <v>50</v>
      </c>
      <c r="J19" s="1" t="s">
        <v>50</v>
      </c>
      <c r="K19" s="1" t="s">
        <v>50</v>
      </c>
      <c r="L19" s="1"/>
      <c r="M19" s="1"/>
      <c r="N19" s="1" t="s">
        <v>84</v>
      </c>
      <c r="O19" s="1"/>
    </row>
    <row r="20">
      <c r="A20" s="1">
        <v>16</v>
      </c>
      <c r="B20" s="1" t="s">
        <v>375</v>
      </c>
      <c r="C20" s="1" t="s">
        <v>376</v>
      </c>
      <c r="D20" s="1" t="s">
        <v>83</v>
      </c>
      <c r="E20" s="1">
        <v>16</v>
      </c>
      <c r="F20" s="1">
        <v>2</v>
      </c>
      <c r="G20" s="1" t="s">
        <v>50</v>
      </c>
      <c r="H20" s="1" t="s">
        <v>50</v>
      </c>
      <c r="I20" s="1" t="s">
        <v>50</v>
      </c>
      <c r="J20" s="1" t="s">
        <v>50</v>
      </c>
      <c r="K20" s="1" t="s">
        <v>50</v>
      </c>
      <c r="L20" s="1"/>
      <c r="M20" s="1"/>
      <c r="N20" s="1" t="s">
        <v>84</v>
      </c>
      <c r="O20" s="1"/>
    </row>
    <row r="21">
      <c r="A21" s="1">
        <v>17</v>
      </c>
      <c r="B21" s="1" t="s">
        <v>377</v>
      </c>
      <c r="C21" s="1" t="s">
        <v>378</v>
      </c>
      <c r="D21" s="1" t="s">
        <v>83</v>
      </c>
      <c r="E21" s="1">
        <v>8</v>
      </c>
      <c r="F21" s="1"/>
      <c r="G21" s="1" t="s">
        <v>50</v>
      </c>
      <c r="H21" s="1" t="s">
        <v>50</v>
      </c>
      <c r="I21" s="1" t="s">
        <v>50</v>
      </c>
      <c r="J21" s="1" t="s">
        <v>50</v>
      </c>
      <c r="K21" s="1" t="s">
        <v>50</v>
      </c>
      <c r="L21" s="1"/>
      <c r="M21" s="1"/>
      <c r="N21" s="1" t="s">
        <v>84</v>
      </c>
      <c r="O21" s="1"/>
    </row>
    <row r="22">
      <c r="A22" s="1">
        <v>18</v>
      </c>
      <c r="B22" s="1" t="s">
        <v>379</v>
      </c>
      <c r="C22" s="1" t="s">
        <v>380</v>
      </c>
      <c r="D22" s="1" t="s">
        <v>83</v>
      </c>
      <c r="E22" s="1">
        <v>16</v>
      </c>
      <c r="F22" s="1">
        <v>2</v>
      </c>
      <c r="G22" s="1" t="s">
        <v>50</v>
      </c>
      <c r="H22" s="1" t="s">
        <v>50</v>
      </c>
      <c r="I22" s="1" t="s">
        <v>50</v>
      </c>
      <c r="J22" s="1" t="s">
        <v>50</v>
      </c>
      <c r="K22" s="1" t="s">
        <v>50</v>
      </c>
      <c r="L22" s="1"/>
      <c r="M22" s="1"/>
      <c r="N22" s="1" t="s">
        <v>84</v>
      </c>
      <c r="O22" s="1"/>
    </row>
    <row r="23">
      <c r="A23" s="1">
        <v>19</v>
      </c>
      <c r="B23" s="1" t="s">
        <v>67</v>
      </c>
      <c r="C23" s="1" t="s">
        <v>68</v>
      </c>
      <c r="D23" s="1" t="s">
        <v>62</v>
      </c>
      <c r="E23" s="1">
        <v>3</v>
      </c>
      <c r="F23" s="1"/>
      <c r="G23" s="1" t="s">
        <v>164</v>
      </c>
      <c r="H23" s="1" t="s">
        <v>69</v>
      </c>
      <c r="I23" s="1" t="s">
        <v>67</v>
      </c>
      <c r="J23" s="1" t="s">
        <v>70</v>
      </c>
      <c r="K23" s="1" t="s">
        <v>71</v>
      </c>
      <c r="L23" s="1" t="s">
        <v>72</v>
      </c>
      <c r="M23" s="1" t="s">
        <v>58</v>
      </c>
      <c r="N23" s="1"/>
      <c r="O23" s="1" t="s">
        <v>73</v>
      </c>
    </row>
    <row r="24">
      <c r="A24" s="1">
        <v>20</v>
      </c>
      <c r="B24" s="1" t="s">
        <v>381</v>
      </c>
      <c r="C24" s="1" t="s">
        <v>382</v>
      </c>
      <c r="D24" s="1" t="s">
        <v>83</v>
      </c>
      <c r="E24" s="1">
        <v>6</v>
      </c>
      <c r="F24" s="1"/>
      <c r="G24" s="1" t="s">
        <v>383</v>
      </c>
      <c r="H24" s="1" t="s">
        <v>50</v>
      </c>
      <c r="I24" s="1" t="s">
        <v>50</v>
      </c>
      <c r="J24" s="1" t="s">
        <v>50</v>
      </c>
      <c r="K24" s="1" t="s">
        <v>50</v>
      </c>
      <c r="L24" s="1"/>
      <c r="M24" s="1"/>
      <c r="N24" s="1" t="s">
        <v>84</v>
      </c>
      <c r="O24" s="1"/>
    </row>
    <row r="25">
      <c r="A25" s="1">
        <v>21</v>
      </c>
      <c r="B25" s="1" t="s">
        <v>120</v>
      </c>
      <c r="C25" s="1" t="s">
        <v>290</v>
      </c>
      <c r="D25" s="1" t="s">
        <v>122</v>
      </c>
      <c r="E25" s="1"/>
      <c r="F25" s="1"/>
      <c r="G25" s="1" t="s">
        <v>50</v>
      </c>
      <c r="H25" s="1" t="s">
        <v>50</v>
      </c>
      <c r="I25" s="1"/>
      <c r="J25" s="1"/>
      <c r="K25" s="1"/>
      <c r="L25" s="1"/>
      <c r="M25" s="1"/>
      <c r="N25" s="1"/>
      <c r="O25" s="1"/>
    </row>
    <row r="26">
      <c r="A26" s="1">
        <v>22</v>
      </c>
      <c r="B26" s="1" t="s">
        <v>118</v>
      </c>
      <c r="C26" s="1" t="s">
        <v>119</v>
      </c>
      <c r="D26" s="1" t="s">
        <v>62</v>
      </c>
      <c r="E26" s="1">
        <v>6</v>
      </c>
      <c r="F26" s="1"/>
      <c r="G26" s="1" t="s">
        <v>50</v>
      </c>
      <c r="H26" s="1" t="s">
        <v>50</v>
      </c>
      <c r="I26" s="1"/>
      <c r="J26" s="1"/>
      <c r="K26" s="1"/>
      <c r="L26" s="1"/>
      <c r="M26" s="1"/>
      <c r="N26" s="1"/>
      <c r="O26" s="1"/>
    </row>
    <row r="27">
      <c r="A27" s="1">
        <v>23</v>
      </c>
      <c r="B27" s="1" t="s">
        <v>125</v>
      </c>
      <c r="C27" s="1" t="s">
        <v>291</v>
      </c>
      <c r="D27" s="1" t="s">
        <v>122</v>
      </c>
      <c r="E27" s="1"/>
      <c r="F27" s="1"/>
      <c r="G27" s="1" t="s">
        <v>50</v>
      </c>
      <c r="H27" s="1" t="s">
        <v>50</v>
      </c>
      <c r="I27" s="1"/>
      <c r="J27" s="1"/>
      <c r="K27" s="1"/>
      <c r="L27" s="1"/>
      <c r="M27" s="1"/>
      <c r="N27" s="1"/>
      <c r="O27" s="1"/>
    </row>
    <row r="28">
      <c r="A28" s="1">
        <v>24</v>
      </c>
      <c r="B28" s="1" t="s">
        <v>123</v>
      </c>
      <c r="C28" s="1" t="s">
        <v>292</v>
      </c>
      <c r="D28" s="1" t="s">
        <v>62</v>
      </c>
      <c r="E28" s="1">
        <v>6</v>
      </c>
      <c r="F28" s="1"/>
      <c r="G28" s="1" t="s">
        <v>50</v>
      </c>
      <c r="H28" s="1" t="s">
        <v>50</v>
      </c>
      <c r="I28" s="1"/>
      <c r="J28" s="1"/>
      <c r="K28" s="1"/>
      <c r="L28" s="1"/>
      <c r="M28" s="1"/>
      <c r="N28" s="1"/>
      <c r="O28" s="1"/>
    </row>
  </sheetData>
  <mergeCells>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385</v>
      </c>
      <c r="N2" s="4" t="s">
        <v>36</v>
      </c>
      <c r="O2" s="1" t="s">
        <v>386</v>
      </c>
    </row>
    <row r="3" ht="24" customHeight="1">
      <c r="A3" s="2" t="s">
        <v>38</v>
      </c>
      <c r="B3" s="2"/>
      <c r="C3" s="1" t="s">
        <v>387</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388</v>
      </c>
      <c r="I5" s="1" t="s">
        <v>67</v>
      </c>
      <c r="J5" s="1" t="s">
        <v>389</v>
      </c>
      <c r="K5" s="1" t="s">
        <v>71</v>
      </c>
      <c r="L5" s="1" t="s">
        <v>72</v>
      </c>
      <c r="M5" s="1" t="s">
        <v>58</v>
      </c>
      <c r="N5" s="1"/>
      <c r="O5" s="1" t="s">
        <v>390</v>
      </c>
    </row>
    <row r="6">
      <c r="A6" s="1">
        <v>2</v>
      </c>
      <c r="B6" s="1" t="s">
        <v>199</v>
      </c>
      <c r="C6" s="1" t="s">
        <v>200</v>
      </c>
      <c r="D6" s="1" t="s">
        <v>83</v>
      </c>
      <c r="E6" s="1">
        <v>7</v>
      </c>
      <c r="F6" s="1"/>
      <c r="G6" s="1" t="s">
        <v>50</v>
      </c>
      <c r="H6" s="1" t="s">
        <v>388</v>
      </c>
      <c r="I6" s="1" t="s">
        <v>199</v>
      </c>
      <c r="J6" s="1" t="s">
        <v>391</v>
      </c>
      <c r="K6" s="1" t="s">
        <v>224</v>
      </c>
      <c r="L6" s="1" t="s">
        <v>204</v>
      </c>
      <c r="M6" s="1" t="s">
        <v>58</v>
      </c>
      <c r="N6" s="1"/>
      <c r="O6" s="1" t="s">
        <v>392</v>
      </c>
    </row>
    <row r="7">
      <c r="A7" s="1">
        <v>3</v>
      </c>
      <c r="B7" s="1" t="s">
        <v>206</v>
      </c>
      <c r="C7" s="1" t="s">
        <v>207</v>
      </c>
      <c r="D7" s="1" t="s">
        <v>83</v>
      </c>
      <c r="E7" s="1">
        <v>3</v>
      </c>
      <c r="F7" s="1"/>
      <c r="G7" s="1" t="s">
        <v>393</v>
      </c>
      <c r="H7" s="1" t="s">
        <v>388</v>
      </c>
      <c r="I7" s="1" t="s">
        <v>206</v>
      </c>
      <c r="J7" s="1" t="s">
        <v>207</v>
      </c>
      <c r="K7" s="1" t="s">
        <v>224</v>
      </c>
      <c r="L7" s="1" t="s">
        <v>72</v>
      </c>
      <c r="M7" s="1" t="s">
        <v>58</v>
      </c>
      <c r="N7" s="1"/>
      <c r="O7" s="1" t="s">
        <v>394</v>
      </c>
    </row>
    <row r="8">
      <c r="A8" s="1">
        <v>4</v>
      </c>
      <c r="B8" s="1" t="s">
        <v>216</v>
      </c>
      <c r="C8" s="1" t="s">
        <v>217</v>
      </c>
      <c r="D8" s="1" t="s">
        <v>62</v>
      </c>
      <c r="E8" s="1">
        <v>30</v>
      </c>
      <c r="F8" s="1"/>
      <c r="G8" s="1" t="s">
        <v>395</v>
      </c>
      <c r="H8" s="1" t="s">
        <v>396</v>
      </c>
      <c r="I8" s="1" t="s">
        <v>397</v>
      </c>
      <c r="J8" s="1" t="s">
        <v>398</v>
      </c>
      <c r="K8" s="1" t="s">
        <v>399</v>
      </c>
      <c r="L8" s="1" t="s">
        <v>400</v>
      </c>
      <c r="M8" s="1" t="s">
        <v>147</v>
      </c>
      <c r="N8" s="1"/>
      <c r="O8" s="1" t="s">
        <v>401</v>
      </c>
    </row>
    <row r="9">
      <c r="A9" s="1">
        <v>5</v>
      </c>
      <c r="B9" s="1" t="s">
        <v>162</v>
      </c>
      <c r="C9" s="1" t="s">
        <v>163</v>
      </c>
      <c r="D9" s="1" t="s">
        <v>62</v>
      </c>
      <c r="E9" s="1">
        <v>11</v>
      </c>
      <c r="F9" s="1"/>
      <c r="G9" s="1" t="s">
        <v>402</v>
      </c>
      <c r="H9" s="1" t="s">
        <v>69</v>
      </c>
      <c r="I9" s="1" t="s">
        <v>162</v>
      </c>
      <c r="J9" s="1" t="s">
        <v>165</v>
      </c>
      <c r="K9" s="1" t="s">
        <v>71</v>
      </c>
      <c r="L9" s="1" t="s">
        <v>112</v>
      </c>
      <c r="M9" s="1" t="s">
        <v>58</v>
      </c>
      <c r="N9" s="1"/>
      <c r="O9" s="1" t="s">
        <v>403</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404</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405</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c r="O14" s="1" t="s">
        <v>409</v>
      </c>
    </row>
    <row r="15">
      <c r="A15" s="1">
        <v>11</v>
      </c>
      <c r="B15" s="1" t="s">
        <v>220</v>
      </c>
      <c r="C15" s="1" t="s">
        <v>221</v>
      </c>
      <c r="D15" s="1" t="s">
        <v>83</v>
      </c>
      <c r="E15" s="1">
        <v>1</v>
      </c>
      <c r="F15" s="1"/>
      <c r="G15" s="1" t="s">
        <v>410</v>
      </c>
      <c r="H15" s="1" t="s">
        <v>69</v>
      </c>
      <c r="I15" s="1" t="s">
        <v>220</v>
      </c>
      <c r="J15" s="1" t="s">
        <v>223</v>
      </c>
      <c r="K15" s="1" t="s">
        <v>224</v>
      </c>
      <c r="L15" s="1" t="s">
        <v>183</v>
      </c>
      <c r="M15" s="1" t="s">
        <v>58</v>
      </c>
      <c r="N15" s="1"/>
      <c r="O15" s="1" t="s">
        <v>411</v>
      </c>
    </row>
    <row r="16">
      <c r="A16" s="1">
        <v>12</v>
      </c>
      <c r="B16" s="1" t="s">
        <v>226</v>
      </c>
      <c r="C16" s="1" t="s">
        <v>227</v>
      </c>
      <c r="D16" s="1" t="s">
        <v>83</v>
      </c>
      <c r="E16" s="1">
        <v>1</v>
      </c>
      <c r="F16" s="1"/>
      <c r="G16" s="1" t="s">
        <v>412</v>
      </c>
      <c r="H16" s="1" t="s">
        <v>69</v>
      </c>
      <c r="I16" s="1" t="s">
        <v>226</v>
      </c>
      <c r="J16" s="1" t="s">
        <v>229</v>
      </c>
      <c r="K16" s="1" t="s">
        <v>224</v>
      </c>
      <c r="L16" s="1" t="s">
        <v>183</v>
      </c>
      <c r="M16" s="1" t="s">
        <v>58</v>
      </c>
      <c r="N16" s="1"/>
      <c r="O16" s="1" t="s">
        <v>413</v>
      </c>
    </row>
    <row r="17">
      <c r="A17" s="1">
        <v>13</v>
      </c>
      <c r="B17" s="1" t="s">
        <v>414</v>
      </c>
      <c r="C17" s="1" t="s">
        <v>415</v>
      </c>
      <c r="D17" s="1" t="s">
        <v>83</v>
      </c>
      <c r="E17" s="1">
        <v>16</v>
      </c>
      <c r="F17" s="1">
        <v>2</v>
      </c>
      <c r="G17" s="1" t="s">
        <v>50</v>
      </c>
      <c r="H17" s="1" t="s">
        <v>396</v>
      </c>
      <c r="I17" s="1" t="s">
        <v>416</v>
      </c>
      <c r="J17" s="1" t="s">
        <v>417</v>
      </c>
      <c r="K17" s="1" t="s">
        <v>399</v>
      </c>
      <c r="L17" s="1" t="s">
        <v>418</v>
      </c>
      <c r="M17" s="1" t="s">
        <v>419</v>
      </c>
      <c r="N17" s="1"/>
      <c r="O17" s="1" t="s">
        <v>420</v>
      </c>
    </row>
    <row r="18">
      <c r="A18" s="1">
        <v>14</v>
      </c>
      <c r="B18" s="1" t="s">
        <v>421</v>
      </c>
      <c r="C18" s="1" t="s">
        <v>422</v>
      </c>
      <c r="D18" s="1" t="s">
        <v>83</v>
      </c>
      <c r="E18" s="1">
        <v>16</v>
      </c>
      <c r="F18" s="1">
        <v>2</v>
      </c>
      <c r="G18" s="1" t="s">
        <v>423</v>
      </c>
      <c r="H18" s="1" t="s">
        <v>396</v>
      </c>
      <c r="I18" s="1" t="s">
        <v>424</v>
      </c>
      <c r="J18" s="1" t="s">
        <v>425</v>
      </c>
      <c r="K18" s="1" t="s">
        <v>399</v>
      </c>
      <c r="L18" s="1" t="s">
        <v>418</v>
      </c>
      <c r="M18" s="1" t="s">
        <v>419</v>
      </c>
      <c r="N18" s="1"/>
      <c r="O18" s="1" t="s">
        <v>426</v>
      </c>
    </row>
    <row r="19">
      <c r="A19" s="1">
        <v>15</v>
      </c>
      <c r="B19" s="1" t="s">
        <v>427</v>
      </c>
      <c r="C19" s="1" t="s">
        <v>428</v>
      </c>
      <c r="D19" s="1" t="s">
        <v>83</v>
      </c>
      <c r="E19" s="1">
        <v>16</v>
      </c>
      <c r="F19" s="1">
        <v>2</v>
      </c>
      <c r="G19" s="1" t="s">
        <v>429</v>
      </c>
      <c r="H19" s="1" t="s">
        <v>396</v>
      </c>
      <c r="I19" s="1" t="s">
        <v>424</v>
      </c>
      <c r="J19" s="1" t="s">
        <v>425</v>
      </c>
      <c r="K19" s="1" t="s">
        <v>399</v>
      </c>
      <c r="L19" s="1" t="s">
        <v>418</v>
      </c>
      <c r="M19" s="1" t="s">
        <v>419</v>
      </c>
      <c r="N19" s="1"/>
      <c r="O19" s="1" t="s">
        <v>426</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396</v>
      </c>
      <c r="I22" s="1" t="s">
        <v>434</v>
      </c>
      <c r="J22" s="1" t="s">
        <v>435</v>
      </c>
      <c r="K22" s="1" t="s">
        <v>436</v>
      </c>
      <c r="L22" s="1" t="s">
        <v>437</v>
      </c>
      <c r="M22" s="1" t="s">
        <v>147</v>
      </c>
      <c r="N22" s="1"/>
      <c r="O22" s="1" t="s">
        <v>438</v>
      </c>
    </row>
    <row r="23">
      <c r="A23" s="1">
        <v>19</v>
      </c>
      <c r="B23" s="1" t="s">
        <v>439</v>
      </c>
      <c r="C23" s="1" t="s">
        <v>440</v>
      </c>
      <c r="D23" s="1" t="s">
        <v>53</v>
      </c>
      <c r="E23" s="1">
        <v>8</v>
      </c>
      <c r="F23" s="1"/>
      <c r="G23" s="1" t="s">
        <v>441</v>
      </c>
      <c r="H23" s="1" t="s">
        <v>396</v>
      </c>
      <c r="I23" s="1" t="s">
        <v>442</v>
      </c>
      <c r="J23" s="1" t="s">
        <v>443</v>
      </c>
      <c r="K23" s="1" t="s">
        <v>436</v>
      </c>
      <c r="L23" s="1" t="s">
        <v>437</v>
      </c>
      <c r="M23" s="1" t="s">
        <v>147</v>
      </c>
      <c r="N23" s="1"/>
      <c r="O23" s="1" t="s">
        <v>444</v>
      </c>
    </row>
    <row r="24">
      <c r="A24" s="1">
        <v>20</v>
      </c>
      <c r="B24" s="1" t="s">
        <v>445</v>
      </c>
      <c r="C24" s="1" t="s">
        <v>446</v>
      </c>
      <c r="D24" s="1" t="s">
        <v>53</v>
      </c>
      <c r="E24" s="1">
        <v>8</v>
      </c>
      <c r="F24" s="1"/>
      <c r="G24" s="1" t="s">
        <v>447</v>
      </c>
      <c r="H24" s="1" t="s">
        <v>396</v>
      </c>
      <c r="I24" s="1" t="s">
        <v>442</v>
      </c>
      <c r="J24" s="1" t="s">
        <v>443</v>
      </c>
      <c r="K24" s="1" t="s">
        <v>436</v>
      </c>
      <c r="L24" s="1" t="s">
        <v>437</v>
      </c>
      <c r="M24" s="1" t="s">
        <v>147</v>
      </c>
      <c r="N24" s="1"/>
      <c r="O24" s="1" t="s">
        <v>444</v>
      </c>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c r="O34" s="1" t="s">
        <v>294</v>
      </c>
    </row>
  </sheetData>
  <mergeCells>
    <mergeCell ref="A1:B1"/>
    <mergeCell ref="A2:B2"/>
    <mergeCell ref="A3: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453</v>
      </c>
      <c r="N2" s="4" t="s">
        <v>36</v>
      </c>
      <c r="O2" s="1" t="s">
        <v>386</v>
      </c>
    </row>
    <row r="3" ht="24" customHeight="1">
      <c r="A3" s="2" t="s">
        <v>38</v>
      </c>
      <c r="B3" s="2"/>
      <c r="C3" s="1" t="s">
        <v>454</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c r="O5" s="1" t="s">
        <v>455</v>
      </c>
    </row>
    <row r="6">
      <c r="A6" s="1">
        <v>2</v>
      </c>
      <c r="B6" s="1" t="s">
        <v>199</v>
      </c>
      <c r="C6" s="1" t="s">
        <v>200</v>
      </c>
      <c r="D6" s="1" t="s">
        <v>83</v>
      </c>
      <c r="E6" s="1">
        <v>7</v>
      </c>
      <c r="F6" s="1"/>
      <c r="G6" s="1" t="s">
        <v>50</v>
      </c>
      <c r="H6" s="1" t="s">
        <v>456</v>
      </c>
      <c r="I6" s="1" t="s">
        <v>199</v>
      </c>
      <c r="J6" s="1" t="s">
        <v>391</v>
      </c>
      <c r="K6" s="1" t="s">
        <v>224</v>
      </c>
      <c r="L6" s="1" t="s">
        <v>204</v>
      </c>
      <c r="M6" s="1" t="s">
        <v>58</v>
      </c>
      <c r="N6" s="1"/>
      <c r="O6" s="1" t="s">
        <v>457</v>
      </c>
    </row>
    <row r="7">
      <c r="A7" s="1">
        <v>3</v>
      </c>
      <c r="B7" s="1" t="s">
        <v>206</v>
      </c>
      <c r="C7" s="1" t="s">
        <v>207</v>
      </c>
      <c r="D7" s="1" t="s">
        <v>83</v>
      </c>
      <c r="E7" s="1">
        <v>3</v>
      </c>
      <c r="F7" s="1"/>
      <c r="G7" s="1" t="s">
        <v>393</v>
      </c>
      <c r="H7" s="1" t="s">
        <v>456</v>
      </c>
      <c r="I7" s="1" t="s">
        <v>206</v>
      </c>
      <c r="J7" s="1" t="s">
        <v>302</v>
      </c>
      <c r="K7" s="1" t="s">
        <v>224</v>
      </c>
      <c r="L7" s="1" t="s">
        <v>72</v>
      </c>
      <c r="M7" s="1" t="s">
        <v>58</v>
      </c>
      <c r="N7" s="1"/>
      <c r="O7" s="1" t="s">
        <v>458</v>
      </c>
    </row>
    <row r="8">
      <c r="A8" s="1">
        <v>4</v>
      </c>
      <c r="B8" s="1" t="s">
        <v>216</v>
      </c>
      <c r="C8" s="1" t="s">
        <v>217</v>
      </c>
      <c r="D8" s="1" t="s">
        <v>62</v>
      </c>
      <c r="E8" s="1">
        <v>30</v>
      </c>
      <c r="F8" s="1"/>
      <c r="G8" s="1" t="s">
        <v>395</v>
      </c>
      <c r="H8" s="1" t="s">
        <v>456</v>
      </c>
      <c r="I8" s="1" t="s">
        <v>459</v>
      </c>
      <c r="J8" s="1" t="s">
        <v>460</v>
      </c>
      <c r="K8" s="1" t="s">
        <v>71</v>
      </c>
      <c r="L8" s="1" t="s">
        <v>461</v>
      </c>
      <c r="M8" s="1" t="s">
        <v>58</v>
      </c>
      <c r="N8" s="1"/>
      <c r="O8" s="1" t="s">
        <v>462</v>
      </c>
    </row>
    <row r="9">
      <c r="A9" s="1">
        <v>5</v>
      </c>
      <c r="B9" s="1" t="s">
        <v>162</v>
      </c>
      <c r="C9" s="1" t="s">
        <v>163</v>
      </c>
      <c r="D9" s="1" t="s">
        <v>62</v>
      </c>
      <c r="E9" s="1">
        <v>11</v>
      </c>
      <c r="F9" s="1"/>
      <c r="G9" s="1" t="s">
        <v>402</v>
      </c>
      <c r="H9" s="1" t="s">
        <v>69</v>
      </c>
      <c r="I9" s="1" t="s">
        <v>162</v>
      </c>
      <c r="J9" s="1" t="s">
        <v>165</v>
      </c>
      <c r="K9" s="1" t="s">
        <v>71</v>
      </c>
      <c r="L9" s="1" t="s">
        <v>112</v>
      </c>
      <c r="M9" s="1" t="s">
        <v>58</v>
      </c>
      <c r="N9" s="1"/>
      <c r="O9" s="1" t="s">
        <v>463</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464</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465</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c r="O16" s="1" t="s">
        <v>466</v>
      </c>
    </row>
    <row r="17">
      <c r="A17" s="1">
        <v>13</v>
      </c>
      <c r="B17" s="1" t="s">
        <v>414</v>
      </c>
      <c r="C17" s="1" t="s">
        <v>415</v>
      </c>
      <c r="D17" s="1" t="s">
        <v>83</v>
      </c>
      <c r="E17" s="1">
        <v>16</v>
      </c>
      <c r="F17" s="1">
        <v>2</v>
      </c>
      <c r="G17" s="1" t="s">
        <v>50</v>
      </c>
      <c r="H17" s="1" t="s">
        <v>456</v>
      </c>
      <c r="I17" s="1" t="s">
        <v>467</v>
      </c>
      <c r="J17" s="1" t="s">
        <v>468</v>
      </c>
      <c r="K17" s="1" t="s">
        <v>224</v>
      </c>
      <c r="L17" s="1" t="s">
        <v>469</v>
      </c>
      <c r="M17" s="1" t="s">
        <v>58</v>
      </c>
      <c r="N17" s="1"/>
      <c r="O17" s="1" t="s">
        <v>470</v>
      </c>
    </row>
    <row r="18">
      <c r="A18" s="1">
        <v>14</v>
      </c>
      <c r="B18" s="1" t="s">
        <v>421</v>
      </c>
      <c r="C18" s="1" t="s">
        <v>422</v>
      </c>
      <c r="D18" s="1" t="s">
        <v>83</v>
      </c>
      <c r="E18" s="1">
        <v>16</v>
      </c>
      <c r="F18" s="1">
        <v>2</v>
      </c>
      <c r="G18" s="1" t="s">
        <v>423</v>
      </c>
      <c r="H18" s="1" t="s">
        <v>456</v>
      </c>
      <c r="I18" s="1" t="s">
        <v>467</v>
      </c>
      <c r="J18" s="1" t="s">
        <v>468</v>
      </c>
      <c r="K18" s="1" t="s">
        <v>224</v>
      </c>
      <c r="L18" s="1" t="s">
        <v>469</v>
      </c>
      <c r="M18" s="1" t="s">
        <v>58</v>
      </c>
      <c r="N18" s="1"/>
      <c r="O18" s="1" t="s">
        <v>470</v>
      </c>
    </row>
    <row r="19">
      <c r="A19" s="1">
        <v>15</v>
      </c>
      <c r="B19" s="1" t="s">
        <v>427</v>
      </c>
      <c r="C19" s="1" t="s">
        <v>428</v>
      </c>
      <c r="D19" s="1" t="s">
        <v>83</v>
      </c>
      <c r="E19" s="1">
        <v>16</v>
      </c>
      <c r="F19" s="1">
        <v>2</v>
      </c>
      <c r="G19" s="1" t="s">
        <v>429</v>
      </c>
      <c r="H19" s="1" t="s">
        <v>456</v>
      </c>
      <c r="I19" s="1" t="s">
        <v>467</v>
      </c>
      <c r="J19" s="1" t="s">
        <v>468</v>
      </c>
      <c r="K19" s="1" t="s">
        <v>224</v>
      </c>
      <c r="L19" s="1" t="s">
        <v>469</v>
      </c>
      <c r="M19" s="1" t="s">
        <v>58</v>
      </c>
      <c r="N19" s="1"/>
      <c r="O19" s="1" t="s">
        <v>470</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471</v>
      </c>
      <c r="I22" s="1" t="s">
        <v>472</v>
      </c>
      <c r="J22" s="1" t="s">
        <v>473</v>
      </c>
      <c r="K22" s="1" t="s">
        <v>474</v>
      </c>
      <c r="L22" s="1" t="s">
        <v>437</v>
      </c>
      <c r="M22" s="1" t="s">
        <v>147</v>
      </c>
      <c r="N22" s="1"/>
      <c r="O22" s="1" t="s">
        <v>475</v>
      </c>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477</v>
      </c>
      <c r="N2" s="4" t="s">
        <v>36</v>
      </c>
      <c r="O2" s="1" t="s">
        <v>386</v>
      </c>
    </row>
    <row r="3" ht="24" customHeight="1">
      <c r="A3" s="2" t="s">
        <v>38</v>
      </c>
      <c r="B3" s="2"/>
      <c r="C3" s="1" t="s">
        <v>478</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c r="O5" s="1" t="s">
        <v>479</v>
      </c>
    </row>
    <row r="6">
      <c r="A6" s="1">
        <v>2</v>
      </c>
      <c r="B6" s="1" t="s">
        <v>199</v>
      </c>
      <c r="C6" s="1" t="s">
        <v>200</v>
      </c>
      <c r="D6" s="1" t="s">
        <v>83</v>
      </c>
      <c r="E6" s="1">
        <v>7</v>
      </c>
      <c r="F6" s="1"/>
      <c r="G6" s="1" t="s">
        <v>50</v>
      </c>
      <c r="H6" s="1" t="s">
        <v>480</v>
      </c>
      <c r="I6" s="1" t="s">
        <v>199</v>
      </c>
      <c r="J6" s="1" t="s">
        <v>391</v>
      </c>
      <c r="K6" s="1" t="s">
        <v>224</v>
      </c>
      <c r="L6" s="1" t="s">
        <v>204</v>
      </c>
      <c r="M6" s="1" t="s">
        <v>58</v>
      </c>
      <c r="N6" s="1"/>
      <c r="O6" s="1" t="s">
        <v>481</v>
      </c>
    </row>
    <row r="7">
      <c r="A7" s="1">
        <v>3</v>
      </c>
      <c r="B7" s="1" t="s">
        <v>206</v>
      </c>
      <c r="C7" s="1" t="s">
        <v>207</v>
      </c>
      <c r="D7" s="1" t="s">
        <v>83</v>
      </c>
      <c r="E7" s="1">
        <v>3</v>
      </c>
      <c r="F7" s="1"/>
      <c r="G7" s="1" t="s">
        <v>393</v>
      </c>
      <c r="H7" s="1" t="s">
        <v>480</v>
      </c>
      <c r="I7" s="1" t="s">
        <v>206</v>
      </c>
      <c r="J7" s="1" t="s">
        <v>207</v>
      </c>
      <c r="K7" s="1" t="s">
        <v>224</v>
      </c>
      <c r="L7" s="1" t="s">
        <v>72</v>
      </c>
      <c r="M7" s="1" t="s">
        <v>58</v>
      </c>
      <c r="N7" s="1"/>
      <c r="O7" s="1" t="s">
        <v>482</v>
      </c>
    </row>
    <row r="8">
      <c r="A8" s="1">
        <v>4</v>
      </c>
      <c r="B8" s="1" t="s">
        <v>216</v>
      </c>
      <c r="C8" s="1" t="s">
        <v>217</v>
      </c>
      <c r="D8" s="1" t="s">
        <v>62</v>
      </c>
      <c r="E8" s="1">
        <v>30</v>
      </c>
      <c r="F8" s="1"/>
      <c r="G8" s="1" t="s">
        <v>395</v>
      </c>
      <c r="H8" s="1" t="s">
        <v>480</v>
      </c>
      <c r="I8" s="1" t="s">
        <v>483</v>
      </c>
      <c r="J8" s="1" t="s">
        <v>484</v>
      </c>
      <c r="K8" s="1" t="s">
        <v>224</v>
      </c>
      <c r="L8" s="1" t="s">
        <v>204</v>
      </c>
      <c r="M8" s="1" t="s">
        <v>58</v>
      </c>
      <c r="N8" s="1"/>
      <c r="O8" s="1" t="s">
        <v>485</v>
      </c>
    </row>
    <row r="9">
      <c r="A9" s="1">
        <v>5</v>
      </c>
      <c r="B9" s="1" t="s">
        <v>162</v>
      </c>
      <c r="C9" s="1" t="s">
        <v>163</v>
      </c>
      <c r="D9" s="1" t="s">
        <v>62</v>
      </c>
      <c r="E9" s="1">
        <v>11</v>
      </c>
      <c r="F9" s="1"/>
      <c r="G9" s="1" t="s">
        <v>402</v>
      </c>
      <c r="H9" s="1" t="s">
        <v>69</v>
      </c>
      <c r="I9" s="1" t="s">
        <v>162</v>
      </c>
      <c r="J9" s="1" t="s">
        <v>165</v>
      </c>
      <c r="K9" s="1" t="s">
        <v>71</v>
      </c>
      <c r="L9" s="1" t="s">
        <v>112</v>
      </c>
      <c r="M9" s="1" t="s">
        <v>58</v>
      </c>
      <c r="N9" s="1"/>
      <c r="O9" s="1" t="s">
        <v>463</v>
      </c>
    </row>
    <row r="10">
      <c r="A10" s="1">
        <v>6</v>
      </c>
      <c r="B10" s="1" t="s">
        <v>167</v>
      </c>
      <c r="C10" s="1" t="s">
        <v>168</v>
      </c>
      <c r="D10" s="1" t="s">
        <v>62</v>
      </c>
      <c r="E10" s="1">
        <v>5</v>
      </c>
      <c r="F10" s="1"/>
      <c r="G10" s="1" t="s">
        <v>164</v>
      </c>
      <c r="H10" s="1" t="s">
        <v>69</v>
      </c>
      <c r="I10" s="1" t="s">
        <v>167</v>
      </c>
      <c r="J10" s="1" t="s">
        <v>169</v>
      </c>
      <c r="K10" s="1" t="s">
        <v>71</v>
      </c>
      <c r="L10" s="1" t="s">
        <v>98</v>
      </c>
      <c r="M10" s="1" t="s">
        <v>58</v>
      </c>
      <c r="N10" s="1"/>
      <c r="O10" s="1" t="s">
        <v>464</v>
      </c>
    </row>
    <row r="11">
      <c r="A11" s="1">
        <v>7</v>
      </c>
      <c r="B11" s="1" t="s">
        <v>171</v>
      </c>
      <c r="C11" s="1" t="s">
        <v>172</v>
      </c>
      <c r="D11" s="1" t="s">
        <v>62</v>
      </c>
      <c r="E11" s="1">
        <v>2</v>
      </c>
      <c r="F11" s="1"/>
      <c r="G11" s="1" t="s">
        <v>164</v>
      </c>
      <c r="H11" s="1" t="s">
        <v>69</v>
      </c>
      <c r="I11" s="1" t="s">
        <v>171</v>
      </c>
      <c r="J11" s="1" t="s">
        <v>173</v>
      </c>
      <c r="K11" s="1" t="s">
        <v>71</v>
      </c>
      <c r="L11" s="1" t="s">
        <v>174</v>
      </c>
      <c r="M11" s="1" t="s">
        <v>58</v>
      </c>
      <c r="N11" s="1"/>
      <c r="O11" s="1" t="s">
        <v>465</v>
      </c>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t="s">
        <v>486</v>
      </c>
      <c r="O16" s="1"/>
    </row>
    <row r="17">
      <c r="A17" s="1">
        <v>13</v>
      </c>
      <c r="B17" s="1" t="s">
        <v>414</v>
      </c>
      <c r="C17" s="1" t="s">
        <v>415</v>
      </c>
      <c r="D17" s="1" t="s">
        <v>83</v>
      </c>
      <c r="E17" s="1">
        <v>16</v>
      </c>
      <c r="F17" s="1">
        <v>2</v>
      </c>
      <c r="G17" s="1" t="s">
        <v>50</v>
      </c>
      <c r="H17" s="1" t="s">
        <v>480</v>
      </c>
      <c r="I17" s="1" t="s">
        <v>487</v>
      </c>
      <c r="J17" s="1" t="s">
        <v>488</v>
      </c>
      <c r="K17" s="1" t="s">
        <v>224</v>
      </c>
      <c r="L17" s="1" t="s">
        <v>489</v>
      </c>
      <c r="M17" s="1" t="s">
        <v>174</v>
      </c>
      <c r="N17" s="1"/>
      <c r="O17" s="1" t="s">
        <v>490</v>
      </c>
    </row>
    <row r="18">
      <c r="A18" s="1">
        <v>14</v>
      </c>
      <c r="B18" s="1" t="s">
        <v>421</v>
      </c>
      <c r="C18" s="1" t="s">
        <v>422</v>
      </c>
      <c r="D18" s="1" t="s">
        <v>83</v>
      </c>
      <c r="E18" s="1">
        <v>16</v>
      </c>
      <c r="F18" s="1">
        <v>2</v>
      </c>
      <c r="G18" s="1" t="s">
        <v>423</v>
      </c>
      <c r="H18" s="1" t="s">
        <v>480</v>
      </c>
      <c r="I18" s="1" t="s">
        <v>487</v>
      </c>
      <c r="J18" s="1" t="s">
        <v>488</v>
      </c>
      <c r="K18" s="1" t="s">
        <v>224</v>
      </c>
      <c r="L18" s="1" t="s">
        <v>489</v>
      </c>
      <c r="M18" s="1" t="s">
        <v>174</v>
      </c>
      <c r="N18" s="1"/>
      <c r="O18" s="1" t="s">
        <v>490</v>
      </c>
    </row>
    <row r="19">
      <c r="A19" s="1">
        <v>15</v>
      </c>
      <c r="B19" s="1" t="s">
        <v>427</v>
      </c>
      <c r="C19" s="1" t="s">
        <v>428</v>
      </c>
      <c r="D19" s="1" t="s">
        <v>83</v>
      </c>
      <c r="E19" s="1">
        <v>16</v>
      </c>
      <c r="F19" s="1">
        <v>2</v>
      </c>
      <c r="G19" s="1" t="s">
        <v>429</v>
      </c>
      <c r="H19" s="1" t="s">
        <v>480</v>
      </c>
      <c r="I19" s="1" t="s">
        <v>487</v>
      </c>
      <c r="J19" s="1" t="s">
        <v>488</v>
      </c>
      <c r="K19" s="1" t="s">
        <v>224</v>
      </c>
      <c r="L19" s="1" t="s">
        <v>489</v>
      </c>
      <c r="M19" s="1" t="s">
        <v>174</v>
      </c>
      <c r="N19" s="1"/>
      <c r="O19" s="1" t="s">
        <v>490</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491</v>
      </c>
      <c r="I22" s="1" t="s">
        <v>492</v>
      </c>
      <c r="J22" s="1" t="s">
        <v>493</v>
      </c>
      <c r="K22" s="1" t="s">
        <v>494</v>
      </c>
      <c r="L22" s="1" t="s">
        <v>437</v>
      </c>
      <c r="M22" s="1" t="s">
        <v>147</v>
      </c>
      <c r="N22" s="1"/>
      <c r="O22" s="1" t="s">
        <v>495</v>
      </c>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cols>
    <col min="1" max="1" width="6" customWidth="1" collapsed="1"/>
    <col min="2" max="2" width="25" customWidth="1" collapsed="1"/>
    <col min="3" max="3" width="38" customWidth="1" collapsed="1"/>
    <col min="4" max="4" width="20" customWidth="1" collapsed="1"/>
    <col min="5" max="5" width="6" customWidth="1" collapsed="1"/>
    <col min="6"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2" width="6" customWidth="1" collapsed="1"/>
    <col min="13" max="13" width="6" customWidth="1" collapsed="1"/>
    <col min="14" max="14" width="38" customWidth="1" collapsed="1"/>
    <col min="15" max="15" width="38" customWidth="1" collapsed="1"/>
  </cols>
  <sheetData>
    <row r="1">
      <c r="A1" s="2" t="s">
        <v>31</v>
      </c>
      <c r="B1" s="2"/>
      <c r="C1" s="1" t="s">
        <v>384</v>
      </c>
      <c r="D1" s="1" t="s">
        <v>12</v>
      </c>
      <c r="E1" s="5">
        <f>HYPERLINK("#'目錄'!A1","回首頁")</f>
        <v/>
      </c>
      <c r="N1" s="4" t="s">
        <v>33</v>
      </c>
      <c r="O1" s="1"/>
    </row>
    <row r="2" ht="24" customHeight="1">
      <c r="A2" s="2" t="s">
        <v>34</v>
      </c>
      <c r="B2" s="2"/>
      <c r="C2" s="1" t="s">
        <v>496</v>
      </c>
      <c r="N2" s="4" t="s">
        <v>36</v>
      </c>
      <c r="O2" s="1" t="s">
        <v>386</v>
      </c>
    </row>
    <row r="3" ht="24" customHeight="1">
      <c r="A3" s="2" t="s">
        <v>38</v>
      </c>
      <c r="B3" s="2"/>
      <c r="C3" s="1" t="s">
        <v>497</v>
      </c>
      <c r="N3" s="4" t="s">
        <v>40</v>
      </c>
      <c r="O3" s="1"/>
    </row>
    <row r="4">
      <c r="A4" s="2" t="s">
        <v>41</v>
      </c>
      <c r="B4" s="2" t="s">
        <v>42</v>
      </c>
      <c r="C4" s="2" t="s">
        <v>4</v>
      </c>
      <c r="D4" s="2" t="s">
        <v>43</v>
      </c>
      <c r="E4" s="2" t="s">
        <v>44</v>
      </c>
      <c r="F4" s="2" t="s">
        <v>45</v>
      </c>
      <c r="G4" s="2" t="s">
        <v>46</v>
      </c>
      <c r="H4" s="3" t="s">
        <v>47</v>
      </c>
      <c r="I4" s="3" t="s">
        <v>42</v>
      </c>
      <c r="J4" s="3" t="s">
        <v>4</v>
      </c>
      <c r="K4" s="3" t="s">
        <v>43</v>
      </c>
      <c r="L4" s="3" t="s">
        <v>44</v>
      </c>
      <c r="M4" s="3" t="s">
        <v>45</v>
      </c>
      <c r="N4" s="3" t="s">
        <v>48</v>
      </c>
      <c r="O4" s="4" t="s">
        <v>49</v>
      </c>
    </row>
    <row r="5">
      <c r="A5" s="1">
        <v>1</v>
      </c>
      <c r="B5" s="1" t="s">
        <v>67</v>
      </c>
      <c r="C5" s="1" t="s">
        <v>68</v>
      </c>
      <c r="D5" s="1" t="s">
        <v>62</v>
      </c>
      <c r="E5" s="1">
        <v>3</v>
      </c>
      <c r="F5" s="1"/>
      <c r="G5" s="1" t="s">
        <v>164</v>
      </c>
      <c r="H5" s="1" t="s">
        <v>50</v>
      </c>
      <c r="I5" s="1" t="s">
        <v>50</v>
      </c>
      <c r="J5" s="1" t="s">
        <v>50</v>
      </c>
      <c r="K5" s="1" t="s">
        <v>50</v>
      </c>
      <c r="L5" s="1"/>
      <c r="M5" s="1"/>
      <c r="N5" s="1" t="s">
        <v>498</v>
      </c>
      <c r="O5" s="1"/>
    </row>
    <row r="6">
      <c r="A6" s="1">
        <v>2</v>
      </c>
      <c r="B6" s="1" t="s">
        <v>199</v>
      </c>
      <c r="C6" s="1" t="s">
        <v>200</v>
      </c>
      <c r="D6" s="1" t="s">
        <v>83</v>
      </c>
      <c r="E6" s="1">
        <v>7</v>
      </c>
      <c r="F6" s="1"/>
      <c r="G6" s="1" t="s">
        <v>50</v>
      </c>
      <c r="H6" s="1" t="s">
        <v>499</v>
      </c>
      <c r="I6" s="1" t="s">
        <v>202</v>
      </c>
      <c r="J6" s="1" t="s">
        <v>200</v>
      </c>
      <c r="K6" s="1" t="s">
        <v>56</v>
      </c>
      <c r="L6" s="1" t="s">
        <v>204</v>
      </c>
      <c r="M6" s="1" t="s">
        <v>58</v>
      </c>
      <c r="N6" s="1"/>
      <c r="O6" s="1" t="s">
        <v>500</v>
      </c>
    </row>
    <row r="7">
      <c r="A7" s="1">
        <v>3</v>
      </c>
      <c r="B7" s="1" t="s">
        <v>206</v>
      </c>
      <c r="C7" s="1" t="s">
        <v>207</v>
      </c>
      <c r="D7" s="1" t="s">
        <v>83</v>
      </c>
      <c r="E7" s="1">
        <v>3</v>
      </c>
      <c r="F7" s="1"/>
      <c r="G7" s="1" t="s">
        <v>393</v>
      </c>
      <c r="H7" s="1" t="s">
        <v>499</v>
      </c>
      <c r="I7" s="1" t="s">
        <v>208</v>
      </c>
      <c r="J7" s="1" t="s">
        <v>501</v>
      </c>
      <c r="K7" s="1" t="s">
        <v>56</v>
      </c>
      <c r="L7" s="1" t="s">
        <v>72</v>
      </c>
      <c r="M7" s="1" t="s">
        <v>58</v>
      </c>
      <c r="N7" s="1"/>
      <c r="O7" s="1" t="s">
        <v>502</v>
      </c>
    </row>
    <row r="8">
      <c r="A8" s="1">
        <v>4</v>
      </c>
      <c r="B8" s="1" t="s">
        <v>216</v>
      </c>
      <c r="C8" s="1" t="s">
        <v>217</v>
      </c>
      <c r="D8" s="1" t="s">
        <v>62</v>
      </c>
      <c r="E8" s="1">
        <v>30</v>
      </c>
      <c r="F8" s="1"/>
      <c r="G8" s="1" t="s">
        <v>395</v>
      </c>
      <c r="H8" s="1" t="s">
        <v>499</v>
      </c>
      <c r="I8" s="1" t="s">
        <v>213</v>
      </c>
      <c r="J8" s="1" t="s">
        <v>212</v>
      </c>
      <c r="K8" s="1" t="s">
        <v>56</v>
      </c>
      <c r="L8" s="1" t="s">
        <v>72</v>
      </c>
      <c r="M8" s="1" t="s">
        <v>58</v>
      </c>
      <c r="N8" s="1"/>
      <c r="O8" s="1" t="s">
        <v>503</v>
      </c>
    </row>
    <row r="9">
      <c r="A9" s="1">
        <v>5</v>
      </c>
      <c r="B9" s="1" t="s">
        <v>162</v>
      </c>
      <c r="C9" s="1" t="s">
        <v>163</v>
      </c>
      <c r="D9" s="1" t="s">
        <v>62</v>
      </c>
      <c r="E9" s="1">
        <v>11</v>
      </c>
      <c r="F9" s="1"/>
      <c r="G9" s="1" t="s">
        <v>402</v>
      </c>
      <c r="H9" s="1" t="s">
        <v>50</v>
      </c>
      <c r="I9" s="1" t="s">
        <v>50</v>
      </c>
      <c r="J9" s="1" t="s">
        <v>50</v>
      </c>
      <c r="K9" s="1" t="s">
        <v>50</v>
      </c>
      <c r="L9" s="1"/>
      <c r="M9" s="1"/>
      <c r="N9" s="1" t="s">
        <v>219</v>
      </c>
      <c r="O9" s="1"/>
    </row>
    <row r="10">
      <c r="A10" s="1">
        <v>6</v>
      </c>
      <c r="B10" s="1" t="s">
        <v>167</v>
      </c>
      <c r="C10" s="1" t="s">
        <v>168</v>
      </c>
      <c r="D10" s="1" t="s">
        <v>62</v>
      </c>
      <c r="E10" s="1">
        <v>5</v>
      </c>
      <c r="F10" s="1"/>
      <c r="G10" s="1" t="s">
        <v>164</v>
      </c>
      <c r="H10" s="1" t="s">
        <v>50</v>
      </c>
      <c r="I10" s="1" t="s">
        <v>50</v>
      </c>
      <c r="J10" s="1" t="s">
        <v>50</v>
      </c>
      <c r="K10" s="1" t="s">
        <v>50</v>
      </c>
      <c r="L10" s="1"/>
      <c r="M10" s="1"/>
      <c r="N10" s="1" t="s">
        <v>219</v>
      </c>
      <c r="O10" s="1"/>
    </row>
    <row r="11">
      <c r="A11" s="1">
        <v>7</v>
      </c>
      <c r="B11" s="1" t="s">
        <v>171</v>
      </c>
      <c r="C11" s="1" t="s">
        <v>172</v>
      </c>
      <c r="D11" s="1" t="s">
        <v>62</v>
      </c>
      <c r="E11" s="1">
        <v>2</v>
      </c>
      <c r="F11" s="1"/>
      <c r="G11" s="1" t="s">
        <v>164</v>
      </c>
      <c r="H11" s="1" t="s">
        <v>50</v>
      </c>
      <c r="I11" s="1" t="s">
        <v>50</v>
      </c>
      <c r="J11" s="1" t="s">
        <v>50</v>
      </c>
      <c r="K11" s="1" t="s">
        <v>50</v>
      </c>
      <c r="L11" s="1"/>
      <c r="M11" s="1"/>
      <c r="N11" s="1" t="s">
        <v>219</v>
      </c>
      <c r="O11" s="1"/>
    </row>
    <row r="12">
      <c r="A12" s="1">
        <v>8</v>
      </c>
      <c r="B12" s="1" t="s">
        <v>60</v>
      </c>
      <c r="C12" s="1" t="s">
        <v>61</v>
      </c>
      <c r="D12" s="1" t="s">
        <v>62</v>
      </c>
      <c r="E12" s="1">
        <v>4</v>
      </c>
      <c r="F12" s="1"/>
      <c r="G12" s="1" t="s">
        <v>50</v>
      </c>
      <c r="H12" s="1" t="s">
        <v>50</v>
      </c>
      <c r="I12" s="1" t="s">
        <v>50</v>
      </c>
      <c r="J12" s="1" t="s">
        <v>50</v>
      </c>
      <c r="K12" s="1" t="s">
        <v>50</v>
      </c>
      <c r="L12" s="1"/>
      <c r="M12" s="1"/>
      <c r="N12" s="1" t="s">
        <v>63</v>
      </c>
      <c r="O12" s="1"/>
    </row>
    <row r="13">
      <c r="A13" s="1">
        <v>9</v>
      </c>
      <c r="B13" s="1" t="s">
        <v>64</v>
      </c>
      <c r="C13" s="1" t="s">
        <v>65</v>
      </c>
      <c r="D13" s="1" t="s">
        <v>62</v>
      </c>
      <c r="E13" s="1">
        <v>3</v>
      </c>
      <c r="F13" s="1"/>
      <c r="G13" s="1" t="s">
        <v>50</v>
      </c>
      <c r="H13" s="1" t="s">
        <v>50</v>
      </c>
      <c r="I13" s="1" t="s">
        <v>50</v>
      </c>
      <c r="J13" s="1" t="s">
        <v>50</v>
      </c>
      <c r="K13" s="1" t="s">
        <v>50</v>
      </c>
      <c r="L13" s="1"/>
      <c r="M13" s="1"/>
      <c r="N13" s="1" t="s">
        <v>66</v>
      </c>
      <c r="O13" s="1"/>
    </row>
    <row r="14">
      <c r="A14" s="1">
        <v>10</v>
      </c>
      <c r="B14" s="1" t="s">
        <v>406</v>
      </c>
      <c r="C14" s="1" t="s">
        <v>407</v>
      </c>
      <c r="D14" s="1" t="s">
        <v>83</v>
      </c>
      <c r="E14" s="1">
        <v>1</v>
      </c>
      <c r="F14" s="1"/>
      <c r="G14" s="1" t="s">
        <v>408</v>
      </c>
      <c r="H14" s="1" t="s">
        <v>50</v>
      </c>
      <c r="I14" s="1" t="s">
        <v>50</v>
      </c>
      <c r="J14" s="1" t="s">
        <v>50</v>
      </c>
      <c r="K14" s="1" t="s">
        <v>50</v>
      </c>
      <c r="L14" s="1"/>
      <c r="M14" s="1"/>
      <c r="N14" s="1" t="s">
        <v>84</v>
      </c>
      <c r="O14" s="1"/>
    </row>
    <row r="15">
      <c r="A15" s="1">
        <v>11</v>
      </c>
      <c r="B15" s="1" t="s">
        <v>220</v>
      </c>
      <c r="C15" s="1" t="s">
        <v>221</v>
      </c>
      <c r="D15" s="1" t="s">
        <v>83</v>
      </c>
      <c r="E15" s="1">
        <v>1</v>
      </c>
      <c r="F15" s="1"/>
      <c r="G15" s="1" t="s">
        <v>410</v>
      </c>
      <c r="H15" s="1" t="s">
        <v>50</v>
      </c>
      <c r="I15" s="1" t="s">
        <v>50</v>
      </c>
      <c r="J15" s="1" t="s">
        <v>50</v>
      </c>
      <c r="K15" s="1" t="s">
        <v>50</v>
      </c>
      <c r="L15" s="1"/>
      <c r="M15" s="1"/>
      <c r="N15" s="1" t="s">
        <v>84</v>
      </c>
      <c r="O15" s="1"/>
    </row>
    <row r="16">
      <c r="A16" s="1">
        <v>12</v>
      </c>
      <c r="B16" s="1" t="s">
        <v>226</v>
      </c>
      <c r="C16" s="1" t="s">
        <v>227</v>
      </c>
      <c r="D16" s="1" t="s">
        <v>83</v>
      </c>
      <c r="E16" s="1">
        <v>1</v>
      </c>
      <c r="F16" s="1"/>
      <c r="G16" s="1" t="s">
        <v>412</v>
      </c>
      <c r="H16" s="1" t="s">
        <v>50</v>
      </c>
      <c r="I16" s="1" t="s">
        <v>50</v>
      </c>
      <c r="J16" s="1" t="s">
        <v>50</v>
      </c>
      <c r="K16" s="1" t="s">
        <v>50</v>
      </c>
      <c r="L16" s="1"/>
      <c r="M16" s="1"/>
      <c r="N16" s="1" t="s">
        <v>504</v>
      </c>
      <c r="O16" s="1"/>
    </row>
    <row r="17">
      <c r="A17" s="1">
        <v>13</v>
      </c>
      <c r="B17" s="1" t="s">
        <v>414</v>
      </c>
      <c r="C17" s="1" t="s">
        <v>415</v>
      </c>
      <c r="D17" s="1" t="s">
        <v>83</v>
      </c>
      <c r="E17" s="1">
        <v>16</v>
      </c>
      <c r="F17" s="1">
        <v>2</v>
      </c>
      <c r="G17" s="1" t="s">
        <v>50</v>
      </c>
      <c r="H17" s="1" t="s">
        <v>499</v>
      </c>
      <c r="I17" s="1" t="s">
        <v>505</v>
      </c>
      <c r="J17" s="1" t="s">
        <v>506</v>
      </c>
      <c r="K17" s="1" t="s">
        <v>97</v>
      </c>
      <c r="L17" s="1" t="s">
        <v>98</v>
      </c>
      <c r="M17" s="1" t="s">
        <v>99</v>
      </c>
      <c r="N17" s="1"/>
      <c r="O17" s="1" t="s">
        <v>507</v>
      </c>
    </row>
    <row r="18">
      <c r="A18" s="1">
        <v>14</v>
      </c>
      <c r="B18" s="1" t="s">
        <v>421</v>
      </c>
      <c r="C18" s="1" t="s">
        <v>422</v>
      </c>
      <c r="D18" s="1" t="s">
        <v>83</v>
      </c>
      <c r="E18" s="1">
        <v>16</v>
      </c>
      <c r="F18" s="1">
        <v>2</v>
      </c>
      <c r="G18" s="1" t="s">
        <v>423</v>
      </c>
      <c r="H18" s="1" t="s">
        <v>499</v>
      </c>
      <c r="I18" s="1" t="s">
        <v>505</v>
      </c>
      <c r="J18" s="1" t="s">
        <v>506</v>
      </c>
      <c r="K18" s="1" t="s">
        <v>97</v>
      </c>
      <c r="L18" s="1" t="s">
        <v>98</v>
      </c>
      <c r="M18" s="1" t="s">
        <v>99</v>
      </c>
      <c r="N18" s="1"/>
      <c r="O18" s="1" t="s">
        <v>507</v>
      </c>
    </row>
    <row r="19">
      <c r="A19" s="1">
        <v>15</v>
      </c>
      <c r="B19" s="1" t="s">
        <v>427</v>
      </c>
      <c r="C19" s="1" t="s">
        <v>428</v>
      </c>
      <c r="D19" s="1" t="s">
        <v>83</v>
      </c>
      <c r="E19" s="1">
        <v>16</v>
      </c>
      <c r="F19" s="1">
        <v>2</v>
      </c>
      <c r="G19" s="1" t="s">
        <v>429</v>
      </c>
      <c r="H19" s="1" t="s">
        <v>499</v>
      </c>
      <c r="I19" s="1" t="s">
        <v>505</v>
      </c>
      <c r="J19" s="1" t="s">
        <v>506</v>
      </c>
      <c r="K19" s="1" t="s">
        <v>97</v>
      </c>
      <c r="L19" s="1" t="s">
        <v>98</v>
      </c>
      <c r="M19" s="1" t="s">
        <v>99</v>
      </c>
      <c r="N19" s="1"/>
      <c r="O19" s="1" t="s">
        <v>507</v>
      </c>
    </row>
    <row r="20">
      <c r="A20" s="1">
        <v>16</v>
      </c>
      <c r="B20" s="1" t="s">
        <v>245</v>
      </c>
      <c r="C20" s="1" t="s">
        <v>246</v>
      </c>
      <c r="D20" s="1" t="s">
        <v>247</v>
      </c>
      <c r="E20" s="1">
        <v>80</v>
      </c>
      <c r="F20" s="1"/>
      <c r="G20" s="1" t="s">
        <v>50</v>
      </c>
      <c r="H20" s="1" t="s">
        <v>50</v>
      </c>
      <c r="I20" s="1" t="s">
        <v>50</v>
      </c>
      <c r="J20" s="1" t="s">
        <v>50</v>
      </c>
      <c r="K20" s="1" t="s">
        <v>50</v>
      </c>
      <c r="L20" s="1"/>
      <c r="M20" s="1"/>
      <c r="N20" s="1" t="s">
        <v>219</v>
      </c>
      <c r="O20" s="1"/>
    </row>
    <row r="21">
      <c r="A21" s="1">
        <v>17</v>
      </c>
      <c r="B21" s="1" t="s">
        <v>236</v>
      </c>
      <c r="C21" s="1" t="s">
        <v>237</v>
      </c>
      <c r="D21" s="1" t="s">
        <v>62</v>
      </c>
      <c r="E21" s="1">
        <v>3</v>
      </c>
      <c r="F21" s="1"/>
      <c r="G21" s="1" t="s">
        <v>430</v>
      </c>
      <c r="H21" s="1" t="s">
        <v>50</v>
      </c>
      <c r="I21" s="1" t="s">
        <v>50</v>
      </c>
      <c r="J21" s="1" t="s">
        <v>50</v>
      </c>
      <c r="K21" s="1" t="s">
        <v>50</v>
      </c>
      <c r="L21" s="1"/>
      <c r="M21" s="1"/>
      <c r="N21" s="1" t="s">
        <v>239</v>
      </c>
      <c r="O21" s="1"/>
    </row>
    <row r="22">
      <c r="A22" s="1">
        <v>18</v>
      </c>
      <c r="B22" s="1" t="s">
        <v>431</v>
      </c>
      <c r="C22" s="1" t="s">
        <v>432</v>
      </c>
      <c r="D22" s="1" t="s">
        <v>53</v>
      </c>
      <c r="E22" s="1">
        <v>8</v>
      </c>
      <c r="F22" s="1"/>
      <c r="G22" s="1" t="s">
        <v>433</v>
      </c>
      <c r="H22" s="1" t="s">
        <v>50</v>
      </c>
      <c r="I22" s="1" t="s">
        <v>50</v>
      </c>
      <c r="J22" s="1" t="s">
        <v>50</v>
      </c>
      <c r="K22" s="1" t="s">
        <v>50</v>
      </c>
      <c r="L22" s="1"/>
      <c r="M22" s="1"/>
      <c r="N22" s="1" t="s">
        <v>84</v>
      </c>
      <c r="O22" s="1"/>
    </row>
    <row r="23">
      <c r="A23" s="1">
        <v>19</v>
      </c>
      <c r="B23" s="1" t="s">
        <v>439</v>
      </c>
      <c r="C23" s="1" t="s">
        <v>440</v>
      </c>
      <c r="D23" s="1" t="s">
        <v>53</v>
      </c>
      <c r="E23" s="1">
        <v>8</v>
      </c>
      <c r="F23" s="1"/>
      <c r="G23" s="1" t="s">
        <v>441</v>
      </c>
      <c r="H23" s="1" t="s">
        <v>50</v>
      </c>
      <c r="I23" s="1" t="s">
        <v>50</v>
      </c>
      <c r="J23" s="1" t="s">
        <v>50</v>
      </c>
      <c r="K23" s="1" t="s">
        <v>50</v>
      </c>
      <c r="L23" s="1"/>
      <c r="M23" s="1"/>
      <c r="N23" s="1" t="s">
        <v>84</v>
      </c>
      <c r="O23" s="1"/>
    </row>
    <row r="24">
      <c r="A24" s="1">
        <v>20</v>
      </c>
      <c r="B24" s="1" t="s">
        <v>445</v>
      </c>
      <c r="C24" s="1" t="s">
        <v>446</v>
      </c>
      <c r="D24" s="1" t="s">
        <v>53</v>
      </c>
      <c r="E24" s="1">
        <v>8</v>
      </c>
      <c r="F24" s="1"/>
      <c r="G24" s="1" t="s">
        <v>447</v>
      </c>
      <c r="H24" s="1" t="s">
        <v>50</v>
      </c>
      <c r="I24" s="1" t="s">
        <v>50</v>
      </c>
      <c r="J24" s="1" t="s">
        <v>50</v>
      </c>
      <c r="K24" s="1" t="s">
        <v>50</v>
      </c>
      <c r="L24" s="1"/>
      <c r="M24" s="1"/>
      <c r="N24" s="1" t="s">
        <v>84</v>
      </c>
      <c r="O24" s="1"/>
    </row>
    <row r="25">
      <c r="A25" s="1">
        <v>21</v>
      </c>
      <c r="B25" s="1" t="s">
        <v>267</v>
      </c>
      <c r="C25" s="1" t="s">
        <v>268</v>
      </c>
      <c r="D25" s="1" t="s">
        <v>62</v>
      </c>
      <c r="E25" s="1">
        <v>5</v>
      </c>
      <c r="F25" s="1"/>
      <c r="G25" s="1" t="s">
        <v>448</v>
      </c>
      <c r="H25" s="1" t="s">
        <v>50</v>
      </c>
      <c r="I25" s="1" t="s">
        <v>50</v>
      </c>
      <c r="J25" s="1" t="s">
        <v>50</v>
      </c>
      <c r="K25" s="1" t="s">
        <v>50</v>
      </c>
      <c r="L25" s="1"/>
      <c r="M25" s="1"/>
      <c r="N25" s="1" t="s">
        <v>219</v>
      </c>
      <c r="O25" s="1"/>
    </row>
    <row r="26">
      <c r="A26" s="1">
        <v>22</v>
      </c>
      <c r="B26" s="1" t="s">
        <v>449</v>
      </c>
      <c r="C26" s="1" t="s">
        <v>61</v>
      </c>
      <c r="D26" s="1" t="s">
        <v>62</v>
      </c>
      <c r="E26" s="1">
        <v>4</v>
      </c>
      <c r="F26" s="1"/>
      <c r="G26" s="1" t="s">
        <v>448</v>
      </c>
      <c r="H26" s="1" t="s">
        <v>50</v>
      </c>
      <c r="I26" s="1" t="s">
        <v>50</v>
      </c>
      <c r="J26" s="1" t="s">
        <v>50</v>
      </c>
      <c r="K26" s="1" t="s">
        <v>50</v>
      </c>
      <c r="L26" s="1"/>
      <c r="M26" s="1"/>
      <c r="N26" s="1" t="s">
        <v>219</v>
      </c>
      <c r="O26" s="1"/>
    </row>
    <row r="27">
      <c r="A27" s="1">
        <v>23</v>
      </c>
      <c r="B27" s="1" t="s">
        <v>261</v>
      </c>
      <c r="C27" s="1" t="s">
        <v>450</v>
      </c>
      <c r="D27" s="1" t="s">
        <v>62</v>
      </c>
      <c r="E27" s="1">
        <v>6</v>
      </c>
      <c r="F27" s="1"/>
      <c r="G27" s="1" t="s">
        <v>448</v>
      </c>
      <c r="H27" s="1" t="s">
        <v>50</v>
      </c>
      <c r="I27" s="1" t="s">
        <v>50</v>
      </c>
      <c r="J27" s="1" t="s">
        <v>50</v>
      </c>
      <c r="K27" s="1" t="s">
        <v>50</v>
      </c>
      <c r="L27" s="1"/>
      <c r="M27" s="1"/>
      <c r="N27" s="1" t="s">
        <v>219</v>
      </c>
      <c r="O27" s="1"/>
    </row>
    <row r="28">
      <c r="A28" s="1">
        <v>24</v>
      </c>
      <c r="B28" s="1" t="s">
        <v>264</v>
      </c>
      <c r="C28" s="1" t="s">
        <v>451</v>
      </c>
      <c r="D28" s="1" t="s">
        <v>83</v>
      </c>
      <c r="E28" s="1">
        <v>8</v>
      </c>
      <c r="F28" s="1"/>
      <c r="G28" s="1" t="s">
        <v>448</v>
      </c>
      <c r="H28" s="1" t="s">
        <v>50</v>
      </c>
      <c r="I28" s="1" t="s">
        <v>50</v>
      </c>
      <c r="J28" s="1" t="s">
        <v>50</v>
      </c>
      <c r="K28" s="1" t="s">
        <v>50</v>
      </c>
      <c r="L28" s="1"/>
      <c r="M28" s="1"/>
      <c r="N28" s="1" t="s">
        <v>84</v>
      </c>
      <c r="O28" s="1"/>
    </row>
    <row r="29">
      <c r="A29" s="1">
        <v>25</v>
      </c>
      <c r="B29" s="1" t="s">
        <v>283</v>
      </c>
      <c r="C29" s="1" t="s">
        <v>284</v>
      </c>
      <c r="D29" s="1" t="s">
        <v>62</v>
      </c>
      <c r="E29" s="1">
        <v>300</v>
      </c>
      <c r="F29" s="1"/>
      <c r="G29" s="1" t="s">
        <v>50</v>
      </c>
      <c r="H29" s="1" t="s">
        <v>50</v>
      </c>
      <c r="I29" s="1" t="s">
        <v>50</v>
      </c>
      <c r="J29" s="1" t="s">
        <v>50</v>
      </c>
      <c r="K29" s="1" t="s">
        <v>50</v>
      </c>
      <c r="L29" s="1"/>
      <c r="M29" s="1"/>
      <c r="N29" s="1" t="s">
        <v>219</v>
      </c>
      <c r="O29" s="1"/>
    </row>
    <row r="30">
      <c r="A30" s="1">
        <v>26</v>
      </c>
      <c r="B30" s="1" t="s">
        <v>118</v>
      </c>
      <c r="C30" s="1" t="s">
        <v>119</v>
      </c>
      <c r="D30" s="1" t="s">
        <v>62</v>
      </c>
      <c r="E30" s="1">
        <v>6</v>
      </c>
      <c r="F30" s="1"/>
      <c r="G30" s="1" t="s">
        <v>448</v>
      </c>
      <c r="H30" s="1" t="s">
        <v>50</v>
      </c>
      <c r="I30" s="1"/>
      <c r="J30" s="1"/>
      <c r="K30" s="1"/>
      <c r="L30" s="1"/>
      <c r="M30" s="1"/>
      <c r="N30" s="1"/>
      <c r="O30" s="1"/>
    </row>
    <row r="31">
      <c r="A31" s="1">
        <v>27</v>
      </c>
      <c r="B31" s="1" t="s">
        <v>120</v>
      </c>
      <c r="C31" s="1" t="s">
        <v>121</v>
      </c>
      <c r="D31" s="1" t="s">
        <v>122</v>
      </c>
      <c r="E31" s="1"/>
      <c r="F31" s="1"/>
      <c r="G31" s="1" t="s">
        <v>448</v>
      </c>
      <c r="H31" s="1" t="s">
        <v>50</v>
      </c>
      <c r="I31" s="1"/>
      <c r="J31" s="1"/>
      <c r="K31" s="1"/>
      <c r="L31" s="1"/>
      <c r="M31" s="1"/>
      <c r="N31" s="1"/>
      <c r="O31" s="1"/>
    </row>
    <row r="32">
      <c r="A32" s="1">
        <v>28</v>
      </c>
      <c r="B32" s="1" t="s">
        <v>123</v>
      </c>
      <c r="C32" s="1" t="s">
        <v>124</v>
      </c>
      <c r="D32" s="1" t="s">
        <v>62</v>
      </c>
      <c r="E32" s="1">
        <v>6</v>
      </c>
      <c r="F32" s="1"/>
      <c r="G32" s="1" t="s">
        <v>50</v>
      </c>
      <c r="H32" s="1" t="s">
        <v>50</v>
      </c>
      <c r="I32" s="1"/>
      <c r="J32" s="1"/>
      <c r="K32" s="1"/>
      <c r="L32" s="1"/>
      <c r="M32" s="1"/>
      <c r="N32" s="1"/>
      <c r="O32" s="1"/>
    </row>
    <row r="33">
      <c r="A33" s="1">
        <v>29</v>
      </c>
      <c r="B33" s="1" t="s">
        <v>125</v>
      </c>
      <c r="C33" s="1" t="s">
        <v>126</v>
      </c>
      <c r="D33" s="1" t="s">
        <v>122</v>
      </c>
      <c r="E33" s="1"/>
      <c r="F33" s="1"/>
      <c r="G33" s="1" t="s">
        <v>50</v>
      </c>
      <c r="H33" s="1" t="s">
        <v>50</v>
      </c>
      <c r="I33" s="1"/>
      <c r="J33" s="1"/>
      <c r="K33" s="1"/>
      <c r="L33" s="1"/>
      <c r="M33" s="1"/>
      <c r="N33" s="1"/>
      <c r="O33" s="1"/>
    </row>
    <row r="34">
      <c r="A34" s="1">
        <v>30</v>
      </c>
      <c r="B34" s="1" t="s">
        <v>127</v>
      </c>
      <c r="C34" s="1" t="s">
        <v>128</v>
      </c>
      <c r="D34" s="1" t="s">
        <v>62</v>
      </c>
      <c r="E34" s="1">
        <v>3</v>
      </c>
      <c r="F34" s="1"/>
      <c r="G34" s="1" t="s">
        <v>452</v>
      </c>
      <c r="H34" s="1" t="s">
        <v>50</v>
      </c>
      <c r="I34" s="1" t="s">
        <v>50</v>
      </c>
      <c r="J34" s="1" t="s">
        <v>50</v>
      </c>
      <c r="K34" s="1" t="s">
        <v>50</v>
      </c>
      <c r="L34" s="1"/>
      <c r="M34" s="1"/>
      <c r="N34" s="1" t="s">
        <v>476</v>
      </c>
      <c r="O34" s="1"/>
    </row>
  </sheetData>
  <mergeCells>
    <mergeCell ref="A1:B1"/>
    <mergeCell ref="A2:B2"/>
    <mergeCell ref="A3:B3"/>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2021-10-19T06:55:55Z</dcterms:created>
  <dc:creator>NPOI</dc:creator>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2.5.4</vt:lpwstr>
  </q1:property>
</q1:Properties>
</file>