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S21" i="1"/>
  <c r="U26" i="1" s="1"/>
  <c r="O21" i="1"/>
  <c r="R2" i="1"/>
  <c r="R4" i="1" s="1"/>
  <c r="B18" i="1" l="1"/>
  <c r="B26" i="1" s="1"/>
</calcChain>
</file>

<file path=xl/sharedStrings.xml><?xml version="1.0" encoding="utf-8"?>
<sst xmlns="http://schemas.openxmlformats.org/spreadsheetml/2006/main" count="44" uniqueCount="35">
  <si>
    <t>Vin</t>
  </si>
  <si>
    <t>V</t>
  </si>
  <si>
    <t>Vout</t>
  </si>
  <si>
    <t>A</t>
  </si>
  <si>
    <t>IoutMaX</t>
  </si>
  <si>
    <t>D</t>
  </si>
  <si>
    <t>Delta I_L</t>
  </si>
  <si>
    <t>Generic design</t>
  </si>
  <si>
    <t>dc motor+servo + esp32s3</t>
  </si>
  <si>
    <t>200mA + 650mA+200mA</t>
  </si>
  <si>
    <t xml:space="preserve"> SY8303</t>
  </si>
  <si>
    <t>LED design</t>
  </si>
  <si>
    <t>max V</t>
  </si>
  <si>
    <t>power V</t>
  </si>
  <si>
    <t>R</t>
  </si>
  <si>
    <t>max I</t>
  </si>
  <si>
    <t>Ohm</t>
  </si>
  <si>
    <t>P</t>
  </si>
  <si>
    <t>W</t>
  </si>
  <si>
    <t>peak i</t>
  </si>
  <si>
    <t xml:space="preserve">  </t>
  </si>
  <si>
    <t>R1</t>
  </si>
  <si>
    <t>kOhm</t>
  </si>
  <si>
    <t>R2</t>
  </si>
  <si>
    <t>fs</t>
  </si>
  <si>
    <t>Hz</t>
  </si>
  <si>
    <t>Rfs</t>
  </si>
  <si>
    <t>F</t>
  </si>
  <si>
    <t>kHz</t>
  </si>
  <si>
    <t>L</t>
  </si>
  <si>
    <t>H</t>
  </si>
  <si>
    <t>Cin</t>
  </si>
  <si>
    <t>uF</t>
  </si>
  <si>
    <t>CoutMin</t>
  </si>
  <si>
    <t>Linear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</si>
</sst>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8</xdr:row>
      <xdr:rowOff>85725</xdr:rowOff>
    </xdr:from>
    <xdr:to>
      <xdr:col>9</xdr:col>
      <xdr:colOff>1086791</xdr:colOff>
      <xdr:row>15</xdr:row>
      <xdr:rowOff>104964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609725"/>
          <a:ext cx="6744641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333874</xdr:colOff>
      <xdr:row>21</xdr:row>
      <xdr:rowOff>38158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57237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6</xdr:row>
      <xdr:rowOff>152400</xdr:rowOff>
    </xdr:from>
    <xdr:to>
      <xdr:col>18</xdr:col>
      <xdr:colOff>28998</xdr:colOff>
      <xdr:row>18</xdr:row>
      <xdr:rowOff>66982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3325" y="1314450"/>
          <a:ext cx="3029373" cy="2200582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21</xdr:row>
      <xdr:rowOff>171450</xdr:rowOff>
    </xdr:from>
    <xdr:to>
      <xdr:col>19</xdr:col>
      <xdr:colOff>133857</xdr:colOff>
      <xdr:row>48</xdr:row>
      <xdr:rowOff>124538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67625" y="4191000"/>
          <a:ext cx="3629532" cy="5106113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21</xdr:row>
      <xdr:rowOff>133350</xdr:rowOff>
    </xdr:from>
    <xdr:to>
      <xdr:col>9</xdr:col>
      <xdr:colOff>690598</xdr:colOff>
      <xdr:row>39</xdr:row>
      <xdr:rowOff>95250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0725" y="4133850"/>
          <a:ext cx="4376773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B6" sqref="B6"/>
    </sheetView>
  </sheetViews>
  <sheetFormatPr defaultRowHeight="15" x14ac:dyDescent="0.25"/>
  <cols>
    <col min="2" max="2" width="12" bestFit="1" customWidth="1"/>
    <col min="10" max="10" width="17" customWidth="1"/>
    <col min="11" max="11" width="1.7109375" customWidth="1"/>
    <col min="13" max="13" width="1.5703125" style="17" customWidth="1"/>
    <col min="21" max="21" width="10" bestFit="1" customWidth="1"/>
  </cols>
  <sheetData>
    <row r="1" spans="1:22" ht="15.75" thickBot="1" x14ac:dyDescent="0.3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"/>
      <c r="N1" s="2" t="s">
        <v>11</v>
      </c>
    </row>
    <row r="2" spans="1:22" x14ac:dyDescent="0.25">
      <c r="A2" s="15" t="s">
        <v>0</v>
      </c>
      <c r="B2" s="16">
        <v>12</v>
      </c>
      <c r="C2" s="16" t="s">
        <v>1</v>
      </c>
      <c r="D2" s="4"/>
      <c r="E2" s="4"/>
      <c r="F2" s="4"/>
      <c r="G2" s="4"/>
      <c r="H2" s="4"/>
      <c r="I2" s="4"/>
      <c r="J2" s="5"/>
      <c r="L2" s="1"/>
      <c r="N2" s="3" t="s">
        <v>12</v>
      </c>
      <c r="O2" s="4">
        <v>3.3</v>
      </c>
      <c r="P2" s="4"/>
      <c r="Q2" s="4" t="s">
        <v>14</v>
      </c>
      <c r="R2" s="4">
        <f>(O3-O2)/O4</f>
        <v>1080</v>
      </c>
      <c r="S2" s="5" t="s">
        <v>16</v>
      </c>
    </row>
    <row r="3" spans="1:22" x14ac:dyDescent="0.25">
      <c r="A3" s="12" t="s">
        <v>2</v>
      </c>
      <c r="B3" s="13">
        <v>6</v>
      </c>
      <c r="C3" s="13" t="s">
        <v>1</v>
      </c>
      <c r="D3" s="7"/>
      <c r="E3" s="7"/>
      <c r="F3" s="7"/>
      <c r="G3" s="7"/>
      <c r="H3" s="7"/>
      <c r="I3" s="7"/>
      <c r="J3" s="8"/>
      <c r="L3" s="1"/>
      <c r="N3" s="6" t="s">
        <v>13</v>
      </c>
      <c r="O3" s="7">
        <v>6</v>
      </c>
      <c r="P3" s="7"/>
      <c r="Q3" s="7"/>
      <c r="R3" s="7"/>
      <c r="S3" s="8"/>
    </row>
    <row r="4" spans="1:22" x14ac:dyDescent="0.25">
      <c r="A4" s="12"/>
      <c r="B4" s="13"/>
      <c r="C4" s="13"/>
      <c r="D4" s="7"/>
      <c r="E4" s="7"/>
      <c r="F4" s="7"/>
      <c r="G4" s="7"/>
      <c r="H4" s="7"/>
      <c r="I4" s="7"/>
      <c r="J4" s="8"/>
      <c r="L4" s="1"/>
      <c r="N4" s="6" t="s">
        <v>15</v>
      </c>
      <c r="O4" s="7">
        <v>2.5000000000000001E-3</v>
      </c>
      <c r="P4" s="7" t="s">
        <v>3</v>
      </c>
      <c r="Q4" s="7" t="s">
        <v>17</v>
      </c>
      <c r="R4" s="7">
        <f>O4*O4*R2</f>
        <v>6.7499999999999999E-3</v>
      </c>
      <c r="S4" s="8" t="s">
        <v>18</v>
      </c>
    </row>
    <row r="5" spans="1:22" ht="15.75" thickBot="1" x14ac:dyDescent="0.3">
      <c r="A5" s="12" t="s">
        <v>4</v>
      </c>
      <c r="B5" s="13">
        <v>2</v>
      </c>
      <c r="C5" s="13" t="s">
        <v>3</v>
      </c>
      <c r="D5" s="7" t="s">
        <v>8</v>
      </c>
      <c r="E5" s="7"/>
      <c r="F5" s="7"/>
      <c r="G5" s="7"/>
      <c r="H5" s="7"/>
      <c r="I5" s="7"/>
      <c r="J5" s="8"/>
      <c r="L5" s="1"/>
      <c r="N5" s="9" t="s">
        <v>19</v>
      </c>
      <c r="O5" s="10">
        <v>1</v>
      </c>
      <c r="P5" s="10" t="s">
        <v>3</v>
      </c>
      <c r="Q5" s="10"/>
      <c r="R5" s="10"/>
      <c r="S5" s="11"/>
    </row>
    <row r="6" spans="1:22" ht="15.75" thickBot="1" x14ac:dyDescent="0.3">
      <c r="A6" s="6"/>
      <c r="B6" s="7"/>
      <c r="C6" s="7"/>
      <c r="D6" s="7" t="s">
        <v>9</v>
      </c>
      <c r="E6" s="7"/>
      <c r="F6" s="7"/>
      <c r="G6" s="7"/>
      <c r="H6" s="7"/>
      <c r="I6" s="7"/>
      <c r="J6" s="8"/>
      <c r="L6" s="1"/>
      <c r="N6" s="18" t="s">
        <v>10</v>
      </c>
      <c r="O6" s="18"/>
      <c r="P6" s="18"/>
      <c r="Q6" s="18"/>
      <c r="R6" s="18"/>
      <c r="S6" s="18"/>
      <c r="T6" s="18"/>
      <c r="U6" s="18"/>
      <c r="V6" s="18"/>
    </row>
    <row r="7" spans="1:22" x14ac:dyDescent="0.25">
      <c r="A7" s="6"/>
      <c r="B7" s="7"/>
      <c r="C7" s="7"/>
      <c r="D7" s="7"/>
      <c r="E7" s="7"/>
      <c r="F7" s="7"/>
      <c r="G7" s="7"/>
      <c r="H7" s="7"/>
      <c r="I7" s="7"/>
      <c r="J7" s="8"/>
      <c r="L7" s="1"/>
      <c r="N7" s="3"/>
      <c r="O7" s="4"/>
      <c r="P7" s="4"/>
      <c r="Q7" s="4"/>
      <c r="R7" s="4"/>
      <c r="S7" s="4"/>
      <c r="T7" s="4"/>
      <c r="U7" s="4"/>
      <c r="V7" s="5"/>
    </row>
    <row r="8" spans="1:22" x14ac:dyDescent="0.25">
      <c r="A8" s="6"/>
      <c r="B8" s="7"/>
      <c r="C8" s="7"/>
      <c r="D8" s="7"/>
      <c r="E8" s="7"/>
      <c r="F8" s="7"/>
      <c r="G8" s="7"/>
      <c r="H8" s="7"/>
      <c r="I8" s="7"/>
      <c r="J8" s="8"/>
      <c r="L8" s="1"/>
      <c r="N8" s="6"/>
      <c r="O8" s="7"/>
      <c r="P8" s="7"/>
      <c r="Q8" s="7"/>
      <c r="R8" s="7"/>
      <c r="S8" s="7"/>
      <c r="T8" s="7"/>
      <c r="U8" s="7"/>
      <c r="V8" s="8"/>
    </row>
    <row r="9" spans="1:22" x14ac:dyDescent="0.25">
      <c r="A9" s="6"/>
      <c r="B9" s="7"/>
      <c r="C9" s="7"/>
      <c r="D9" s="7"/>
      <c r="E9" s="7"/>
      <c r="F9" s="7"/>
      <c r="G9" s="7"/>
      <c r="H9" s="7"/>
      <c r="I9" s="7"/>
      <c r="J9" s="8"/>
      <c r="L9" s="1"/>
      <c r="N9" s="6"/>
      <c r="O9" s="7"/>
      <c r="P9" s="7"/>
      <c r="Q9" s="7"/>
      <c r="R9" s="7"/>
      <c r="S9" s="7"/>
      <c r="T9" s="7"/>
      <c r="U9" s="7"/>
      <c r="V9" s="8"/>
    </row>
    <row r="10" spans="1:22" x14ac:dyDescent="0.25">
      <c r="A10" s="6"/>
      <c r="B10" s="7"/>
      <c r="C10" s="7"/>
      <c r="D10" s="7"/>
      <c r="E10" s="7"/>
      <c r="F10" s="7"/>
      <c r="G10" s="7"/>
      <c r="H10" s="7"/>
      <c r="I10" s="7"/>
      <c r="J10" s="8"/>
      <c r="L10" s="1"/>
      <c r="N10" s="6"/>
      <c r="O10" s="7"/>
      <c r="P10" s="7"/>
      <c r="Q10" s="7"/>
      <c r="R10" s="7"/>
      <c r="S10" s="7"/>
      <c r="T10" s="7"/>
      <c r="U10" s="7"/>
      <c r="V10" s="8"/>
    </row>
    <row r="11" spans="1:22" x14ac:dyDescent="0.25">
      <c r="A11" s="6"/>
      <c r="B11" s="7"/>
      <c r="C11" s="7"/>
      <c r="D11" s="7"/>
      <c r="E11" s="7"/>
      <c r="F11" s="7"/>
      <c r="G11" s="7"/>
      <c r="H11" s="7"/>
      <c r="I11" s="7"/>
      <c r="J11" s="8"/>
      <c r="L11" s="1"/>
      <c r="N11" s="6"/>
      <c r="O11" s="7"/>
      <c r="P11" s="7"/>
      <c r="Q11" s="7"/>
      <c r="R11" s="7"/>
      <c r="S11" s="7"/>
      <c r="T11" s="7"/>
      <c r="U11" s="7"/>
      <c r="V11" s="8"/>
    </row>
    <row r="12" spans="1:22" x14ac:dyDescent="0.25">
      <c r="A12" s="6"/>
      <c r="B12" s="7"/>
      <c r="C12" s="7"/>
      <c r="D12" s="7"/>
      <c r="E12" s="7"/>
      <c r="F12" s="7"/>
      <c r="G12" s="7"/>
      <c r="H12" s="7"/>
      <c r="I12" s="7"/>
      <c r="J12" s="8"/>
      <c r="L12" s="1"/>
      <c r="N12" s="6"/>
      <c r="O12" s="7"/>
      <c r="P12" s="7" t="s">
        <v>20</v>
      </c>
      <c r="Q12" s="7"/>
      <c r="R12" s="7"/>
      <c r="S12" s="7"/>
      <c r="T12" s="7"/>
      <c r="U12" s="7"/>
      <c r="V12" s="8"/>
    </row>
    <row r="13" spans="1:22" x14ac:dyDescent="0.25">
      <c r="A13" s="6"/>
      <c r="B13" s="7"/>
      <c r="C13" s="7"/>
      <c r="D13" s="7"/>
      <c r="E13" s="7"/>
      <c r="F13" s="7"/>
      <c r="G13" s="7"/>
      <c r="H13" s="7"/>
      <c r="I13" s="7"/>
      <c r="J13" s="8"/>
      <c r="L13" s="1"/>
      <c r="N13" s="6"/>
      <c r="O13" s="7"/>
      <c r="P13" s="7"/>
      <c r="Q13" s="7"/>
      <c r="R13" s="7"/>
      <c r="S13" s="7"/>
      <c r="T13" s="7"/>
      <c r="U13" s="7"/>
      <c r="V13" s="8"/>
    </row>
    <row r="14" spans="1:22" x14ac:dyDescent="0.25">
      <c r="A14" s="6"/>
      <c r="B14" s="7"/>
      <c r="C14" s="7"/>
      <c r="D14" s="7"/>
      <c r="E14" s="7"/>
      <c r="F14" s="7"/>
      <c r="G14" s="7"/>
      <c r="H14" s="7"/>
      <c r="I14" s="7"/>
      <c r="J14" s="8"/>
      <c r="L14" s="1"/>
      <c r="N14" s="6"/>
      <c r="O14" s="7"/>
      <c r="P14" s="7"/>
      <c r="Q14" s="7"/>
      <c r="R14" s="7"/>
      <c r="S14" s="7"/>
      <c r="T14" s="7"/>
      <c r="U14" s="7"/>
      <c r="V14" s="8"/>
    </row>
    <row r="15" spans="1:22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  <c r="L15" s="1"/>
      <c r="N15" s="6"/>
      <c r="O15" s="7"/>
      <c r="P15" s="7"/>
      <c r="Q15" s="7"/>
      <c r="R15" s="7"/>
      <c r="S15" s="7"/>
      <c r="T15" s="7"/>
      <c r="U15" s="7"/>
      <c r="V15" s="8"/>
    </row>
    <row r="16" spans="1:22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  <c r="L16" s="1"/>
      <c r="N16" s="6"/>
      <c r="O16" s="7"/>
      <c r="P16" s="7"/>
      <c r="Q16" s="7"/>
      <c r="R16" s="7"/>
      <c r="S16" s="7"/>
      <c r="T16" s="7"/>
      <c r="U16" s="7"/>
      <c r="V16" s="8"/>
    </row>
    <row r="17" spans="1:22" x14ac:dyDescent="0.25">
      <c r="A17" s="6"/>
      <c r="B17" s="7"/>
      <c r="C17" s="7"/>
      <c r="D17" s="7"/>
      <c r="E17" s="7"/>
      <c r="F17" s="7"/>
      <c r="G17" s="7"/>
      <c r="H17" s="7"/>
      <c r="I17" s="7"/>
      <c r="J17" s="8"/>
      <c r="L17" s="1"/>
      <c r="N17" s="6"/>
      <c r="O17" s="7"/>
      <c r="P17" s="7"/>
      <c r="Q17" s="7"/>
      <c r="R17" s="7"/>
      <c r="S17" s="7"/>
      <c r="T17" s="7"/>
      <c r="U17" s="7"/>
      <c r="V17" s="8"/>
    </row>
    <row r="18" spans="1:22" x14ac:dyDescent="0.25">
      <c r="A18" s="6" t="s">
        <v>5</v>
      </c>
      <c r="B18" s="7">
        <f>B3/(B2*0.9)</f>
        <v>0.55555555555555547</v>
      </c>
      <c r="C18" s="7"/>
      <c r="D18" s="7"/>
      <c r="E18" s="7"/>
      <c r="F18" s="7"/>
      <c r="G18" s="7"/>
      <c r="H18" s="7"/>
      <c r="I18" s="7"/>
      <c r="J18" s="8"/>
      <c r="L18" s="1"/>
      <c r="N18" s="6"/>
      <c r="O18" s="7"/>
      <c r="P18" s="7"/>
      <c r="Q18" s="7"/>
      <c r="R18" s="7"/>
      <c r="S18" s="7"/>
      <c r="T18" s="7"/>
      <c r="U18" s="7"/>
      <c r="V18" s="8"/>
    </row>
    <row r="19" spans="1:22" x14ac:dyDescent="0.25">
      <c r="A19" s="6"/>
      <c r="B19" s="7"/>
      <c r="C19" s="7"/>
      <c r="D19" s="7"/>
      <c r="E19" s="7"/>
      <c r="F19" s="7"/>
      <c r="G19" s="7"/>
      <c r="H19" s="7"/>
      <c r="I19" s="7"/>
      <c r="J19" s="8"/>
      <c r="L19" s="1"/>
      <c r="N19" s="6"/>
      <c r="O19" s="7"/>
      <c r="P19" s="7"/>
      <c r="Q19" s="7"/>
      <c r="R19" s="7"/>
      <c r="S19" s="7"/>
      <c r="T19" s="7"/>
      <c r="U19" s="7"/>
      <c r="V19" s="8"/>
    </row>
    <row r="20" spans="1:22" x14ac:dyDescent="0.25">
      <c r="A20" s="6"/>
      <c r="B20" s="7"/>
      <c r="C20" s="7"/>
      <c r="D20" s="7"/>
      <c r="E20" s="7"/>
      <c r="F20" s="7"/>
      <c r="G20" s="7"/>
      <c r="H20" s="7"/>
      <c r="I20" s="7"/>
      <c r="J20" s="8"/>
      <c r="L20" s="1"/>
      <c r="N20" s="12" t="s">
        <v>21</v>
      </c>
      <c r="O20" s="13">
        <v>200</v>
      </c>
      <c r="P20" s="13" t="s">
        <v>22</v>
      </c>
      <c r="Q20" s="7"/>
      <c r="R20" s="13" t="s">
        <v>26</v>
      </c>
      <c r="S20" s="13">
        <v>200</v>
      </c>
      <c r="T20" s="13" t="s">
        <v>22</v>
      </c>
      <c r="U20" s="13"/>
      <c r="V20" s="8"/>
    </row>
    <row r="21" spans="1:22" x14ac:dyDescent="0.25">
      <c r="A21" s="6"/>
      <c r="B21" s="7"/>
      <c r="C21" s="7"/>
      <c r="D21" s="7"/>
      <c r="E21" s="7"/>
      <c r="F21" s="7"/>
      <c r="G21" s="7"/>
      <c r="H21" s="7"/>
      <c r="I21" s="7"/>
      <c r="J21" s="8"/>
      <c r="L21" s="1"/>
      <c r="N21" s="12" t="s">
        <v>23</v>
      </c>
      <c r="O21" s="13">
        <f>O20*(0.6/(B3-0.6))</f>
        <v>22.222222222222221</v>
      </c>
      <c r="P21" s="13" t="s">
        <v>22</v>
      </c>
      <c r="Q21" s="7"/>
      <c r="R21" s="13" t="s">
        <v>27</v>
      </c>
      <c r="S21" s="13">
        <f>10^5/S20</f>
        <v>500</v>
      </c>
      <c r="T21" s="13" t="s">
        <v>28</v>
      </c>
      <c r="U21" s="13"/>
      <c r="V21" s="8"/>
    </row>
    <row r="22" spans="1:22" x14ac:dyDescent="0.25">
      <c r="A22" s="6"/>
      <c r="B22" s="7"/>
      <c r="C22" s="7"/>
      <c r="D22" s="7"/>
      <c r="E22" s="7"/>
      <c r="F22" s="7"/>
      <c r="G22" s="7"/>
      <c r="H22" s="7"/>
      <c r="I22" s="7"/>
      <c r="J22" s="8"/>
      <c r="L22" s="1"/>
      <c r="N22" s="6"/>
      <c r="O22" s="7"/>
      <c r="P22" s="7"/>
      <c r="Q22" s="7"/>
      <c r="R22" s="7"/>
      <c r="S22" s="7"/>
      <c r="T22" s="7"/>
      <c r="U22" s="7"/>
      <c r="V22" s="8"/>
    </row>
    <row r="23" spans="1:22" x14ac:dyDescent="0.25">
      <c r="A23" s="6"/>
      <c r="B23" s="7"/>
      <c r="C23" s="7"/>
      <c r="D23" s="7"/>
      <c r="E23" s="7"/>
      <c r="F23" s="7"/>
      <c r="G23" s="7"/>
      <c r="H23" s="7"/>
      <c r="I23" s="7"/>
      <c r="J23" s="8"/>
      <c r="L23" s="1"/>
      <c r="N23" s="6"/>
      <c r="O23" s="7"/>
      <c r="P23" s="7"/>
      <c r="Q23" s="7"/>
      <c r="R23" s="7"/>
      <c r="S23" s="7"/>
      <c r="T23" s="7"/>
      <c r="U23" s="7"/>
      <c r="V23" s="8"/>
    </row>
    <row r="24" spans="1:22" x14ac:dyDescent="0.25">
      <c r="A24" s="6"/>
      <c r="B24" s="7"/>
      <c r="C24" s="7"/>
      <c r="D24" s="7"/>
      <c r="E24" s="7"/>
      <c r="F24" s="7"/>
      <c r="G24" s="7"/>
      <c r="H24" s="7"/>
      <c r="I24" s="7"/>
      <c r="J24" s="8"/>
      <c r="L24" s="1"/>
      <c r="N24" s="6"/>
      <c r="O24" s="7"/>
      <c r="P24" s="7"/>
      <c r="Q24" s="7"/>
      <c r="R24" s="7"/>
      <c r="S24" s="7"/>
      <c r="T24" s="7"/>
      <c r="U24" s="7"/>
      <c r="V24" s="8"/>
    </row>
    <row r="25" spans="1:22" x14ac:dyDescent="0.25">
      <c r="A25" s="12" t="s">
        <v>24</v>
      </c>
      <c r="B25" s="13">
        <v>500000</v>
      </c>
      <c r="C25" s="13" t="s">
        <v>25</v>
      </c>
      <c r="D25" s="7"/>
      <c r="E25" s="7"/>
      <c r="F25" s="7"/>
      <c r="G25" s="7"/>
      <c r="H25" s="7"/>
      <c r="I25" s="7"/>
      <c r="J25" s="8"/>
      <c r="L25" s="1"/>
      <c r="N25" s="6"/>
      <c r="O25" s="7"/>
      <c r="P25" s="7"/>
      <c r="Q25" s="7"/>
      <c r="R25" s="7"/>
      <c r="S25" s="7"/>
      <c r="T25" s="7"/>
      <c r="U25" s="7"/>
      <c r="V25" s="8"/>
    </row>
    <row r="26" spans="1:22" x14ac:dyDescent="0.25">
      <c r="A26" s="6" t="s">
        <v>6</v>
      </c>
      <c r="B26" s="7">
        <f>((B2-B3)*B18)/(B25*B27)</f>
        <v>0.88888888888888884</v>
      </c>
      <c r="C26" s="7" t="s">
        <v>3</v>
      </c>
      <c r="D26" s="7"/>
      <c r="E26" s="7"/>
      <c r="F26" s="7"/>
      <c r="G26" s="7"/>
      <c r="H26" s="7"/>
      <c r="I26" s="7"/>
      <c r="J26" s="8"/>
      <c r="L26" s="1"/>
      <c r="N26" s="6"/>
      <c r="O26" s="7"/>
      <c r="P26" s="7"/>
      <c r="Q26" s="7"/>
      <c r="R26" s="7"/>
      <c r="S26" s="7"/>
      <c r="T26" s="13" t="s">
        <v>29</v>
      </c>
      <c r="U26" s="13">
        <f>(B3*(1-B3/B2))/(S21*10^3*B5*0.4)</f>
        <v>7.5000000000000002E-6</v>
      </c>
      <c r="V26" s="14" t="s">
        <v>30</v>
      </c>
    </row>
    <row r="27" spans="1:22" x14ac:dyDescent="0.25">
      <c r="A27" s="6" t="s">
        <v>29</v>
      </c>
      <c r="B27" s="7">
        <f>(B3*(B2-B3))/(0.4*B5*B25*B2)</f>
        <v>7.5000000000000002E-6</v>
      </c>
      <c r="C27" s="7" t="s">
        <v>30</v>
      </c>
      <c r="D27" s="7"/>
      <c r="E27" s="7"/>
      <c r="F27" s="7"/>
      <c r="G27" s="7"/>
      <c r="H27" s="7"/>
      <c r="I27" s="7"/>
      <c r="J27" s="8"/>
      <c r="L27" s="1"/>
      <c r="N27" s="6"/>
      <c r="O27" s="7"/>
      <c r="P27" s="7"/>
      <c r="Q27" s="7"/>
      <c r="R27" s="7"/>
      <c r="S27" s="7"/>
      <c r="T27" s="7"/>
      <c r="U27" s="7"/>
      <c r="V27" s="8"/>
    </row>
    <row r="28" spans="1:22" x14ac:dyDescent="0.25">
      <c r="A28" s="6"/>
      <c r="B28" s="7"/>
      <c r="C28" s="7"/>
      <c r="D28" s="7"/>
      <c r="E28" s="7"/>
      <c r="F28" s="7"/>
      <c r="G28" s="7"/>
      <c r="H28" s="7"/>
      <c r="I28" s="7"/>
      <c r="J28" s="8"/>
      <c r="L28" s="1"/>
      <c r="N28" s="6"/>
      <c r="O28" s="7"/>
      <c r="P28" s="7"/>
      <c r="Q28" s="7"/>
      <c r="R28" s="7"/>
      <c r="S28" s="7"/>
      <c r="T28" s="7"/>
      <c r="U28" s="7"/>
      <c r="V28" s="8"/>
    </row>
    <row r="29" spans="1:22" x14ac:dyDescent="0.25">
      <c r="A29" s="6"/>
      <c r="B29" s="7"/>
      <c r="C29" s="7"/>
      <c r="D29" s="7"/>
      <c r="E29" s="7"/>
      <c r="F29" s="7"/>
      <c r="G29" s="7"/>
      <c r="H29" s="7"/>
      <c r="I29" s="7"/>
      <c r="J29" s="8"/>
      <c r="L29" s="1"/>
      <c r="N29" s="6"/>
      <c r="O29" s="7"/>
      <c r="P29" s="7"/>
      <c r="Q29" s="7"/>
      <c r="R29" s="7"/>
      <c r="S29" s="7"/>
      <c r="T29" s="7" t="s">
        <v>31</v>
      </c>
      <c r="U29" s="7">
        <v>4.7</v>
      </c>
      <c r="V29" s="8" t="s">
        <v>32</v>
      </c>
    </row>
    <row r="30" spans="1:22" x14ac:dyDescent="0.25">
      <c r="A30" s="6"/>
      <c r="B30" s="7"/>
      <c r="C30" s="7"/>
      <c r="D30" s="7"/>
      <c r="E30" s="7"/>
      <c r="F30" s="7"/>
      <c r="G30" s="7"/>
      <c r="H30" s="7"/>
      <c r="I30" s="7"/>
      <c r="J30" s="8"/>
      <c r="L30" s="1"/>
      <c r="N30" s="6"/>
      <c r="O30" s="7"/>
      <c r="P30" s="7"/>
      <c r="Q30" s="7"/>
      <c r="R30" s="7"/>
      <c r="S30" s="7"/>
      <c r="T30" s="7" t="s">
        <v>33</v>
      </c>
      <c r="U30" s="7">
        <v>22</v>
      </c>
      <c r="V30" s="8" t="s">
        <v>32</v>
      </c>
    </row>
    <row r="31" spans="1:22" x14ac:dyDescent="0.25">
      <c r="A31" s="6"/>
      <c r="B31" s="7"/>
      <c r="C31" s="7"/>
      <c r="D31" s="7"/>
      <c r="E31" s="7"/>
      <c r="F31" s="7"/>
      <c r="G31" s="7"/>
      <c r="H31" s="7"/>
      <c r="I31" s="7"/>
      <c r="J31" s="8"/>
      <c r="L31" s="1"/>
      <c r="N31" s="6"/>
      <c r="O31" s="7"/>
      <c r="P31" s="7"/>
      <c r="Q31" s="7"/>
      <c r="R31" s="7"/>
      <c r="S31" s="7"/>
      <c r="T31" s="7"/>
      <c r="U31" s="7"/>
      <c r="V31" s="8"/>
    </row>
    <row r="32" spans="1:22" x14ac:dyDescent="0.25">
      <c r="A32" s="6"/>
      <c r="B32" s="7"/>
      <c r="C32" s="7"/>
      <c r="D32" s="7"/>
      <c r="E32" s="7"/>
      <c r="F32" s="7"/>
      <c r="G32" s="7"/>
      <c r="H32" s="7"/>
      <c r="I32" s="7"/>
      <c r="J32" s="8"/>
      <c r="L32" s="1"/>
      <c r="N32" s="6"/>
      <c r="O32" s="7"/>
      <c r="P32" s="7"/>
      <c r="Q32" s="7"/>
      <c r="R32" s="7"/>
      <c r="S32" s="7"/>
      <c r="T32" s="7"/>
      <c r="U32" s="7"/>
      <c r="V32" s="8"/>
    </row>
    <row r="33" spans="1:22" x14ac:dyDescent="0.25">
      <c r="A33" s="6"/>
      <c r="B33" s="7"/>
      <c r="C33" s="7"/>
      <c r="D33" s="7"/>
      <c r="E33" s="7"/>
      <c r="F33" s="7"/>
      <c r="G33" s="7"/>
      <c r="H33" s="7"/>
      <c r="I33" s="7"/>
      <c r="J33" s="8"/>
      <c r="L33" s="1"/>
      <c r="N33" s="6"/>
      <c r="O33" s="7"/>
      <c r="P33" s="7"/>
      <c r="Q33" s="7"/>
      <c r="R33" s="7"/>
      <c r="S33" s="7"/>
      <c r="T33" s="7"/>
      <c r="U33" s="7"/>
      <c r="V33" s="8"/>
    </row>
    <row r="34" spans="1:22" x14ac:dyDescent="0.25">
      <c r="A34" s="6"/>
      <c r="B34" s="7"/>
      <c r="C34" s="7"/>
      <c r="D34" s="7"/>
      <c r="E34" s="7"/>
      <c r="F34" s="7"/>
      <c r="G34" s="7"/>
      <c r="H34" s="7"/>
      <c r="I34" s="7"/>
      <c r="J34" s="8"/>
      <c r="L34" s="1"/>
      <c r="N34" s="6"/>
      <c r="O34" s="7"/>
      <c r="P34" s="7"/>
      <c r="Q34" s="7"/>
      <c r="R34" s="7"/>
      <c r="S34" s="7"/>
      <c r="T34" s="7"/>
      <c r="U34" s="7"/>
      <c r="V34" s="8"/>
    </row>
    <row r="35" spans="1:22" x14ac:dyDescent="0.25">
      <c r="A35" s="6"/>
      <c r="B35" s="7"/>
      <c r="C35" s="7"/>
      <c r="D35" s="7"/>
      <c r="E35" s="7"/>
      <c r="F35" s="7"/>
      <c r="G35" s="7"/>
      <c r="H35" s="7"/>
      <c r="I35" s="7"/>
      <c r="J35" s="8"/>
      <c r="L35" s="1"/>
      <c r="N35" s="6"/>
      <c r="O35" s="7"/>
      <c r="P35" s="7"/>
      <c r="Q35" s="7"/>
      <c r="R35" s="7"/>
      <c r="S35" s="7"/>
      <c r="T35" s="7"/>
      <c r="U35" s="7"/>
      <c r="V35" s="8"/>
    </row>
    <row r="36" spans="1:22" x14ac:dyDescent="0.25">
      <c r="A36" s="6"/>
      <c r="B36" s="7"/>
      <c r="C36" s="7"/>
      <c r="D36" s="7"/>
      <c r="E36" s="7"/>
      <c r="F36" s="7"/>
      <c r="G36" s="7"/>
      <c r="H36" s="7"/>
      <c r="I36" s="7"/>
      <c r="J36" s="8"/>
      <c r="L36" s="1"/>
      <c r="N36" s="6"/>
      <c r="O36" s="7"/>
      <c r="P36" s="7"/>
      <c r="Q36" s="7"/>
      <c r="R36" s="7"/>
      <c r="S36" s="7"/>
      <c r="T36" s="7"/>
      <c r="U36" s="7"/>
      <c r="V36" s="8"/>
    </row>
    <row r="37" spans="1:22" x14ac:dyDescent="0.25">
      <c r="A37" s="6"/>
      <c r="B37" s="7"/>
      <c r="C37" s="7"/>
      <c r="D37" s="7"/>
      <c r="E37" s="7"/>
      <c r="F37" s="7"/>
      <c r="G37" s="7"/>
      <c r="H37" s="7"/>
      <c r="I37" s="7"/>
      <c r="J37" s="8"/>
      <c r="N37" s="6"/>
      <c r="O37" s="7"/>
      <c r="P37" s="7"/>
      <c r="Q37" s="7"/>
      <c r="R37" s="7"/>
      <c r="S37" s="7"/>
      <c r="T37" s="7"/>
      <c r="U37" s="7"/>
      <c r="V37" s="8"/>
    </row>
    <row r="38" spans="1:22" x14ac:dyDescent="0.25">
      <c r="A38" s="6"/>
      <c r="B38" s="7"/>
      <c r="C38" s="7"/>
      <c r="D38" s="7"/>
      <c r="E38" s="7"/>
      <c r="F38" s="7"/>
      <c r="G38" s="7"/>
      <c r="H38" s="7"/>
      <c r="I38" s="7"/>
      <c r="J38" s="8"/>
      <c r="N38" s="6"/>
      <c r="O38" s="7"/>
      <c r="P38" s="7"/>
      <c r="Q38" s="7"/>
      <c r="R38" s="7"/>
      <c r="S38" s="7"/>
      <c r="T38" s="7"/>
      <c r="U38" s="7"/>
      <c r="V38" s="8"/>
    </row>
    <row r="39" spans="1:22" x14ac:dyDescent="0.25">
      <c r="A39" s="6"/>
      <c r="B39" s="7"/>
      <c r="C39" s="7"/>
      <c r="D39" s="7"/>
      <c r="E39" s="7"/>
      <c r="F39" s="7"/>
      <c r="G39" s="7"/>
      <c r="H39" s="7"/>
      <c r="I39" s="7"/>
      <c r="J39" s="8"/>
      <c r="N39" s="6"/>
      <c r="O39" s="7"/>
      <c r="P39" s="7"/>
      <c r="Q39" s="7"/>
      <c r="R39" s="7"/>
      <c r="S39" s="7"/>
      <c r="T39" s="7"/>
      <c r="U39" s="7"/>
      <c r="V39" s="8"/>
    </row>
    <row r="40" spans="1:22" x14ac:dyDescent="0.25">
      <c r="A40" s="6"/>
      <c r="B40" s="7"/>
      <c r="C40" s="7"/>
      <c r="D40" s="7"/>
      <c r="E40" s="7"/>
      <c r="F40" s="7"/>
      <c r="G40" s="7"/>
      <c r="H40" s="7"/>
      <c r="I40" s="7"/>
      <c r="J40" s="8"/>
      <c r="N40" s="6"/>
      <c r="O40" s="7"/>
      <c r="P40" s="7"/>
      <c r="Q40" s="7"/>
      <c r="R40" s="7"/>
      <c r="S40" s="7"/>
      <c r="T40" s="7"/>
      <c r="U40" s="7"/>
      <c r="V40" s="8"/>
    </row>
    <row r="41" spans="1:22" ht="15.75" thickBot="1" x14ac:dyDescent="0.3">
      <c r="A41" s="9"/>
      <c r="B41" s="10"/>
      <c r="C41" s="10"/>
      <c r="D41" s="10"/>
      <c r="E41" s="10"/>
      <c r="F41" s="10"/>
      <c r="G41" s="10"/>
      <c r="H41" s="10"/>
      <c r="I41" s="10"/>
      <c r="J41" s="11"/>
      <c r="N41" s="6"/>
      <c r="O41" s="7"/>
      <c r="P41" s="7"/>
      <c r="Q41" s="7"/>
      <c r="R41" s="7"/>
      <c r="S41" s="7"/>
      <c r="T41" s="7"/>
      <c r="U41" s="7"/>
      <c r="V41" s="8"/>
    </row>
    <row r="42" spans="1:22" x14ac:dyDescent="0.25">
      <c r="A42" s="19" t="s">
        <v>34</v>
      </c>
      <c r="B42" s="19"/>
      <c r="C42" s="19"/>
      <c r="D42" s="19"/>
      <c r="E42" s="19"/>
      <c r="F42" s="19"/>
      <c r="G42" s="19"/>
      <c r="H42" s="19"/>
      <c r="I42" s="19"/>
      <c r="J42" s="19"/>
      <c r="N42" s="6"/>
      <c r="O42" s="7"/>
      <c r="P42" s="7"/>
      <c r="Q42" s="7"/>
      <c r="R42" s="7"/>
      <c r="S42" s="7"/>
      <c r="T42" s="7"/>
      <c r="U42" s="7"/>
      <c r="V42" s="8"/>
    </row>
    <row r="43" spans="1:22" x14ac:dyDescent="0.25">
      <c r="N43" s="6"/>
      <c r="O43" s="7"/>
      <c r="P43" s="7"/>
      <c r="Q43" s="7"/>
      <c r="R43" s="7"/>
      <c r="S43" s="7"/>
      <c r="T43" s="7"/>
      <c r="U43" s="7"/>
      <c r="V43" s="8"/>
    </row>
    <row r="44" spans="1:22" x14ac:dyDescent="0.25">
      <c r="N44" s="6"/>
      <c r="O44" s="7"/>
      <c r="P44" s="7"/>
      <c r="Q44" s="7"/>
      <c r="R44" s="7"/>
      <c r="S44" s="7"/>
      <c r="T44" s="7"/>
      <c r="U44" s="7"/>
      <c r="V44" s="8"/>
    </row>
    <row r="45" spans="1:22" x14ac:dyDescent="0.25">
      <c r="N45" s="6"/>
      <c r="O45" s="7"/>
      <c r="P45" s="7"/>
      <c r="Q45" s="7"/>
      <c r="R45" s="7"/>
      <c r="S45" s="7"/>
      <c r="T45" s="7"/>
      <c r="U45" s="7"/>
      <c r="V45" s="8"/>
    </row>
    <row r="46" spans="1:22" x14ac:dyDescent="0.25">
      <c r="N46" s="6"/>
      <c r="O46" s="7"/>
      <c r="P46" s="7"/>
      <c r="Q46" s="7"/>
      <c r="R46" s="7"/>
      <c r="S46" s="7"/>
      <c r="T46" s="7"/>
      <c r="U46" s="7"/>
      <c r="V46" s="8"/>
    </row>
    <row r="47" spans="1:22" x14ac:dyDescent="0.25">
      <c r="N47" s="6"/>
      <c r="O47" s="7"/>
      <c r="P47" s="7"/>
      <c r="Q47" s="7"/>
      <c r="R47" s="7"/>
      <c r="S47" s="7"/>
      <c r="T47" s="7"/>
      <c r="U47" s="7"/>
      <c r="V47" s="8"/>
    </row>
    <row r="48" spans="1:22" x14ac:dyDescent="0.25">
      <c r="N48" s="6"/>
      <c r="O48" s="7"/>
      <c r="P48" s="7"/>
      <c r="Q48" s="7"/>
      <c r="R48" s="7"/>
      <c r="S48" s="7"/>
      <c r="T48" s="7"/>
      <c r="U48" s="7"/>
      <c r="V48" s="8"/>
    </row>
    <row r="49" spans="14:22" ht="15.75" thickBot="1" x14ac:dyDescent="0.3">
      <c r="N49" s="9"/>
      <c r="O49" s="10"/>
      <c r="P49" s="10"/>
      <c r="Q49" s="10"/>
      <c r="R49" s="10"/>
      <c r="S49" s="10"/>
      <c r="T49" s="10"/>
      <c r="U49" s="10"/>
      <c r="V49" s="11"/>
    </row>
  </sheetData>
  <mergeCells count="3">
    <mergeCell ref="A1:K1"/>
    <mergeCell ref="N6:V6"/>
    <mergeCell ref="A42:J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2025-05-04T16:01:36Z</dcterms:modified>
</cp:coreProperties>
</file>