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CH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38" i="1" l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3" i="3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<sst xmlns="http://schemas.openxmlformats.org/spreadsheetml/2006/main" count="60" uniqueCount="54">
  <si>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</si>
  <si>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</si>
  <si>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</si>
  <si>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</si>
  <si>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</si>
  <si>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</si>
  <si>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</si>
  <si>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</si>
  <si>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</si>
  <si>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</si>
  <si>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</si>
  <si>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</si>
  <si>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</si>
  <si>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</si>
  <si>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</si>
  <si>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</si>
  <si>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</si>
  <si>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</si>
  <si>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</si>
  <si>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</si>
  <si>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</si>
  <si>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</si>
  <si>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</si>
  <si>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</si>
  <si>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</si>
  <si>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</si>
  <si>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</si>
  <si>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</si>
  <si>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</si>
  <si>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</si>
  <si>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</si>
  <si>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</si>
  <si>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</si>
  <si>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</si>
  <si>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</si>
  <si>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</si>
  <si>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</si>
  <si>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</si>
  <si>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</si>
  <si>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</si>
  <si>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</si>
  <si>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</si>
  <si>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</t>
  </si>
  <si>
    <t>MONTEALEGRE, GRETEL MAE</t>
  </si>
  <si>
    <t>PERMANENT</t>
  </si>
  <si>
    <t>NURSE I</t>
  </si>
  <si>
    <t>CHO</t>
  </si>
  <si>
    <t>2023</t>
  </si>
  <si>
    <t>SP(1-0-0)</t>
  </si>
  <si>
    <t>FL(5-0-0)</t>
  </si>
  <si>
    <t>11/7-10,13/2023</t>
  </si>
  <si>
    <t>2024</t>
  </si>
  <si>
    <t>UT(0-0-2)</t>
  </si>
  <si>
    <t>A(1-0-0)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</si>
</sst>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2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2"/>
  <sheetViews>
    <sheetView tabSelected="1" zoomScaleNormal="100" workbookViewId="0">
      <pane ySplit="3690" topLeftCell="A10" activePane="bottomLeft"/>
      <selection activeCell="F4" sqref="F4:G4"/>
      <selection pane="bottomLeft" activeCell="K15" sqref="K1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43</v>
      </c>
      <c r="C2" s="54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 t="s">
        <v>45</v>
      </c>
      <c r="C3" s="54"/>
      <c r="D3" s="22" t="s">
        <v>13</v>
      </c>
      <c r="F3" s="62">
        <v>44942</v>
      </c>
      <c r="G3" s="59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44</v>
      </c>
      <c r="C4" s="54"/>
      <c r="D4" s="22" t="s">
        <v>12</v>
      </c>
      <c r="F4" s="59" t="s">
        <v>46</v>
      </c>
      <c r="G4" s="59"/>
      <c r="H4" s="26" t="s">
        <v>17</v>
      </c>
      <c r="I4" s="26"/>
      <c r="J4" s="59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7.3670000000000009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14.375</v>
      </c>
      <c r="J9" s="11"/>
      <c r="K9" s="20"/>
    </row>
    <row r="10" spans="1:11" x14ac:dyDescent="0.25">
      <c r="A10" s="51" t="s">
        <v>47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48"/>
    </row>
    <row r="11" spans="1:11" x14ac:dyDescent="0.25">
      <c r="A11" s="40">
        <v>44942</v>
      </c>
      <c r="B11" s="20"/>
      <c r="C11" s="13">
        <v>0.625</v>
      </c>
      <c r="D11" s="39"/>
      <c r="E11" s="9"/>
      <c r="F11" s="20"/>
      <c r="G11" s="13">
        <f>IF(ISBLANK(Table1[[#This Row],[EARNED]]),"",Table1[[#This Row],[EARNED]])</f>
        <v>0.625</v>
      </c>
      <c r="H11" s="39"/>
      <c r="I11" s="9"/>
      <c r="J11" s="11"/>
      <c r="K11" s="20"/>
    </row>
    <row r="12" spans="1:11" x14ac:dyDescent="0.25">
      <c r="A12" s="40">
        <v>44958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44986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45017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45047</v>
      </c>
      <c r="B15" s="20" t="s">
        <v>53</v>
      </c>
      <c r="C15" s="13">
        <v>1.25</v>
      </c>
      <c r="D15" s="39">
        <v>1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48">
        <v>45071</v>
      </c>
    </row>
    <row r="16" spans="1:11" x14ac:dyDescent="0.25">
      <c r="A16" s="40">
        <v>45078</v>
      </c>
      <c r="B16" s="15" t="s">
        <v>53</v>
      </c>
      <c r="C16" s="13">
        <v>1.25</v>
      </c>
      <c r="D16" s="43">
        <v>1</v>
      </c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52">
        <v>45086</v>
      </c>
    </row>
    <row r="17" spans="1:11" x14ac:dyDescent="0.25">
      <c r="A17" s="40">
        <v>45108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45139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45170</v>
      </c>
      <c r="B19" s="20" t="s">
        <v>48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48">
        <v>45191</v>
      </c>
    </row>
    <row r="20" spans="1:11" x14ac:dyDescent="0.25">
      <c r="A20" s="40">
        <v>45200</v>
      </c>
      <c r="B20" s="20" t="s">
        <v>49</v>
      </c>
      <c r="C20" s="13">
        <v>1.25</v>
      </c>
      <c r="D20" s="39">
        <v>5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 t="s">
        <v>50</v>
      </c>
    </row>
    <row r="21" spans="1:11" x14ac:dyDescent="0.25">
      <c r="A21" s="40">
        <v>45231</v>
      </c>
      <c r="B21" s="20" t="s">
        <v>52</v>
      </c>
      <c r="C21" s="13">
        <v>1.25</v>
      </c>
      <c r="D21" s="39">
        <v>4.0000000000000001E-3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45261</v>
      </c>
      <c r="B22" s="20" t="s">
        <v>52</v>
      </c>
      <c r="C22" s="13">
        <v>1.25</v>
      </c>
      <c r="D22" s="39">
        <v>4.0000000000000001E-3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51" t="s">
        <v>51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45292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45323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45352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45383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45413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45444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>
        <v>45474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45505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  <row r="132" spans="1:11" x14ac:dyDescent="0.25">
      <c r="A132" s="41"/>
      <c r="B132" s="15"/>
      <c r="C132" s="42"/>
      <c r="D132" s="43"/>
      <c r="E132" s="49"/>
      <c r="F132" s="15"/>
      <c r="G132" s="42" t="str">
        <f>IF(ISBLANK(Table1[[#This Row],[EARNED]]),"",Table1[[#This Row],[EARNED]])</f>
        <v/>
      </c>
      <c r="H132" s="43"/>
      <c r="I132" s="4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 -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>
        <v>2</v>
      </c>
      <c r="G3" s="47">
        <f>SUMIFS(F7:F14,E7:E14,E3)+SUMIFS(D7:D66,C7:C66,F3)+D3</f>
        <v>4.0000000000000001E-3</v>
      </c>
      <c r="J3" s="1">
        <v>16</v>
      </c>
      <c r="K3" s="35">
        <f>J4-1</f>
        <v>15</v>
      </c>
      <c r="L3" s="45">
        <f>IF($J$4=1,1.25,IF(ISBLANK($J$3),"---",1.25-VLOOKUP($K$3,$I$8:$K$37,2)))</f>
        <v>0.625</v>
      </c>
    </row>
    <row r="4" spans="1:12" hidden="1" x14ac:dyDescent="0.25">
      <c r="G4" s="33"/>
      <c r="J4" s="1" t="str">
        <f>IF(TEXT(J3,"D")=1,1,TEXT(J3,"D"))</f>
        <v>16</v>
      </c>
    </row>
    <row r="5" spans="1:12" x14ac:dyDescent="0.25">
      <c r="J5" s="1"/>
    </row>
    <row r="6" spans="1:12" x14ac:dyDescent="0.25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4" t="s">
        <v>38</v>
      </c>
      <c r="J6" s="64"/>
      <c r="K6" s="64"/>
      <c r="L6" s="64"/>
    </row>
    <row r="7" spans="1:12" x14ac:dyDescent="0.25">
      <c r="A7" s="50">
        <f>SUM(Sheet1!E9,Sheet1!I9)</f>
        <v>21.742000000000001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2023-02-07T10:18:06Z</cp:lastPrinted>
  <dcterms:created xsi:type="dcterms:W3CDTF">2022-10-17T03:06:03Z</dcterms:created>
  <dcterms:modified xsi:type="dcterms:W3CDTF">2024-01-29T08:39:08Z</dcterms:modified>
</cp:coreProperties>
</file>