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66" i="1" l="1"/>
  <c r="G74" i="1" l="1"/>
  <c r="G65" i="1" l="1"/>
  <c r="G67" i="1"/>
  <c r="G46" i="1"/>
  <c r="G49" i="1"/>
  <c r="G44" i="1"/>
  <c r="G40" i="1"/>
  <c r="G54" i="1" l="1"/>
  <c r="G50" i="1"/>
  <c r="G51" i="1"/>
  <c r="G47" i="1"/>
  <c r="G34" i="1"/>
  <c r="G31" i="1"/>
  <c r="G25" i="1"/>
  <c r="G17" i="1"/>
  <c r="E148" i="1"/>
  <c r="G148" i="1"/>
  <c r="G3" i="3"/>
  <c r="G18" i="1"/>
  <c r="G19" i="1"/>
  <c r="G20" i="1"/>
  <c r="G21" i="1"/>
  <c r="G22" i="1"/>
  <c r="G23" i="1"/>
  <c r="G24" i="1"/>
  <c r="G26" i="1"/>
  <c r="G27" i="1"/>
  <c r="G28" i="1"/>
  <c r="G29" i="1"/>
  <c r="G30" i="1"/>
  <c r="G32" i="1"/>
  <c r="G33" i="1"/>
  <c r="G35" i="1"/>
  <c r="G36" i="1"/>
  <c r="G37" i="1"/>
  <c r="G38" i="1"/>
  <c r="G39" i="1"/>
  <c r="G41" i="1"/>
  <c r="G42" i="1"/>
  <c r="G43" i="1"/>
  <c r="G45" i="1"/>
  <c r="G48" i="1"/>
  <c r="G52" i="1"/>
  <c r="G53" i="1"/>
  <c r="G55" i="1"/>
  <c r="G56" i="1"/>
  <c r="G57" i="1"/>
  <c r="G58" i="1"/>
  <c r="G59" i="1"/>
  <c r="G60" i="1"/>
  <c r="G61" i="1"/>
  <c r="G62" i="1"/>
  <c r="G63" i="1"/>
  <c r="G64" i="1"/>
  <c r="G68" i="1"/>
  <c r="G69" i="1"/>
  <c r="G70" i="1"/>
  <c r="G71" i="1"/>
  <c r="G72" i="1"/>
  <c r="G73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0" i="1"/>
  <c r="G11" i="1"/>
  <c r="G12" i="1"/>
  <c r="G13" i="1"/>
  <c r="G14" i="1"/>
  <c r="G15" i="1"/>
  <c r="G16" i="1"/>
  <c r="J4" i="3"/>
  <c r="E9" i="1"/>
  <c r="G9" i="1"/>
  <c r="I148" i="1" l="1"/>
  <c r="K3" i="3"/>
  <c r="L3" i="3" s="1"/>
  <c r="I9" i="1"/>
</calcChain>
</file>

<file path=xl/sharedStrings.xml><?xml version="1.0" encoding="utf-8"?>
<sst xmlns="http://schemas.openxmlformats.org/spreadsheetml/2006/main" count="98" uniqueCount="69">
  <si>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</si>
  <si>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</si>
  <si>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</si>
  <si>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</si>
  <si>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</si>
  <si>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</si>
  <si>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</si>
  <si>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</si>
  <si>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</si>
  <si>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</si>
  <si>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</si>
  <si>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</si>
  <si>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</si>
  <si>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</si>
  <si>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</si>
  <si>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</si>
  <si>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</si>
  <si>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</si>
  <si>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</si>
  <si>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</si>
  <si>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</si>
  <si>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</si>
  <si>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</si>
  <si>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</si>
  <si>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</si>
  <si>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</si>
  <si>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</si>
  <si>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</si>
  <si>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</si>
  <si>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</si>
  <si>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</si>
  <si>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</si>
  <si>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</si>
  <si>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</si>
  <si>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</si>
  <si>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</si>
  <si>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</si>
  <si>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</si>
  <si>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</si>
  <si>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</si>
  <si>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</si>
  <si>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</si>
  <si>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 JAYVEE UMANDAP</t>
  </si>
  <si>
    <t>PERMANENT</t>
  </si>
  <si>
    <t>5 - Single (including living common law)</t>
  </si>
  <si>
    <t>ACCOUNTING</t>
  </si>
  <si>
    <t>ADMIN AIDE III</t>
  </si>
  <si>
    <t>2019</t>
  </si>
  <si>
    <t>2020</t>
  </si>
  <si>
    <t>CALAMITY LEAVE</t>
  </si>
  <si>
    <t>1/15,16</t>
  </si>
  <si>
    <t>SP(1-0-0)</t>
  </si>
  <si>
    <t>VL(1-0-0)</t>
  </si>
  <si>
    <t>FL(4-0-0)</t>
  </si>
  <si>
    <t>2021</t>
  </si>
  <si>
    <t>2022</t>
  </si>
  <si>
    <t>QL(10-0-0)</t>
  </si>
  <si>
    <t>1/11-24/2022</t>
  </si>
  <si>
    <t>DOMESTIC 2/16</t>
  </si>
  <si>
    <t>SL(1-0-0)</t>
  </si>
  <si>
    <t>2023</t>
  </si>
  <si>
    <t>UT(0-0-56)</t>
  </si>
  <si>
    <t>UT(0-0-43)</t>
  </si>
  <si>
    <t>UT(0-0-12)</t>
  </si>
  <si>
    <t>UT(0-0-6)</t>
  </si>
  <si>
    <t>UT(0-0-21)</t>
  </si>
  <si>
    <t>UT(0-0-37)</t>
  </si>
  <si>
    <t>UT(0-0-9)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</si>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</sst>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8"/>
  <sheetViews>
    <sheetView tabSelected="1" zoomScaleNormal="100" workbookViewId="0">
      <pane ySplit="3690" topLeftCell="A67" activePane="bottomLeft"/>
      <selection activeCell="G10" sqref="G10"/>
      <selection pane="bottomLeft" activeCell="D84" sqref="D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44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46</v>
      </c>
      <c r="C3" s="52"/>
      <c r="D3" s="22" t="s">
        <v>13</v>
      </c>
      <c r="F3" s="60">
        <v>43647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48.116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64.5</v>
      </c>
      <c r="J9" s="11"/>
      <c r="K9" s="20"/>
    </row>
    <row r="10" spans="1:11" x14ac:dyDescent="0.25">
      <c r="A10" s="50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>
        <v>43486</v>
      </c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50" t="s">
        <v>48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43831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50</v>
      </c>
    </row>
    <row r="19" spans="1:11" x14ac:dyDescent="0.25">
      <c r="A19" s="40">
        <v>43862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43864</v>
      </c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8">
        <v>44018</v>
      </c>
    </row>
    <row r="25" spans="1:11" x14ac:dyDescent="0.25">
      <c r="A25" s="40"/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44029</v>
      </c>
    </row>
    <row r="26" spans="1:11" x14ac:dyDescent="0.25">
      <c r="A26" s="40">
        <v>44044</v>
      </c>
      <c r="B26" s="20" t="s">
        <v>52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44083</v>
      </c>
    </row>
    <row r="27" spans="1:11" x14ac:dyDescent="0.25">
      <c r="A27" s="40">
        <v>44075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44105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44136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44166</v>
      </c>
      <c r="B30" s="20" t="s">
        <v>53</v>
      </c>
      <c r="C30" s="13">
        <v>1.25</v>
      </c>
      <c r="D30" s="39">
        <v>4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50" t="s">
        <v>54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44228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8">
        <v>44230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44217</v>
      </c>
    </row>
    <row r="35" spans="1:11" x14ac:dyDescent="0.25">
      <c r="A35" s="40">
        <v>44256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44287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44348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44368</v>
      </c>
    </row>
    <row r="39" spans="1:11" x14ac:dyDescent="0.25">
      <c r="A39" s="40">
        <v>44378</v>
      </c>
      <c r="B39" s="20" t="s">
        <v>59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44396</v>
      </c>
    </row>
    <row r="40" spans="1:11" x14ac:dyDescent="0.25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8">
        <v>44399</v>
      </c>
    </row>
    <row r="41" spans="1:11" x14ac:dyDescent="0.25">
      <c r="A41" s="40"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44470</v>
      </c>
      <c r="B43" s="20" t="s">
        <v>52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44494</v>
      </c>
    </row>
    <row r="44" spans="1:11" x14ac:dyDescent="0.25">
      <c r="A44" s="40"/>
      <c r="B44" s="20" t="s">
        <v>52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44502</v>
      </c>
    </row>
    <row r="45" spans="1:11" x14ac:dyDescent="0.25">
      <c r="A45" s="40">
        <v>44501</v>
      </c>
      <c r="B45" s="20" t="s">
        <v>52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44515</v>
      </c>
    </row>
    <row r="46" spans="1:11" x14ac:dyDescent="0.25">
      <c r="A46" s="40"/>
      <c r="B46" s="20" t="s">
        <v>52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44507</v>
      </c>
    </row>
    <row r="47" spans="1:11" x14ac:dyDescent="0.25">
      <c r="A47" s="40"/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44543</v>
      </c>
    </row>
    <row r="48" spans="1:11" x14ac:dyDescent="0.25">
      <c r="A48" s="40">
        <v>44531</v>
      </c>
      <c r="B48" s="20" t="s">
        <v>52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8">
        <v>44557</v>
      </c>
    </row>
    <row r="49" spans="1:11" x14ac:dyDescent="0.25">
      <c r="A49" s="40"/>
      <c r="B49" s="20" t="s">
        <v>52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8">
        <v>44539</v>
      </c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/>
    </row>
    <row r="51" spans="1:11" x14ac:dyDescent="0.25">
      <c r="A51" s="50" t="s">
        <v>55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v>44562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57</v>
      </c>
    </row>
    <row r="53" spans="1:11" x14ac:dyDescent="0.25">
      <c r="A53" s="40">
        <v>44593</v>
      </c>
      <c r="B53" s="20" t="s">
        <v>51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58</v>
      </c>
    </row>
    <row r="54" spans="1:11" x14ac:dyDescent="0.25">
      <c r="A54" s="40"/>
      <c r="B54" s="20" t="s">
        <v>52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44650</v>
      </c>
    </row>
    <row r="55" spans="1:11" x14ac:dyDescent="0.25">
      <c r="A55" s="40">
        <v>44621</v>
      </c>
      <c r="B55" s="20" t="s">
        <v>67</v>
      </c>
      <c r="C55" s="13">
        <v>1.25</v>
      </c>
      <c r="D55" s="39">
        <v>1.9000000000000003E-2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44652</v>
      </c>
      <c r="B56" s="20" t="s">
        <v>66</v>
      </c>
      <c r="C56" s="13">
        <v>1.25</v>
      </c>
      <c r="D56" s="39">
        <v>7.7000000000000013E-2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44682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44713</v>
      </c>
      <c r="B58" s="20" t="s">
        <v>65</v>
      </c>
      <c r="C58" s="13">
        <v>1.25</v>
      </c>
      <c r="D58" s="39">
        <v>4.4000000000000004E-2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44743</v>
      </c>
      <c r="B59" s="20" t="s">
        <v>64</v>
      </c>
      <c r="C59" s="13">
        <v>1.25</v>
      </c>
      <c r="D59" s="39">
        <v>1.2E-2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44774</v>
      </c>
      <c r="B60" s="20" t="s">
        <v>63</v>
      </c>
      <c r="C60" s="13">
        <v>1.25</v>
      </c>
      <c r="D60" s="39">
        <v>2.5000000000000008E-2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44805</v>
      </c>
      <c r="B61" s="20" t="s">
        <v>62</v>
      </c>
      <c r="C61" s="13">
        <v>1.25</v>
      </c>
      <c r="D61" s="39">
        <v>0.09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44835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44866</v>
      </c>
      <c r="B63" s="20" t="s">
        <v>51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44872</v>
      </c>
    </row>
    <row r="64" spans="1:11" x14ac:dyDescent="0.25">
      <c r="A64" s="40">
        <v>44896</v>
      </c>
      <c r="B64" s="20" t="s">
        <v>59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44915</v>
      </c>
    </row>
    <row r="65" spans="1:11" x14ac:dyDescent="0.25">
      <c r="A65" s="40"/>
      <c r="B65" s="20" t="s">
        <v>53</v>
      </c>
      <c r="C65" s="13"/>
      <c r="D65" s="39">
        <v>4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/>
    </row>
    <row r="66" spans="1:11" x14ac:dyDescent="0.25">
      <c r="A66" s="40"/>
      <c r="B66" s="20" t="s">
        <v>61</v>
      </c>
      <c r="C66" s="13"/>
      <c r="D66" s="39">
        <v>0.11700000000000001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/>
    </row>
    <row r="67" spans="1:11" x14ac:dyDescent="0.25">
      <c r="A67" s="50" t="s">
        <v>60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44927</v>
      </c>
      <c r="B68" s="20" t="s">
        <v>52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8">
        <v>44952</v>
      </c>
    </row>
    <row r="69" spans="1:11" x14ac:dyDescent="0.25">
      <c r="A69" s="40">
        <v>44958</v>
      </c>
      <c r="B69" s="20" t="s">
        <v>52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8">
        <v>44963</v>
      </c>
    </row>
    <row r="70" spans="1:11" x14ac:dyDescent="0.25">
      <c r="A70" s="40">
        <v>44986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45017</v>
      </c>
      <c r="B71" s="20" t="s">
        <v>52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8">
        <v>45041</v>
      </c>
    </row>
    <row r="72" spans="1:11" x14ac:dyDescent="0.25">
      <c r="A72" s="40">
        <v>45047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45078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45090</v>
      </c>
    </row>
    <row r="74" spans="1:11" x14ac:dyDescent="0.25">
      <c r="A74" s="40"/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>
        <v>45099</v>
      </c>
    </row>
    <row r="75" spans="1:11" x14ac:dyDescent="0.25">
      <c r="A75" s="40">
        <v>45108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45139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45170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45200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45231</v>
      </c>
      <c r="B79" s="20" t="s">
        <v>51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8">
        <v>45236</v>
      </c>
    </row>
    <row r="80" spans="1:11" x14ac:dyDescent="0.25">
      <c r="A80" s="40">
        <v>45261</v>
      </c>
      <c r="B80" s="20" t="s">
        <v>51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8">
        <v>45287</v>
      </c>
    </row>
    <row r="81" spans="1:11" x14ac:dyDescent="0.25">
      <c r="A81" s="50" t="s">
        <v>68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ht="15.75" customHeight="1" x14ac:dyDescent="0.25">
      <c r="A82" s="40">
        <v>45292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45323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45352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45383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45413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45444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45474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45505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45536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45566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45597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45627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45658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45689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45717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45748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45778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45809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45839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45870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45901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45931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45962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45992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46023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46054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46082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46113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46143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46174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46204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46235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46266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46296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46327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46357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46388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46419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46447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46478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46508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46539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46569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46600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46631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46661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46692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46722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46753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46784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1"/>
      <c r="B147" s="15"/>
      <c r="C147" s="42"/>
      <c r="D147" s="43"/>
      <c r="E147" s="9"/>
      <c r="F147" s="15"/>
      <c r="G147" s="42" t="str">
        <f>IF(ISBLANK(Table1[[#This Row],[EARNED]]),"",Table1[[#This Row],[EARNED]])</f>
        <v/>
      </c>
      <c r="H147" s="43"/>
      <c r="I147" s="9"/>
      <c r="J147" s="12"/>
      <c r="K147" s="15"/>
    </row>
    <row r="148" spans="1:11" x14ac:dyDescent="0.25">
      <c r="A148" s="41"/>
      <c r="B148" s="15"/>
      <c r="C148" s="42"/>
      <c r="D148" s="43"/>
      <c r="E148" s="49">
        <f>SUM(Table1[EARNED])-SUM(Table1[Absence Undertime W/ Pay])+CONVERTION!$A$3</f>
        <v>48.116</v>
      </c>
      <c r="F148" s="15"/>
      <c r="G148" s="42" t="str">
        <f>IF(ISBLANK(Table1[[#This Row],[EARNED]]),"",Table1[[#This Row],[EARNED]])</f>
        <v/>
      </c>
      <c r="H148" s="43"/>
      <c r="I148" s="49">
        <f>SUM(Table1[[EARNED ]])-SUM(Table1[Absence Undertime  W/ Pay])+CONVERTION!$B$3</f>
        <v>64.5</v>
      </c>
      <c r="J148" s="12"/>
      <c r="K14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6" sqref="B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9</v>
      </c>
      <c r="G3" s="47">
        <f>SUMIFS(F7:F14,E7:E14,E3)+SUMIFS(D7:D66,C7:C66,F3)+D3</f>
        <v>1.9000000000000003E-2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2024-01-16T06:06:27Z</dcterms:modified>
</cp:coreProperties>
</file>