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4" i="1" l="1"/>
  <c r="G21" i="1" l="1"/>
  <c r="G39" i="1" l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3" i="3"/>
  <c r="G17" i="1"/>
  <c r="G18" i="1"/>
  <c r="G19" i="1"/>
  <c r="G20" i="1"/>
  <c r="G22" i="1"/>
  <c r="G23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  <c r="A7" i="3" s="1"/>
</calcChain>
</file>

<file path=xl/sharedStrings.xml><?xml version="1.0" encoding="utf-8"?>
<sst xmlns="http://schemas.openxmlformats.org/spreadsheetml/2006/main" count="61" uniqueCount="56">
  <si>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</si>
  <si>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</si>
  <si>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</si>
  <si>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</si>
  <si>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</si>
  <si>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</si>
  <si>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</si>
  <si>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</si>
  <si>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</si>
  <si>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</si>
  <si>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</si>
  <si>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</si>
  <si>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</si>
  <si>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</si>
  <si>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</si>
  <si>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</si>
  <si>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</si>
  <si>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</si>
  <si>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</si>
  <si>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</si>
  <si>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</si>
  <si>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</si>
  <si>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</si>
  <si>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</si>
  <si>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</si>
  <si>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</si>
  <si>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</si>
  <si>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</si>
  <si>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</si>
  <si>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</si>
  <si>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</si>
  <si>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</si>
  <si>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</si>
  <si>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</si>
  <si>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</si>
  <si>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</si>
  <si>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</si>
  <si>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</si>
  <si>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</si>
  <si>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</si>
  <si>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</si>
  <si>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</si>
  <si>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TOTAL LEAVE</t>
  </si>
  <si>
    <t>HERNANDEZ, DARREL JESUS MIRANDA</t>
  </si>
  <si>
    <t>PERMANENT</t>
  </si>
  <si>
    <t>NURSE I</t>
  </si>
  <si>
    <t>2023</t>
  </si>
  <si>
    <t>CHO</t>
  </si>
  <si>
    <t>VL(2-0-0)</t>
  </si>
  <si>
    <t>5/11,12/2023</t>
  </si>
  <si>
    <t>FL(1-0-0)</t>
  </si>
  <si>
    <t>10/5-6/2023</t>
  </si>
  <si>
    <t>FL(2-0-0)</t>
  </si>
  <si>
    <t>10/13,16/2023</t>
  </si>
  <si>
    <t>2024</t>
  </si>
  <si>
    <t>VL(1-0-0)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</si>
</sst>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"/>
    <numFmt numFmtId="165" formatCode="mm/dd/yy;@"/>
    <numFmt numFmtId="166" formatCode="###\-###\-###"/>
    <numFmt numFmtId="167" formatCode="&quot;CM&quot;\-#######"/>
    <numFmt numFmtId="168" formatCode="#,##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8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ASUS\Desktop\LEAVE-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33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3"/>
  <sheetViews>
    <sheetView tabSelected="1" zoomScaleNormal="100" workbookViewId="0">
      <pane ySplit="3690" topLeftCell="A7" activePane="bottomLeft"/>
      <selection activeCell="F5" sqref="F5"/>
      <selection pane="bottomLeft" activeCell="H30" sqref="H30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3" t="s">
        <v>43</v>
      </c>
      <c r="C2" s="53"/>
      <c r="D2" s="21" t="s">
        <v>14</v>
      </c>
      <c r="E2" s="10"/>
      <c r="F2" s="61"/>
      <c r="G2" s="61"/>
      <c r="H2" s="28" t="s">
        <v>10</v>
      </c>
      <c r="I2" s="25"/>
      <c r="J2" s="55"/>
      <c r="K2" s="56"/>
    </row>
    <row r="3" spans="1:11" x14ac:dyDescent="0.25">
      <c r="A3" s="18" t="s">
        <v>15</v>
      </c>
      <c r="B3" s="54" t="s">
        <v>45</v>
      </c>
      <c r="C3" s="54"/>
      <c r="D3" s="22" t="s">
        <v>13</v>
      </c>
      <c r="F3" s="62">
        <v>44942</v>
      </c>
      <c r="G3" s="59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54" t="s">
        <v>44</v>
      </c>
      <c r="C4" s="54"/>
      <c r="D4" s="22" t="s">
        <v>12</v>
      </c>
      <c r="F4" s="59" t="s">
        <v>47</v>
      </c>
      <c r="G4" s="59"/>
      <c r="H4" s="26" t="s">
        <v>17</v>
      </c>
      <c r="I4" s="26"/>
      <c r="J4" s="59"/>
      <c r="K4" s="60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6.375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14.375</v>
      </c>
      <c r="J9" s="11"/>
      <c r="K9" s="20"/>
    </row>
    <row r="10" spans="1:11" x14ac:dyDescent="0.25">
      <c r="A10" s="51" t="s">
        <v>46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48"/>
    </row>
    <row r="11" spans="1:11" x14ac:dyDescent="0.25">
      <c r="A11" s="40">
        <v>44942</v>
      </c>
      <c r="B11" s="20"/>
      <c r="C11" s="13">
        <v>0.625</v>
      </c>
      <c r="D11" s="39"/>
      <c r="E11" s="9"/>
      <c r="F11" s="20"/>
      <c r="G11" s="13">
        <f>IF(ISBLANK(Table1[[#This Row],[EARNED]]),"",Table1[[#This Row],[EARNED]])</f>
        <v>0.625</v>
      </c>
      <c r="H11" s="39"/>
      <c r="I11" s="9"/>
      <c r="J11" s="11"/>
      <c r="K11" s="20"/>
    </row>
    <row r="12" spans="1:11" x14ac:dyDescent="0.25">
      <c r="A12" s="40">
        <v>44958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44986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45017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v>45047</v>
      </c>
      <c r="B15" s="20" t="s">
        <v>48</v>
      </c>
      <c r="C15" s="13">
        <v>1.25</v>
      </c>
      <c r="D15" s="39">
        <v>2</v>
      </c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 t="s">
        <v>49</v>
      </c>
    </row>
    <row r="16" spans="1:11" x14ac:dyDescent="0.25">
      <c r="A16" s="40">
        <v>45078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25">
      <c r="A17" s="40">
        <v>45108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0">
        <v>45139</v>
      </c>
      <c r="B18" s="20" t="s">
        <v>50</v>
      </c>
      <c r="C18" s="13">
        <v>1.25</v>
      </c>
      <c r="D18" s="39">
        <v>1</v>
      </c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48">
        <v>45163</v>
      </c>
    </row>
    <row r="19" spans="1:11" x14ac:dyDescent="0.25">
      <c r="A19" s="40">
        <v>45170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v>45200</v>
      </c>
      <c r="B20" s="20" t="s">
        <v>48</v>
      </c>
      <c r="C20" s="13">
        <v>1.25</v>
      </c>
      <c r="D20" s="39">
        <v>2</v>
      </c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 t="s">
        <v>51</v>
      </c>
    </row>
    <row r="21" spans="1:11" x14ac:dyDescent="0.25">
      <c r="A21" s="40"/>
      <c r="B21" s="20" t="s">
        <v>52</v>
      </c>
      <c r="C21" s="13"/>
      <c r="D21" s="39">
        <v>2</v>
      </c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 t="s">
        <v>53</v>
      </c>
    </row>
    <row r="22" spans="1:11" x14ac:dyDescent="0.25">
      <c r="A22" s="40">
        <v>45231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0">
        <v>45261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51" t="s">
        <v>54</v>
      </c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>
        <v>45292</v>
      </c>
      <c r="B25" s="20" t="s">
        <v>55</v>
      </c>
      <c r="C25" s="13"/>
      <c r="D25" s="39">
        <v>1</v>
      </c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48">
        <v>45300</v>
      </c>
    </row>
    <row r="26" spans="1:11" x14ac:dyDescent="0.25">
      <c r="A26" s="40">
        <v>45323</v>
      </c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>
        <v>45352</v>
      </c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>
        <v>45383</v>
      </c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>
        <v>45413</v>
      </c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>
        <v>45444</v>
      </c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>
        <v>45474</v>
      </c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>
        <v>45505</v>
      </c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>
        <v>45536</v>
      </c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>
        <v>45566</v>
      </c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>
        <v>45597</v>
      </c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>
        <v>45627</v>
      </c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>
        <v>45658</v>
      </c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>
        <v>45689</v>
      </c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>
        <v>45717</v>
      </c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>
        <v>45748</v>
      </c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>
        <v>45778</v>
      </c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>
        <v>45809</v>
      </c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>
        <v>45839</v>
      </c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>
        <v>45870</v>
      </c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>
        <v>45901</v>
      </c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>
        <v>45931</v>
      </c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>
        <v>45962</v>
      </c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>
        <v>45992</v>
      </c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>
        <v>46023</v>
      </c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>
        <v>46054</v>
      </c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>
        <v>46082</v>
      </c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1"/>
      <c r="B132" s="15"/>
      <c r="C132" s="42"/>
      <c r="D132" s="43"/>
      <c r="E132" s="9"/>
      <c r="F132" s="15"/>
      <c r="G132" s="42" t="str">
        <f>IF(ISBLANK(Table1[[#This Row],[EARNED]]),"",Table1[[#This Row],[EARNED]])</f>
        <v/>
      </c>
      <c r="H132" s="43"/>
      <c r="I132" s="9"/>
      <c r="J132" s="12"/>
      <c r="K132" s="15"/>
    </row>
    <row r="133" spans="1:11" x14ac:dyDescent="0.25">
      <c r="A133" s="41"/>
      <c r="B133" s="15"/>
      <c r="C133" s="42"/>
      <c r="D133" s="43"/>
      <c r="E133" s="49"/>
      <c r="F133" s="15"/>
      <c r="G133" s="42" t="str">
        <f>IF(ISBLANK(Table1[[#This Row],[EARNED]]),"",Table1[[#This Row],[EARNED]])</f>
        <v/>
      </c>
      <c r="H133" s="43"/>
      <c r="I133" s="49"/>
      <c r="J133" s="12"/>
      <c r="K133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OIC -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L3" sqref="L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3" t="s">
        <v>33</v>
      </c>
      <c r="E1" s="63"/>
      <c r="F1" s="63"/>
      <c r="G1" s="63"/>
      <c r="J1" s="64" t="s">
        <v>34</v>
      </c>
      <c r="K1" s="64"/>
      <c r="L1" s="64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/>
      <c r="B3" s="11"/>
      <c r="D3"/>
      <c r="E3"/>
      <c r="F3"/>
      <c r="G3" s="47">
        <f>SUMIFS(F7:F14,E7:E14,E3)+SUMIFS(D7:D66,C7:C66,F3)+D3</f>
        <v>0</v>
      </c>
      <c r="J3" s="1">
        <v>16</v>
      </c>
      <c r="K3" s="35">
        <f>J4-1</f>
        <v>15</v>
      </c>
      <c r="L3" s="45">
        <f>IF($J$4=1,1.25,IF(ISBLANK($J$3),"---",1.25-VLOOKUP($K$3,$I$8:$K$37,2)))</f>
        <v>0.625</v>
      </c>
    </row>
    <row r="4" spans="1:12" hidden="1" x14ac:dyDescent="0.25">
      <c r="G4" s="33"/>
      <c r="J4" s="1" t="str">
        <f>IF(TEXT(J3,"D")=1,1,TEXT(J3,"D"))</f>
        <v>16</v>
      </c>
    </row>
    <row r="5" spans="1:12" x14ac:dyDescent="0.25">
      <c r="J5" s="1"/>
    </row>
    <row r="6" spans="1:12" x14ac:dyDescent="0.25">
      <c r="A6" s="2" t="s">
        <v>42</v>
      </c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4" t="s">
        <v>38</v>
      </c>
      <c r="J6" s="64"/>
      <c r="K6" s="64"/>
      <c r="L6" s="64"/>
    </row>
    <row r="7" spans="1:12" x14ac:dyDescent="0.25">
      <c r="A7" s="50">
        <f>SUM(Sheet1!E9,Sheet1!I9)</f>
        <v>20.75</v>
      </c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2023-02-07T10:18:06Z</cp:lastPrinted>
  <dcterms:created xsi:type="dcterms:W3CDTF">2022-10-17T03:06:03Z</dcterms:created>
  <dcterms:modified xsi:type="dcterms:W3CDTF">2024-01-09T02:47:58Z</dcterms:modified>
</cp:coreProperties>
</file>