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5" l="1"/>
  <c r="G35" i="5" l="1"/>
  <c r="G22" i="5"/>
  <c r="E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7" i="5"/>
  <c r="G46" i="5"/>
  <c r="G45" i="5"/>
  <c r="G44" i="5"/>
  <c r="G43" i="5"/>
  <c r="G42" i="5"/>
  <c r="G41" i="5"/>
  <c r="G40" i="5"/>
  <c r="G39" i="5"/>
  <c r="G38" i="5"/>
  <c r="G37" i="5"/>
  <c r="G36" i="5"/>
  <c r="G34" i="5"/>
  <c r="G33" i="5"/>
  <c r="G32" i="5"/>
  <c r="G31" i="5"/>
  <c r="G30" i="5"/>
  <c r="G29" i="5"/>
  <c r="G28" i="5"/>
  <c r="G27" i="5"/>
  <c r="G26" i="5"/>
  <c r="G25" i="5"/>
  <c r="G24" i="5"/>
  <c r="G23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<sst xmlns="http://schemas.openxmlformats.org/spreadsheetml/2006/main" count="61" uniqueCount="56">
  <si>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</si>
  <si>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</si>
  <si>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</si>
  <si>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</si>
  <si>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</si>
  <si>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</si>
  <si>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</si>
  <si>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</si>
  <si>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</si>
  <si>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</si>
  <si>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</si>
  <si>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</si>
  <si>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</si>
  <si>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</si>
  <si>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</si>
  <si>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</si>
  <si>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</si>
  <si>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</si>
  <si>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</si>
  <si>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</si>
  <si>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</si>
  <si>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</si>
  <si>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</si>
  <si>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</si>
  <si>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</si>
  <si>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</si>
  <si>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</si>
  <si>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</si>
  <si>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</si>
  <si>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</si>
  <si>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</si>
  <si>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</si>
  <si>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</si>
  <si>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</si>
  <si>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</si>
  <si>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</si>
  <si>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</si>
  <si>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</si>
  <si>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</si>
  <si>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</si>
  <si>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</si>
  <si>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</si>
  <si>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</si>
  <si>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</si>
  <si>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</si>
  <si>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</si>
  <si>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</si>
  <si>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</si>
  <si>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ANGCAYA, JEIZELLE DEINA C.</t>
  </si>
  <si>
    <t>TOTAL LEAVE BALANCE</t>
  </si>
  <si>
    <t>UT(0-0-52)</t>
  </si>
  <si>
    <t>UT(0-4-0)</t>
  </si>
  <si>
    <t>UT(0-1-26)</t>
  </si>
  <si>
    <t>UT(0-2-6)</t>
  </si>
  <si>
    <t>UT(0-1-11)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</si>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</sst>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8"/>
  <sheetViews>
    <sheetView tabSelected="1" topLeftCell="A7" zoomScale="98" zoomScaleNormal="98" workbookViewId="0">
      <pane ySplit="3690" topLeftCell="A34" activePane="bottomLeft"/>
      <selection activeCell="I9" sqref="I9"/>
      <selection pane="bottomLeft" activeCell="F50" sqref="F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43868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45.802999999999997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57.25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43868</v>
      </c>
      <c r="B11" s="20"/>
      <c r="C11" s="13">
        <v>1</v>
      </c>
      <c r="D11" s="39"/>
      <c r="E11" s="9"/>
      <c r="F11" s="20"/>
      <c r="G11" s="13">
        <f>IF(ISBLANK(Table15[[#This Row],[EARNED]]),"",Table15[[#This Row],[EARNED]])</f>
        <v>1</v>
      </c>
      <c r="H11" s="39"/>
      <c r="I11" s="9"/>
      <c r="J11" s="11"/>
      <c r="K11" s="20"/>
    </row>
    <row r="12" spans="1:11" x14ac:dyDescent="0.25">
      <c r="A12" s="40">
        <v>43891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43922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43952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43983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44013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44044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44075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44105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44136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44166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8" t="s">
        <v>43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44197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44228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44256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44287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44317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44348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44378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44409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44440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44470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44501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44531</v>
      </c>
      <c r="B34" s="20" t="s">
        <v>47</v>
      </c>
      <c r="C34" s="13">
        <v>1.25</v>
      </c>
      <c r="D34" s="39">
        <v>5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8" t="s">
        <v>44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>
        <v>44562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44593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44621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44652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44682</v>
      </c>
      <c r="B40" s="20" t="s">
        <v>52</v>
      </c>
      <c r="C40" s="13">
        <v>1.25</v>
      </c>
      <c r="D40" s="39">
        <v>0.17900000000000002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44713</v>
      </c>
      <c r="B41" s="20" t="s">
        <v>51</v>
      </c>
      <c r="C41" s="13">
        <v>1.25</v>
      </c>
      <c r="D41" s="39">
        <v>0.5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44743</v>
      </c>
      <c r="B42" s="20" t="s">
        <v>50</v>
      </c>
      <c r="C42" s="13">
        <v>1.25</v>
      </c>
      <c r="D42" s="39">
        <v>0.10800000000000001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44774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44805</v>
      </c>
      <c r="B44" s="20" t="s">
        <v>55</v>
      </c>
      <c r="C44" s="13">
        <v>1.25</v>
      </c>
      <c r="D44" s="39">
        <v>0.25</v>
      </c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44835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44866</v>
      </c>
      <c r="B46" s="20" t="s">
        <v>54</v>
      </c>
      <c r="C46" s="13">
        <v>1.25</v>
      </c>
      <c r="D46" s="39">
        <v>0.14800000000000002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44896</v>
      </c>
      <c r="B47" s="20" t="s">
        <v>47</v>
      </c>
      <c r="C47" s="13">
        <v>1.25</v>
      </c>
      <c r="D47" s="39">
        <v>5</v>
      </c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/>
      <c r="B48" s="20" t="s">
        <v>53</v>
      </c>
      <c r="C48" s="13"/>
      <c r="D48" s="39">
        <v>0.26200000000000001</v>
      </c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44957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44985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45016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45046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45077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45107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45138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45169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45199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45230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45260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45291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>
        <v>45322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45351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1"/>
      <c r="B108" s="15"/>
      <c r="C108" s="42"/>
      <c r="D108" s="43"/>
      <c r="E108" s="9"/>
      <c r="F108" s="15"/>
      <c r="G108" s="42" t="str">
        <f>IF(ISBLANK(Table15[[#This Row],[EARNED]]),"",Table15[[#This Row],[EARNED]])</f>
        <v/>
      </c>
      <c r="H108" s="43"/>
      <c r="I108" s="9"/>
      <c r="J108" s="12"/>
      <c r="K10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94" zoomScaleNormal="94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2</v>
      </c>
      <c r="F3"/>
      <c r="G3" s="47">
        <f>SUMIFS(F7:F14,E7:E14,E3)+SUMIFS(D7:D66,C7:C66,F3)+D3</f>
        <v>0.25</v>
      </c>
      <c r="J3" s="1">
        <v>7</v>
      </c>
      <c r="K3" s="35">
        <f>J4-1</f>
        <v>6</v>
      </c>
      <c r="L3" s="45">
        <f>IF($J$4=1,1.25,IF(ISBLANK($J$3),"---",1.25-VLOOKUP($K$3,$I$8:$K$37,2)))</f>
        <v>1</v>
      </c>
    </row>
    <row r="4" spans="1:12" hidden="1" x14ac:dyDescent="0.25">
      <c r="G4" s="33"/>
      <c r="J4" s="1" t="str">
        <f>IF(TEXT(J3,"D")=1,1,TEXT(J3,"D"))</f>
        <v>7</v>
      </c>
    </row>
    <row r="5" spans="1:12" x14ac:dyDescent="0.25">
      <c r="J5" s="1"/>
    </row>
    <row r="6" spans="1:12" x14ac:dyDescent="0.25">
      <c r="A6" s="2" t="s">
        <v>49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103.053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2024-01-12T08:16:34Z</dcterms:modified>
</cp:coreProperties>
</file>