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9" i="1" l="1"/>
  <c r="E340" i="1" l="1"/>
  <c r="G340" i="1"/>
  <c r="E351" i="1"/>
  <c r="G351" i="1"/>
  <c r="G363" i="1" l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E9" i="1"/>
  <c r="G9" i="1"/>
  <c r="G362" i="1"/>
  <c r="I11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2" i="1" s="1"/>
  <c r="E353" i="1" s="1"/>
  <c r="E354" i="1" s="1"/>
  <c r="E355" i="1" s="1"/>
  <c r="E356" i="1" s="1"/>
  <c r="E357" i="1" s="1"/>
  <c r="E358" i="1" s="1"/>
  <c r="G283" i="1"/>
  <c r="G266" i="1"/>
  <c r="G267" i="1"/>
  <c r="G268" i="1"/>
  <c r="G269" i="1"/>
  <c r="G270" i="1"/>
  <c r="G271" i="1"/>
  <c r="G272" i="1"/>
  <c r="G273" i="1"/>
  <c r="G274" i="1"/>
  <c r="G276" i="1"/>
  <c r="G277" i="1"/>
  <c r="G280" i="1"/>
  <c r="G281" i="1"/>
  <c r="A268" i="1"/>
  <c r="A269" i="1" s="1"/>
  <c r="A270" i="1" s="1"/>
  <c r="A271" i="1" s="1"/>
  <c r="A272" i="1" s="1"/>
  <c r="A273" i="1" s="1"/>
  <c r="A274" i="1" s="1"/>
  <c r="A276" i="1" s="1"/>
  <c r="A277" i="1" s="1"/>
  <c r="A280" i="1" s="1"/>
  <c r="A281" i="1" s="1"/>
  <c r="G247" i="1"/>
  <c r="G248" i="1"/>
  <c r="G249" i="1"/>
  <c r="G250" i="1"/>
  <c r="G252" i="1"/>
  <c r="G254" i="1"/>
  <c r="G255" i="1"/>
  <c r="G256" i="1"/>
  <c r="G257" i="1"/>
  <c r="G259" i="1"/>
  <c r="G260" i="1"/>
  <c r="G261" i="1"/>
  <c r="G264" i="1"/>
  <c r="G265" i="1"/>
  <c r="A250" i="1"/>
  <c r="A252" i="1" s="1"/>
  <c r="A254" i="1" s="1"/>
  <c r="A255" i="1" s="1"/>
  <c r="A256" i="1" s="1"/>
  <c r="A257" i="1" s="1"/>
  <c r="A259" i="1" s="1"/>
  <c r="A260" i="1" s="1"/>
  <c r="A261" i="1" s="1"/>
  <c r="A264" i="1" s="1"/>
  <c r="A265" i="1" s="1"/>
  <c r="G233" i="1"/>
  <c r="G234" i="1"/>
  <c r="G228" i="1"/>
  <c r="G229" i="1"/>
  <c r="G230" i="1"/>
  <c r="G231" i="1"/>
  <c r="G235" i="1"/>
  <c r="G236" i="1"/>
  <c r="G237" i="1"/>
  <c r="G239" i="1"/>
  <c r="G241" i="1"/>
  <c r="G242" i="1"/>
  <c r="G246" i="1"/>
  <c r="A230" i="1"/>
  <c r="A231" i="1" s="1"/>
  <c r="A233" i="1" s="1"/>
  <c r="A234" i="1" s="1"/>
  <c r="G216" i="1"/>
  <c r="G210" i="1"/>
  <c r="G211" i="1"/>
  <c r="G212" i="1"/>
  <c r="G213" i="1"/>
  <c r="G214" i="1"/>
  <c r="G215" i="1"/>
  <c r="G217" i="1"/>
  <c r="G218" i="1"/>
  <c r="G219" i="1"/>
  <c r="G220" i="1"/>
  <c r="G222" i="1"/>
  <c r="G224" i="1"/>
  <c r="G225" i="1"/>
  <c r="G227" i="1"/>
  <c r="A213" i="1"/>
  <c r="A214" i="1" s="1"/>
  <c r="A215" i="1" s="1"/>
  <c r="A217" i="1" s="1"/>
  <c r="A218" i="1" s="1"/>
  <c r="A219" i="1" s="1"/>
  <c r="A220" i="1" s="1"/>
  <c r="A222" i="1" s="1"/>
  <c r="A224" i="1" s="1"/>
  <c r="A225" i="1" s="1"/>
  <c r="A227" i="1" s="1"/>
  <c r="G3" i="3"/>
  <c r="G189" i="1"/>
  <c r="G190" i="1"/>
  <c r="G193" i="1"/>
  <c r="G196" i="1"/>
  <c r="G197" i="1"/>
  <c r="G198" i="1"/>
  <c r="G199" i="1"/>
  <c r="G200" i="1"/>
  <c r="G203" i="1"/>
  <c r="G204" i="1"/>
  <c r="G206" i="1"/>
  <c r="G207" i="1"/>
  <c r="G209" i="1"/>
  <c r="G187" i="1"/>
  <c r="G188" i="1"/>
  <c r="A193" i="1"/>
  <c r="A196" i="1" s="1"/>
  <c r="A197" i="1" s="1"/>
  <c r="A198" i="1" s="1"/>
  <c r="A199" i="1" s="1"/>
  <c r="A200" i="1" s="1"/>
  <c r="A203" i="1" s="1"/>
  <c r="A204" i="1" s="1"/>
  <c r="A206" i="1" s="1"/>
  <c r="A207" i="1" s="1"/>
  <c r="A209" i="1" s="1"/>
  <c r="G169" i="1"/>
  <c r="G170" i="1"/>
  <c r="G171" i="1"/>
  <c r="G172" i="1"/>
  <c r="G174" i="1"/>
  <c r="G175" i="1"/>
  <c r="G176" i="1"/>
  <c r="G177" i="1"/>
  <c r="G178" i="1"/>
  <c r="G179" i="1"/>
  <c r="G180" i="1"/>
  <c r="G181" i="1"/>
  <c r="G186" i="1"/>
  <c r="A172" i="1"/>
  <c r="A174" i="1" s="1"/>
  <c r="A175" i="1" s="1"/>
  <c r="A176" i="1" s="1"/>
  <c r="A177" i="1" s="1"/>
  <c r="A178" i="1" s="1"/>
  <c r="A179" i="1" s="1"/>
  <c r="A180" i="1" s="1"/>
  <c r="A181" i="1" s="1"/>
  <c r="A186" i="1" s="1"/>
  <c r="A188" i="1" s="1"/>
  <c r="G144" i="1"/>
  <c r="G145" i="1"/>
  <c r="G146" i="1"/>
  <c r="G147" i="1"/>
  <c r="G149" i="1"/>
  <c r="G152" i="1"/>
  <c r="G153" i="1"/>
  <c r="G154" i="1"/>
  <c r="G157" i="1"/>
  <c r="G158" i="1"/>
  <c r="G159" i="1"/>
  <c r="G161" i="1"/>
  <c r="G164" i="1"/>
  <c r="G167" i="1"/>
  <c r="G168" i="1"/>
  <c r="A149" i="1"/>
  <c r="A152" i="1" s="1"/>
  <c r="A153" i="1" s="1"/>
  <c r="A154" i="1" s="1"/>
  <c r="A157" i="1" s="1"/>
  <c r="A158" i="1" s="1"/>
  <c r="A159" i="1" s="1"/>
  <c r="A161" i="1" s="1"/>
  <c r="A164" i="1" s="1"/>
  <c r="A167" i="1" s="1"/>
  <c r="A168" i="1" s="1"/>
  <c r="G143" i="1"/>
  <c r="G119" i="1"/>
  <c r="G120" i="1"/>
  <c r="G121" i="1"/>
  <c r="G125" i="1"/>
  <c r="G126" i="1"/>
  <c r="G127" i="1"/>
  <c r="G130" i="1"/>
  <c r="G132" i="1"/>
  <c r="G135" i="1"/>
  <c r="G136" i="1"/>
  <c r="G141" i="1"/>
  <c r="G142" i="1"/>
  <c r="A121" i="1"/>
  <c r="A125" i="1" s="1"/>
  <c r="A126" i="1" s="1"/>
  <c r="A127" i="1" s="1"/>
  <c r="A130" i="1" s="1"/>
  <c r="A132" i="1" s="1"/>
  <c r="A135" i="1" s="1"/>
  <c r="A136" i="1" s="1"/>
  <c r="A141" i="1" s="1"/>
  <c r="A142" i="1" s="1"/>
  <c r="A143" i="1" s="1"/>
  <c r="G95" i="1"/>
  <c r="G96" i="1"/>
  <c r="G97" i="1"/>
  <c r="G100" i="1"/>
  <c r="G102" i="1"/>
  <c r="G105" i="1"/>
  <c r="G106" i="1"/>
  <c r="G107" i="1"/>
  <c r="G108" i="1"/>
  <c r="G110" i="1"/>
  <c r="G111" i="1"/>
  <c r="G115" i="1"/>
  <c r="G117" i="1"/>
  <c r="A97" i="1"/>
  <c r="A100" i="1" s="1"/>
  <c r="A102" i="1" s="1"/>
  <c r="A105" i="1" s="1"/>
  <c r="A106" i="1" s="1"/>
  <c r="A107" i="1" s="1"/>
  <c r="A108" i="1" s="1"/>
  <c r="A110" i="1" s="1"/>
  <c r="A111" i="1" s="1"/>
  <c r="A115" i="1" s="1"/>
  <c r="A117" i="1" s="1"/>
  <c r="G62" i="1"/>
  <c r="G60" i="1"/>
  <c r="G58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9" i="1"/>
  <c r="G61" i="1"/>
  <c r="G63" i="1"/>
  <c r="G64" i="1"/>
  <c r="G65" i="1"/>
  <c r="G66" i="1"/>
  <c r="G67" i="1"/>
  <c r="G68" i="1"/>
  <c r="G69" i="1"/>
  <c r="G72" i="1"/>
  <c r="G73" i="1"/>
  <c r="G74" i="1"/>
  <c r="G75" i="1"/>
  <c r="G76" i="1"/>
  <c r="G78" i="1"/>
  <c r="G79" i="1"/>
  <c r="G81" i="1"/>
  <c r="G83" i="1"/>
  <c r="G84" i="1"/>
  <c r="G85" i="1"/>
  <c r="G86" i="1"/>
  <c r="G88" i="1"/>
  <c r="G91" i="1"/>
  <c r="G94" i="1"/>
  <c r="A76" i="1"/>
  <c r="A78" i="1" s="1"/>
  <c r="A79" i="1" s="1"/>
  <c r="A81" i="1" s="1"/>
  <c r="A83" i="1" s="1"/>
  <c r="A84" i="1" s="1"/>
  <c r="A85" i="1" s="1"/>
  <c r="A86" i="1" s="1"/>
  <c r="A88" i="1" s="1"/>
  <c r="A91" i="1" s="1"/>
  <c r="A94" i="1" s="1"/>
  <c r="A59" i="1"/>
  <c r="A61" i="1" s="1"/>
  <c r="A63" i="1" s="1"/>
  <c r="A64" i="1" s="1"/>
  <c r="A65" i="1" s="1"/>
  <c r="A66" i="1" s="1"/>
  <c r="A67" i="1" s="1"/>
  <c r="A68" i="1" s="1"/>
  <c r="A69" i="1" s="1"/>
  <c r="A72" i="1" s="1"/>
  <c r="A73" i="1" s="1"/>
  <c r="A44" i="1"/>
  <c r="A45" i="1" s="1"/>
  <c r="A46" i="1" s="1"/>
  <c r="A47" i="1" s="1"/>
  <c r="A48" i="1" s="1"/>
  <c r="A49" i="1" s="1"/>
  <c r="A50" i="1" s="1"/>
  <c r="A51" i="1" s="1"/>
  <c r="A52" i="1" s="1"/>
  <c r="A54" i="1" s="1"/>
  <c r="A55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82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12" i="1"/>
  <c r="A13" i="1" s="1"/>
  <c r="A14" i="1" s="1"/>
  <c r="A15" i="1" s="1"/>
  <c r="E359" i="1" l="1"/>
  <c r="E360" i="1" s="1"/>
  <c r="E361" i="1" s="1"/>
  <c r="A235" i="1"/>
  <c r="A236" i="1" s="1"/>
  <c r="A237" i="1" s="1"/>
  <c r="A239" i="1" s="1"/>
  <c r="A241" i="1" s="1"/>
  <c r="A242" i="1" s="1"/>
  <c r="A246" i="1" s="1"/>
  <c r="G356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1" i="1"/>
  <c r="G342" i="1"/>
  <c r="G343" i="1"/>
  <c r="G344" i="1"/>
  <c r="G345" i="1"/>
  <c r="G346" i="1"/>
  <c r="G347" i="1"/>
  <c r="G348" i="1"/>
  <c r="G349" i="1"/>
  <c r="G350" i="1"/>
  <c r="G352" i="1"/>
  <c r="G353" i="1"/>
  <c r="G354" i="1"/>
  <c r="G355" i="1"/>
  <c r="G357" i="1"/>
  <c r="G358" i="1"/>
  <c r="G359" i="1"/>
  <c r="G360" i="1"/>
  <c r="G361" i="1"/>
  <c r="G12" i="1"/>
  <c r="G284" i="1"/>
  <c r="G285" i="1"/>
  <c r="G286" i="1"/>
  <c r="G287" i="1"/>
  <c r="G288" i="1"/>
  <c r="J4" i="3"/>
  <c r="I340" i="1" l="1"/>
  <c r="I351" i="1"/>
  <c r="I9" i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K3" i="3"/>
  <c r="L3" i="3" s="1"/>
</calcChain>
</file>

<file path=xl/sharedStrings.xml><?xml version="1.0" encoding="utf-8"?>
<sst xmlns="http://schemas.openxmlformats.org/spreadsheetml/2006/main" count="379" uniqueCount="260">
  <si>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</si>
  <si>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</si>
  <si>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</si>
  <si>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</si>
  <si>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</si>
  <si>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</si>
  <si>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</si>
  <si>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</si>
  <si>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</si>
  <si>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</si>
  <si>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</si>
  <si>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</si>
  <si>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</si>
  <si>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</si>
  <si>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</si>
  <si>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</si>
  <si>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</si>
  <si>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</si>
  <si>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</si>
  <si>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</si>
  <si>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</si>
  <si>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</si>
  <si>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</si>
  <si>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</si>
  <si>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</si>
  <si>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</si>
  <si>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</si>
  <si>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</si>
  <si>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</si>
  <si>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</si>
  <si>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</si>
  <si>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</si>
  <si>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</si>
  <si>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</si>
  <si>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</si>
  <si>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</si>
  <si>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</si>
  <si>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</si>
  <si>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</si>
  <si>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</si>
  <si>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8/18/03</t>
  </si>
  <si>
    <t>2018</t>
  </si>
  <si>
    <t>2/20/22/23/2018</t>
  </si>
  <si>
    <t>SP(1-0-00)</t>
  </si>
  <si>
    <t>FEB/13/2018</t>
  </si>
  <si>
    <t>4/3/4/2018</t>
  </si>
  <si>
    <r>
      <rPr>
        <b/>
        <sz val="11"/>
        <color theme="1"/>
        <rFont val="Calibri"/>
        <family val="2"/>
        <scheme val="minor"/>
      </rPr>
      <t>2019</t>
    </r>
  </si>
  <si>
    <t>2/21/22/2019</t>
  </si>
  <si>
    <t>VL(1-0-00)</t>
  </si>
  <si>
    <t>10/24/2019</t>
  </si>
  <si>
    <t>12/11-13/2019</t>
  </si>
  <si>
    <t>2020</t>
  </si>
  <si>
    <t>2/17/2020</t>
  </si>
  <si>
    <t>FL(1-0-00)</t>
  </si>
  <si>
    <t>VL(2-0-00)</t>
  </si>
  <si>
    <t>2021</t>
  </si>
  <si>
    <t>12/23/24/2021</t>
  </si>
  <si>
    <t>2022</t>
  </si>
  <si>
    <t>SL(1-0-0)</t>
  </si>
  <si>
    <t>PARTICVLARS</t>
  </si>
  <si>
    <t>VL(3-0-00)</t>
  </si>
  <si>
    <t>SP(2-0-0)</t>
  </si>
  <si>
    <t>8/26, 9/1</t>
  </si>
  <si>
    <t>2023</t>
  </si>
  <si>
    <t>2/9,10</t>
  </si>
  <si>
    <t>GUANEZO MARY ANNE</t>
  </si>
  <si>
    <t>2003</t>
  </si>
  <si>
    <t>2004</t>
  </si>
  <si>
    <t>2005</t>
  </si>
  <si>
    <t>UT (5-0-57)</t>
  </si>
  <si>
    <t>UT (4-2-12)</t>
  </si>
  <si>
    <t>UT (1-1-26)</t>
  </si>
  <si>
    <t>UT (4-1-51)</t>
  </si>
  <si>
    <t>UT (0-3-4)</t>
  </si>
  <si>
    <t>UT (0-1-14)</t>
  </si>
  <si>
    <t>UT (1-0-53)</t>
  </si>
  <si>
    <t>UT (0-0-32)</t>
  </si>
  <si>
    <t>UT (0-1-18)</t>
  </si>
  <si>
    <t>UT (0-1-22)</t>
  </si>
  <si>
    <t>UT (0-1-35)</t>
  </si>
  <si>
    <t>2006</t>
  </si>
  <si>
    <t>2007</t>
  </si>
  <si>
    <t>2008</t>
  </si>
  <si>
    <t>UT (0-4-42)</t>
  </si>
  <si>
    <t>UT (0-4-54)</t>
  </si>
  <si>
    <t>VL (1-0-0)</t>
  </si>
  <si>
    <t>UT (0-4-0)</t>
  </si>
  <si>
    <t>UT (1-1-0)</t>
  </si>
  <si>
    <t>VL (2-0-0)</t>
  </si>
  <si>
    <t>10/20,23</t>
  </si>
  <si>
    <t>UT (0-4-10)</t>
  </si>
  <si>
    <t>FL (1-0-0)</t>
  </si>
  <si>
    <t>SL (5-0-0)</t>
  </si>
  <si>
    <t>JAN. 1-5</t>
  </si>
  <si>
    <t>UT (0-2-24)</t>
  </si>
  <si>
    <t>VL (3-0-0)</t>
  </si>
  <si>
    <t>UT (0-2-46)</t>
  </si>
  <si>
    <t>2/21,22,23</t>
  </si>
  <si>
    <t>SL (1-0-0)</t>
  </si>
  <si>
    <t>UT (0-2-20)</t>
  </si>
  <si>
    <t>UT (0-2-39)</t>
  </si>
  <si>
    <t>UT (0-6-42)</t>
  </si>
  <si>
    <t>UT (0-7-27)</t>
  </si>
  <si>
    <t>UT (0-4-27)</t>
  </si>
  <si>
    <t>UT (0-0-46)</t>
  </si>
  <si>
    <t>SP (1-0-0)</t>
  </si>
  <si>
    <t>10/24 B-day</t>
  </si>
  <si>
    <t>10/25,26</t>
  </si>
  <si>
    <t>UT (0-0-18)</t>
  </si>
  <si>
    <t>UT (0-1-30)</t>
  </si>
  <si>
    <t>UT (0-3-56)</t>
  </si>
  <si>
    <t>2009</t>
  </si>
  <si>
    <t>2010</t>
  </si>
  <si>
    <t>UT (0-5-59)</t>
  </si>
  <si>
    <t>SL (2-0-0)</t>
  </si>
  <si>
    <t>UT (0-3-41)</t>
  </si>
  <si>
    <t>UT (0-3-39)</t>
  </si>
  <si>
    <t>UT (0-1-2)</t>
  </si>
  <si>
    <t>2/21,22</t>
  </si>
  <si>
    <t>UT (0-2-28)</t>
  </si>
  <si>
    <t>UT (0-2-32)</t>
  </si>
  <si>
    <t>UT (0-0-35)</t>
  </si>
  <si>
    <t>UT (0-1-57)</t>
  </si>
  <si>
    <t>SL (3-0-0)</t>
  </si>
  <si>
    <t>9/19,20,22</t>
  </si>
  <si>
    <t>UT (0-3-5)</t>
  </si>
  <si>
    <t>UT (0-2-53)</t>
  </si>
  <si>
    <t>FL (4-0-0)</t>
  </si>
  <si>
    <t>11/13,14,17,18</t>
  </si>
  <si>
    <t>SP (2-0-0)</t>
  </si>
  <si>
    <t>UT (0-0-37)</t>
  </si>
  <si>
    <t>11/27,28</t>
  </si>
  <si>
    <t>UT (0-2-14)</t>
  </si>
  <si>
    <t>VL (4-0-0)</t>
  </si>
  <si>
    <t>2/19,20,23,24</t>
  </si>
  <si>
    <t>UT (2-1-2)</t>
  </si>
  <si>
    <t>UT (0-0-19)</t>
  </si>
  <si>
    <t>4/13,14</t>
  </si>
  <si>
    <t>UT (0-1-15)</t>
  </si>
  <si>
    <t>UT (0-4-13)</t>
  </si>
  <si>
    <t>UT (1-4-50)</t>
  </si>
  <si>
    <t>UT (1-1-31)</t>
  </si>
  <si>
    <t>UT (1-4-0)</t>
  </si>
  <si>
    <t>B-DAY 10/23</t>
  </si>
  <si>
    <t>UT (0-1-45)</t>
  </si>
  <si>
    <t>UT (0-2-1)</t>
  </si>
  <si>
    <t>FL (2-0-0)</t>
  </si>
  <si>
    <t>12/28,29</t>
  </si>
  <si>
    <t>UT (0-6-54)</t>
  </si>
  <si>
    <t>UT (0-4-21)</t>
  </si>
  <si>
    <t>UT (0-1-48)</t>
  </si>
  <si>
    <t>2/15,16</t>
  </si>
  <si>
    <t>2/18,19</t>
  </si>
  <si>
    <t>2/24,25,26</t>
  </si>
  <si>
    <t>UT (2-5-4)</t>
  </si>
  <si>
    <t>UT (0-6-49)</t>
  </si>
  <si>
    <t>UT (0-0-10)</t>
  </si>
  <si>
    <t>5/20,25</t>
  </si>
  <si>
    <t>UT (0-4-01)</t>
  </si>
  <si>
    <t>UT (0-1-12)</t>
  </si>
  <si>
    <t>UT (0-0-42)</t>
  </si>
  <si>
    <t>9/8,9</t>
  </si>
  <si>
    <t>FILIAL 11/12,13</t>
  </si>
  <si>
    <t>10/14,15</t>
  </si>
  <si>
    <t>UT (0-0-24)</t>
  </si>
  <si>
    <t>UT (0-4-29)</t>
  </si>
  <si>
    <t>2011</t>
  </si>
  <si>
    <t>UT (0-4-59)</t>
  </si>
  <si>
    <t>DOMESTIC 2/17</t>
  </si>
  <si>
    <t>2/24,25</t>
  </si>
  <si>
    <t>UT (0-0-25)</t>
  </si>
  <si>
    <t>UT (0-5-30)</t>
  </si>
  <si>
    <t>UT (0-5-2)</t>
  </si>
  <si>
    <t>UT (0-0-53)</t>
  </si>
  <si>
    <t>FILIAL 5/9</t>
  </si>
  <si>
    <t>UT (0-0-30)</t>
  </si>
  <si>
    <t>UT (0-1-10)</t>
  </si>
  <si>
    <t>UT (0-2-55)</t>
  </si>
  <si>
    <t>UT (0-6-33)</t>
  </si>
  <si>
    <t>DOMESTIC 9/15</t>
  </si>
  <si>
    <t>UT (0-1-32)</t>
  </si>
  <si>
    <t>UT (0-0-48)</t>
  </si>
  <si>
    <t>UT (0-6-12)</t>
  </si>
  <si>
    <t>2012</t>
  </si>
  <si>
    <t>UT (0-6-0)</t>
  </si>
  <si>
    <t>UT (1-0-0)</t>
  </si>
  <si>
    <t>2/23,24</t>
  </si>
  <si>
    <t>UT (0-2-26)</t>
  </si>
  <si>
    <t>FL (3-0-0)</t>
  </si>
  <si>
    <t>5/23,24,25</t>
  </si>
  <si>
    <t>UT (0-0-8)</t>
  </si>
  <si>
    <t>UT (0-0-14)</t>
  </si>
  <si>
    <t>UT (0-0-21)</t>
  </si>
  <si>
    <t>UT (0-0-6)</t>
  </si>
  <si>
    <t>FILIAL 10/9</t>
  </si>
  <si>
    <t>FILIAL 10/24</t>
  </si>
  <si>
    <t>FILIAL 11/12</t>
  </si>
  <si>
    <t>UT (0-0-12)</t>
  </si>
  <si>
    <t>UT (0-1-13)</t>
  </si>
  <si>
    <t>2013</t>
  </si>
  <si>
    <t>FILIAL 1/30</t>
  </si>
  <si>
    <t>UT (0-0-39)</t>
  </si>
  <si>
    <t>UT (1-6-58)</t>
  </si>
  <si>
    <t>DOMESTIC 2/20,21</t>
  </si>
  <si>
    <t>UT (0-1-26)</t>
  </si>
  <si>
    <t>UT (1-0-15)</t>
  </si>
  <si>
    <t>7/29,30</t>
  </si>
  <si>
    <t>UT (0-0-22)</t>
  </si>
  <si>
    <t>UT (0-0-40)</t>
  </si>
  <si>
    <t>UT (0-4-35)</t>
  </si>
  <si>
    <t>UT (0-0-58)</t>
  </si>
  <si>
    <t>UT (0-1-9)</t>
  </si>
  <si>
    <t>2014</t>
  </si>
  <si>
    <t>UT (0-2-13)</t>
  </si>
  <si>
    <t>UT (0-1-58)</t>
  </si>
  <si>
    <t>UT (0-0-1)</t>
  </si>
  <si>
    <t>UT (0-4-19)</t>
  </si>
  <si>
    <t>JUN. 24-27</t>
  </si>
  <si>
    <t>UT (0-1-11)</t>
  </si>
  <si>
    <t>FILIAL 8/12</t>
  </si>
  <si>
    <t>UT (0-1-24)</t>
  </si>
  <si>
    <t>FILIAL 9/17</t>
  </si>
  <si>
    <t>UT (0-4-18)</t>
  </si>
  <si>
    <t>FILIAL 11/17</t>
  </si>
  <si>
    <t>UT (0-1-39)</t>
  </si>
  <si>
    <t>2015</t>
  </si>
  <si>
    <t>UT (1-1-17)</t>
  </si>
  <si>
    <t>UT (0-0-57)</t>
  </si>
  <si>
    <t>DOMESTIC 3/26</t>
  </si>
  <si>
    <t>UT (0-1-41)</t>
  </si>
  <si>
    <t>UT (0-1-4)</t>
  </si>
  <si>
    <t>UT (0-2-3)</t>
  </si>
  <si>
    <t>UT (0-1-33)</t>
  </si>
  <si>
    <t>FILIAL 8/25</t>
  </si>
  <si>
    <t>UT (0-5-17)</t>
  </si>
  <si>
    <t>UT (1-0-42)</t>
  </si>
  <si>
    <t>UT (0-0-38)</t>
  </si>
  <si>
    <t>UT (0-3-6)</t>
  </si>
  <si>
    <t>2016</t>
  </si>
  <si>
    <t>2/24,26</t>
  </si>
  <si>
    <t>UT (1-1-29)</t>
  </si>
  <si>
    <t>UT (2-4-2)</t>
  </si>
  <si>
    <t>DOMESTIC 6/23,24</t>
  </si>
  <si>
    <t>UT (3-0-0)</t>
  </si>
  <si>
    <t>DOMESTIC 10/19</t>
  </si>
  <si>
    <t>UT (0-0-4)</t>
  </si>
  <si>
    <t>2017</t>
  </si>
  <si>
    <t>UT (0-0-2)</t>
  </si>
  <si>
    <t>B-DAY 8/25</t>
  </si>
  <si>
    <t>UT (0-0-3)</t>
  </si>
  <si>
    <t>UT (0-0-5)</t>
  </si>
  <si>
    <t>FILIAL 10/9,24</t>
  </si>
  <si>
    <t>PERMANENT</t>
  </si>
  <si>
    <t>7/5,6,7/2023</t>
  </si>
  <si>
    <t>7/5,8/2022</t>
  </si>
  <si>
    <t>UT(0-0-41)</t>
  </si>
  <si>
    <t>VL(2-0-0)</t>
  </si>
  <si>
    <t>FL(1-0-0)</t>
  </si>
  <si>
    <t>FL(2-0-0)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</si>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</sst>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OJT\NEW%20DONE\New%20folder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77" totalsRowShown="0" headerRowDxfId="14" headerRowBorderDxfId="13" tableBorderDxfId="12" totalsRowBorderDxfId="11">
  <tableColumns count="11">
    <tableColumn id="1" name="PERIOD" dataDxfId="10"/>
    <tableColumn id="2" name="PARTICV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77"/>
  <sheetViews>
    <sheetView tabSelected="1" topLeftCell="A7" zoomScale="110" zoomScaleNormal="110" workbookViewId="0">
      <pane ySplit="1890" topLeftCell="A358" activePane="bottomLeft"/>
      <selection activeCell="E4" sqref="E4"/>
      <selection pane="bottomLeft" activeCell="C376" sqref="C3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8</v>
      </c>
      <c r="B2" s="54" t="s">
        <v>65</v>
      </c>
      <c r="C2" s="54"/>
      <c r="D2" s="20" t="s">
        <v>13</v>
      </c>
      <c r="E2" s="9"/>
      <c r="F2" s="59"/>
      <c r="G2" s="59"/>
      <c r="H2" s="27" t="s">
        <v>9</v>
      </c>
      <c r="I2" s="24"/>
      <c r="J2" s="55"/>
      <c r="K2" s="56"/>
    </row>
    <row r="3" spans="1:11" x14ac:dyDescent="0.25">
      <c r="A3" s="17" t="s">
        <v>14</v>
      </c>
      <c r="B3" s="54"/>
      <c r="C3" s="54"/>
      <c r="D3" s="21" t="s">
        <v>12</v>
      </c>
      <c r="F3" s="60" t="s">
        <v>40</v>
      </c>
      <c r="G3" s="55"/>
      <c r="H3" s="25" t="s">
        <v>10</v>
      </c>
      <c r="I3" s="25"/>
      <c r="J3" s="57"/>
      <c r="K3" s="58"/>
    </row>
    <row r="4" spans="1:11" ht="14.45" customHeight="1" x14ac:dyDescent="0.25">
      <c r="A4" s="17" t="s">
        <v>15</v>
      </c>
      <c r="B4" s="54" t="s">
        <v>252</v>
      </c>
      <c r="C4" s="54"/>
      <c r="D4" s="21" t="s">
        <v>11</v>
      </c>
      <c r="F4" s="55"/>
      <c r="G4" s="55"/>
      <c r="H4" s="25" t="s">
        <v>16</v>
      </c>
      <c r="I4" s="25"/>
      <c r="J4" s="55"/>
      <c r="K4" s="56"/>
    </row>
    <row r="5" spans="1:11" x14ac:dyDescent="0.25">
      <c r="A5" s="15"/>
      <c r="H5" s="26" t="s">
        <v>17</v>
      </c>
      <c r="I5" s="26"/>
      <c r="K5" s="4"/>
    </row>
    <row r="6" spans="1:11" x14ac:dyDescent="0.25">
      <c r="A6" s="16"/>
      <c r="B6" s="8"/>
      <c r="C6" s="30"/>
      <c r="D6" s="8"/>
      <c r="E6" s="8"/>
      <c r="F6" s="8"/>
      <c r="G6" s="30"/>
      <c r="H6" s="8"/>
      <c r="I6" s="8"/>
      <c r="J6" s="8"/>
      <c r="K6" s="18"/>
    </row>
    <row r="7" spans="1:11" x14ac:dyDescent="0.25">
      <c r="A7" s="13"/>
      <c r="B7" s="13"/>
      <c r="C7" s="53" t="s">
        <v>7</v>
      </c>
      <c r="D7" s="53"/>
      <c r="E7" s="53"/>
      <c r="F7" s="53"/>
      <c r="G7" s="53" t="s">
        <v>6</v>
      </c>
      <c r="H7" s="53"/>
      <c r="I7" s="53"/>
      <c r="J7" s="53"/>
      <c r="K7" s="13"/>
    </row>
    <row r="8" spans="1:11" ht="45" x14ac:dyDescent="0.25">
      <c r="A8" s="7" t="s">
        <v>0</v>
      </c>
      <c r="B8" s="5" t="s">
        <v>59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25">
      <c r="A9" s="22"/>
      <c r="B9" s="23" t="s">
        <v>22</v>
      </c>
      <c r="C9" s="12"/>
      <c r="D9" s="10"/>
      <c r="E9" s="12">
        <f>SUM(Table1[EARNED])-SUM(Table1[Absence Undertime W/ Pay])+CONVERTION!$A$3</f>
        <v>140.64400000000003</v>
      </c>
      <c r="F9" s="10"/>
      <c r="G9" s="12" t="str">
        <f>IF(ISBLANK(Table1[[#This Row],[EARNED]]),"",Table1[[#This Row],[EARNED]])</f>
        <v/>
      </c>
      <c r="H9" s="10"/>
      <c r="I9" s="12">
        <f>SUM(Table1[[EARNED ]])-SUM(Table1[Absence Undertime  W/ Pay])+CONVERTION!$B$3</f>
        <v>251.79200000000003</v>
      </c>
      <c r="J9" s="10"/>
      <c r="K9" s="19"/>
    </row>
    <row r="10" spans="1:11" x14ac:dyDescent="0.25">
      <c r="A10" s="46" t="s">
        <v>66</v>
      </c>
      <c r="B10" s="19"/>
      <c r="C10" s="12"/>
      <c r="D10" s="37"/>
      <c r="E10" s="12"/>
      <c r="F10" s="19"/>
      <c r="G10" s="12"/>
      <c r="H10" s="37"/>
      <c r="I10" s="12"/>
      <c r="J10" s="10"/>
      <c r="K10" s="19"/>
    </row>
    <row r="11" spans="1:11" x14ac:dyDescent="0.25">
      <c r="A11" s="22">
        <v>37851</v>
      </c>
      <c r="B11" s="19"/>
      <c r="C11" s="12">
        <v>0.54200000000000004</v>
      </c>
      <c r="D11" s="37"/>
      <c r="E11" s="52">
        <f>SUM(Table1[[#This Row],[EARNED]])</f>
        <v>0.54200000000000004</v>
      </c>
      <c r="F11" s="19"/>
      <c r="G11" s="12">
        <v>0.54200000000000004</v>
      </c>
      <c r="H11" s="37"/>
      <c r="I11" s="52">
        <f>SUM(Table1[[#This Row],[EARNED ]])</f>
        <v>0.54200000000000004</v>
      </c>
      <c r="J11" s="10"/>
      <c r="K11" s="19"/>
    </row>
    <row r="12" spans="1:11" x14ac:dyDescent="0.25">
      <c r="A12" s="22">
        <f>EDATE(A11,1)</f>
        <v>37882</v>
      </c>
      <c r="B12" s="19"/>
      <c r="C12" s="12">
        <v>1.25</v>
      </c>
      <c r="D12" s="37"/>
      <c r="E12" s="52">
        <f>SUM(C12,E11)-Table1[[#This Row],[Absence Undertime W/ Pay]]</f>
        <v>1.792</v>
      </c>
      <c r="F12" s="19"/>
      <c r="G12" s="12">
        <f>IF(ISBLANK(Table1[[#This Row],[EARNED]]),"",Table1[[#This Row],[EARNED]])</f>
        <v>1.25</v>
      </c>
      <c r="H12" s="37"/>
      <c r="I12" s="52">
        <f>SUM(G12,I11)-H12</f>
        <v>1.792</v>
      </c>
      <c r="J12" s="10"/>
      <c r="K12" s="19"/>
    </row>
    <row r="13" spans="1:11" x14ac:dyDescent="0.25">
      <c r="A13" s="22">
        <f t="shared" ref="A13:A15" si="0">EDATE(A12,1)</f>
        <v>37912</v>
      </c>
      <c r="B13" s="19"/>
      <c r="C13" s="12">
        <v>1.25</v>
      </c>
      <c r="D13" s="37"/>
      <c r="E13" s="52">
        <f>SUM(C13,E12)-Table1[[#This Row],[Absence Undertime W/ Pay]]</f>
        <v>3.0419999999999998</v>
      </c>
      <c r="F13" s="19"/>
      <c r="G13" s="12">
        <f>IF(ISBLANK(Table1[[#This Row],[EARNED]]),"",Table1[[#This Row],[EARNED]])</f>
        <v>1.25</v>
      </c>
      <c r="H13" s="37"/>
      <c r="I13" s="52">
        <f t="shared" ref="I13:I76" si="1">SUM(G13,I12)-H13</f>
        <v>3.0419999999999998</v>
      </c>
      <c r="J13" s="10"/>
      <c r="K13" s="19"/>
    </row>
    <row r="14" spans="1:11" x14ac:dyDescent="0.25">
      <c r="A14" s="22">
        <f t="shared" si="0"/>
        <v>37943</v>
      </c>
      <c r="B14" s="19" t="s">
        <v>69</v>
      </c>
      <c r="C14" s="12">
        <v>1.25</v>
      </c>
      <c r="D14" s="37">
        <v>5.1189999999999998</v>
      </c>
      <c r="E14" s="52">
        <f>SUM(C14,E13)-Table1[[#This Row],[Absence Undertime W/ Pay]]</f>
        <v>-0.82699999999999996</v>
      </c>
      <c r="F14" s="19"/>
      <c r="G14" s="12">
        <f>IF(ISBLANK(Table1[[#This Row],[EARNED]]),"",Table1[[#This Row],[EARNED]])</f>
        <v>1.25</v>
      </c>
      <c r="H14" s="37"/>
      <c r="I14" s="52">
        <f t="shared" si="1"/>
        <v>4.2919999999999998</v>
      </c>
      <c r="J14" s="10"/>
      <c r="K14" s="19"/>
    </row>
    <row r="15" spans="1:11" x14ac:dyDescent="0.25">
      <c r="A15" s="22">
        <f t="shared" si="0"/>
        <v>37973</v>
      </c>
      <c r="B15" s="19" t="s">
        <v>70</v>
      </c>
      <c r="C15" s="12">
        <v>1.25</v>
      </c>
      <c r="D15" s="37">
        <v>4.2750000000000004</v>
      </c>
      <c r="E15" s="52">
        <f>SUM(C15,E14)-Table1[[#This Row],[Absence Undertime W/ Pay]]</f>
        <v>-3.8520000000000003</v>
      </c>
      <c r="F15" s="19"/>
      <c r="G15" s="12">
        <f>IF(ISBLANK(Table1[[#This Row],[EARNED]]),"",Table1[[#This Row],[EARNED]])</f>
        <v>1.25</v>
      </c>
      <c r="H15" s="37"/>
      <c r="I15" s="52">
        <f t="shared" si="1"/>
        <v>5.5419999999999998</v>
      </c>
      <c r="J15" s="10"/>
      <c r="K15" s="19"/>
    </row>
    <row r="16" spans="1:11" x14ac:dyDescent="0.25">
      <c r="A16" s="46" t="s">
        <v>67</v>
      </c>
      <c r="B16" s="19"/>
      <c r="C16" s="12"/>
      <c r="D16" s="37"/>
      <c r="E16" s="52">
        <f>SUM(C16,E15)-Table1[[#This Row],[Absence Undertime W/ Pay]]</f>
        <v>-3.8520000000000003</v>
      </c>
      <c r="F16" s="19"/>
      <c r="G16" s="12" t="str">
        <f>IF(ISBLANK(Table1[[#This Row],[EARNED]]),"",Table1[[#This Row],[EARNED]])</f>
        <v/>
      </c>
      <c r="H16" s="37"/>
      <c r="I16" s="52">
        <f t="shared" si="1"/>
        <v>5.5419999999999998</v>
      </c>
      <c r="J16" s="10"/>
      <c r="K16" s="19"/>
    </row>
    <row r="17" spans="1:11" x14ac:dyDescent="0.25">
      <c r="A17" s="22">
        <v>37987</v>
      </c>
      <c r="B17" s="19" t="s">
        <v>71</v>
      </c>
      <c r="C17" s="12">
        <v>1.25</v>
      </c>
      <c r="D17" s="37">
        <v>1.179</v>
      </c>
      <c r="E17" s="52">
        <f>SUM(C17,E16)-Table1[[#This Row],[Absence Undertime W/ Pay]]</f>
        <v>-3.7810000000000006</v>
      </c>
      <c r="F17" s="19"/>
      <c r="G17" s="12">
        <f>IF(ISBLANK(Table1[[#This Row],[EARNED]]),"",Table1[[#This Row],[EARNED]])</f>
        <v>1.25</v>
      </c>
      <c r="H17" s="37"/>
      <c r="I17" s="52">
        <f t="shared" si="1"/>
        <v>6.7919999999999998</v>
      </c>
      <c r="J17" s="10"/>
      <c r="K17" s="19"/>
    </row>
    <row r="18" spans="1:11" x14ac:dyDescent="0.25">
      <c r="A18" s="22">
        <f>EDATE(A17,1)</f>
        <v>38018</v>
      </c>
      <c r="B18" s="19" t="s">
        <v>72</v>
      </c>
      <c r="C18" s="12">
        <v>1.25</v>
      </c>
      <c r="D18" s="37">
        <v>4.2309999999999999</v>
      </c>
      <c r="E18" s="52">
        <f>SUM(C18,E17)-Table1[[#This Row],[Absence Undertime W/ Pay]]</f>
        <v>-6.7620000000000005</v>
      </c>
      <c r="F18" s="19"/>
      <c r="G18" s="12">
        <f>IF(ISBLANK(Table1[[#This Row],[EARNED]]),"",Table1[[#This Row],[EARNED]])</f>
        <v>1.25</v>
      </c>
      <c r="H18" s="37"/>
      <c r="I18" s="52">
        <f t="shared" si="1"/>
        <v>8.0419999999999998</v>
      </c>
      <c r="J18" s="10"/>
      <c r="K18" s="19"/>
    </row>
    <row r="19" spans="1:11" x14ac:dyDescent="0.25">
      <c r="A19" s="22">
        <f t="shared" ref="A19:A28" si="2">EDATE(A18,1)</f>
        <v>38047</v>
      </c>
      <c r="B19" s="19" t="s">
        <v>73</v>
      </c>
      <c r="C19" s="12">
        <v>1.25</v>
      </c>
      <c r="D19" s="37">
        <v>0.38300000000000001</v>
      </c>
      <c r="E19" s="52">
        <f>SUM(C19,E18)-Table1[[#This Row],[Absence Undertime W/ Pay]]</f>
        <v>-5.8950000000000005</v>
      </c>
      <c r="F19" s="19"/>
      <c r="G19" s="12">
        <f>IF(ISBLANK(Table1[[#This Row],[EARNED]]),"",Table1[[#This Row],[EARNED]])</f>
        <v>1.25</v>
      </c>
      <c r="H19" s="37"/>
      <c r="I19" s="52">
        <f t="shared" si="1"/>
        <v>9.2919999999999998</v>
      </c>
      <c r="J19" s="10"/>
      <c r="K19" s="19"/>
    </row>
    <row r="20" spans="1:11" x14ac:dyDescent="0.25">
      <c r="A20" s="22">
        <f t="shared" si="2"/>
        <v>38078</v>
      </c>
      <c r="B20" s="19" t="s">
        <v>74</v>
      </c>
      <c r="C20" s="12">
        <v>1.25</v>
      </c>
      <c r="D20" s="37">
        <v>0.15400000000000003</v>
      </c>
      <c r="E20" s="52">
        <f>SUM(C20,E19)-Table1[[#This Row],[Absence Undertime W/ Pay]]</f>
        <v>-4.7990000000000004</v>
      </c>
      <c r="F20" s="19"/>
      <c r="G20" s="12">
        <f>IF(ISBLANK(Table1[[#This Row],[EARNED]]),"",Table1[[#This Row],[EARNED]])</f>
        <v>1.25</v>
      </c>
      <c r="H20" s="37"/>
      <c r="I20" s="52">
        <f t="shared" si="1"/>
        <v>10.542</v>
      </c>
      <c r="J20" s="10"/>
      <c r="K20" s="19"/>
    </row>
    <row r="21" spans="1:11" x14ac:dyDescent="0.25">
      <c r="A21" s="22">
        <f t="shared" si="2"/>
        <v>38108</v>
      </c>
      <c r="B21" s="19" t="s">
        <v>75</v>
      </c>
      <c r="C21" s="12">
        <v>1.25</v>
      </c>
      <c r="D21" s="37">
        <v>1.1100000000000001</v>
      </c>
      <c r="E21" s="52">
        <f>SUM(C21,E20)-Table1[[#This Row],[Absence Undertime W/ Pay]]</f>
        <v>-4.6590000000000007</v>
      </c>
      <c r="F21" s="19"/>
      <c r="G21" s="12">
        <f>IF(ISBLANK(Table1[[#This Row],[EARNED]]),"",Table1[[#This Row],[EARNED]])</f>
        <v>1.25</v>
      </c>
      <c r="H21" s="37"/>
      <c r="I21" s="52">
        <f t="shared" si="1"/>
        <v>11.792</v>
      </c>
      <c r="J21" s="10"/>
      <c r="K21" s="19"/>
    </row>
    <row r="22" spans="1:11" x14ac:dyDescent="0.25">
      <c r="A22" s="22">
        <f t="shared" si="2"/>
        <v>38139</v>
      </c>
      <c r="B22" s="19"/>
      <c r="C22" s="12">
        <v>1.25</v>
      </c>
      <c r="D22" s="37"/>
      <c r="E22" s="52">
        <f>SUM(C22,E21)-Table1[[#This Row],[Absence Undertime W/ Pay]]</f>
        <v>-3.4090000000000007</v>
      </c>
      <c r="F22" s="19"/>
      <c r="G22" s="12">
        <f>IF(ISBLANK(Table1[[#This Row],[EARNED]]),"",Table1[[#This Row],[EARNED]])</f>
        <v>1.25</v>
      </c>
      <c r="H22" s="37"/>
      <c r="I22" s="52">
        <f t="shared" si="1"/>
        <v>13.042</v>
      </c>
      <c r="J22" s="10"/>
      <c r="K22" s="19"/>
    </row>
    <row r="23" spans="1:11" x14ac:dyDescent="0.25">
      <c r="A23" s="22">
        <f t="shared" si="2"/>
        <v>38169</v>
      </c>
      <c r="B23" s="19"/>
      <c r="C23" s="12">
        <v>1.25</v>
      </c>
      <c r="D23" s="37"/>
      <c r="E23" s="52">
        <f>SUM(C23,E22)-Table1[[#This Row],[Absence Undertime W/ Pay]]</f>
        <v>-2.1590000000000007</v>
      </c>
      <c r="F23" s="19"/>
      <c r="G23" s="12">
        <f>IF(ISBLANK(Table1[[#This Row],[EARNED]]),"",Table1[[#This Row],[EARNED]])</f>
        <v>1.25</v>
      </c>
      <c r="H23" s="37"/>
      <c r="I23" s="52">
        <f t="shared" si="1"/>
        <v>14.292</v>
      </c>
      <c r="J23" s="10"/>
      <c r="K23" s="19"/>
    </row>
    <row r="24" spans="1:11" x14ac:dyDescent="0.25">
      <c r="A24" s="22">
        <f t="shared" si="2"/>
        <v>38200</v>
      </c>
      <c r="B24" s="19"/>
      <c r="C24" s="12">
        <v>1.25</v>
      </c>
      <c r="D24" s="37"/>
      <c r="E24" s="52">
        <f>SUM(C24,E23)-Table1[[#This Row],[Absence Undertime W/ Pay]]</f>
        <v>-0.9090000000000007</v>
      </c>
      <c r="F24" s="19"/>
      <c r="G24" s="12">
        <f>IF(ISBLANK(Table1[[#This Row],[EARNED]]),"",Table1[[#This Row],[EARNED]])</f>
        <v>1.25</v>
      </c>
      <c r="H24" s="37"/>
      <c r="I24" s="52">
        <f t="shared" si="1"/>
        <v>15.542</v>
      </c>
      <c r="J24" s="10"/>
      <c r="K24" s="19"/>
    </row>
    <row r="25" spans="1:11" x14ac:dyDescent="0.25">
      <c r="A25" s="22">
        <f t="shared" si="2"/>
        <v>38231</v>
      </c>
      <c r="B25" s="19"/>
      <c r="C25" s="12">
        <v>1.25</v>
      </c>
      <c r="D25" s="37"/>
      <c r="E25" s="52">
        <f>SUM(C25,E24)-Table1[[#This Row],[Absence Undertime W/ Pay]]</f>
        <v>0.3409999999999993</v>
      </c>
      <c r="F25" s="19"/>
      <c r="G25" s="12">
        <f>IF(ISBLANK(Table1[[#This Row],[EARNED]]),"",Table1[[#This Row],[EARNED]])</f>
        <v>1.25</v>
      </c>
      <c r="H25" s="37"/>
      <c r="I25" s="52">
        <f t="shared" si="1"/>
        <v>16.792000000000002</v>
      </c>
      <c r="J25" s="10"/>
      <c r="K25" s="19"/>
    </row>
    <row r="26" spans="1:11" x14ac:dyDescent="0.25">
      <c r="A26" s="22">
        <f t="shared" si="2"/>
        <v>38261</v>
      </c>
      <c r="B26" s="19"/>
      <c r="C26" s="12">
        <v>1.25</v>
      </c>
      <c r="D26" s="37"/>
      <c r="E26" s="52">
        <f>SUM(C26,E25)-Table1[[#This Row],[Absence Undertime W/ Pay]]</f>
        <v>1.5909999999999993</v>
      </c>
      <c r="F26" s="19"/>
      <c r="G26" s="12">
        <f>IF(ISBLANK(Table1[[#This Row],[EARNED]]),"",Table1[[#This Row],[EARNED]])</f>
        <v>1.25</v>
      </c>
      <c r="H26" s="37"/>
      <c r="I26" s="52">
        <f t="shared" si="1"/>
        <v>18.042000000000002</v>
      </c>
      <c r="J26" s="10"/>
      <c r="K26" s="19"/>
    </row>
    <row r="27" spans="1:11" x14ac:dyDescent="0.25">
      <c r="A27" s="22">
        <f>EDATE(A26,1)</f>
        <v>38292</v>
      </c>
      <c r="B27" s="19"/>
      <c r="C27" s="12">
        <v>1.25</v>
      </c>
      <c r="D27" s="37"/>
      <c r="E27" s="52">
        <f>SUM(C27,E26)-Table1[[#This Row],[Absence Undertime W/ Pay]]</f>
        <v>2.8409999999999993</v>
      </c>
      <c r="F27" s="19"/>
      <c r="G27" s="12">
        <f>IF(ISBLANK(Table1[[#This Row],[EARNED]]),"",Table1[[#This Row],[EARNED]])</f>
        <v>1.25</v>
      </c>
      <c r="H27" s="37"/>
      <c r="I27" s="52">
        <f t="shared" si="1"/>
        <v>19.292000000000002</v>
      </c>
      <c r="J27" s="10"/>
      <c r="K27" s="19"/>
    </row>
    <row r="28" spans="1:11" x14ac:dyDescent="0.25">
      <c r="A28" s="22">
        <f t="shared" si="2"/>
        <v>38322</v>
      </c>
      <c r="B28" s="19"/>
      <c r="C28" s="12">
        <v>1.25</v>
      </c>
      <c r="D28" s="37"/>
      <c r="E28" s="52">
        <f>SUM(C28,E27)-Table1[[#This Row],[Absence Undertime W/ Pay]]</f>
        <v>4.0909999999999993</v>
      </c>
      <c r="F28" s="19"/>
      <c r="G28" s="12">
        <f>IF(ISBLANK(Table1[[#This Row],[EARNED]]),"",Table1[[#This Row],[EARNED]])</f>
        <v>1.25</v>
      </c>
      <c r="H28" s="37"/>
      <c r="I28" s="52">
        <f t="shared" si="1"/>
        <v>20.542000000000002</v>
      </c>
      <c r="J28" s="10"/>
      <c r="K28" s="19"/>
    </row>
    <row r="29" spans="1:11" x14ac:dyDescent="0.25">
      <c r="A29" s="46" t="s">
        <v>68</v>
      </c>
      <c r="B29" s="19"/>
      <c r="C29" s="12"/>
      <c r="D29" s="37"/>
      <c r="E29" s="52">
        <f>SUM(C29,E28)-Table1[[#This Row],[Absence Undertime W/ Pay]]</f>
        <v>4.0909999999999993</v>
      </c>
      <c r="F29" s="19"/>
      <c r="G29" s="12" t="str">
        <f>IF(ISBLANK(Table1[[#This Row],[EARNED]]),"",Table1[[#This Row],[EARNED]])</f>
        <v/>
      </c>
      <c r="H29" s="37"/>
      <c r="I29" s="52">
        <f t="shared" si="1"/>
        <v>20.542000000000002</v>
      </c>
      <c r="J29" s="10"/>
      <c r="K29" s="19"/>
    </row>
    <row r="30" spans="1:11" x14ac:dyDescent="0.25">
      <c r="A30" s="22">
        <v>38353</v>
      </c>
      <c r="B30" s="19" t="s">
        <v>76</v>
      </c>
      <c r="C30" s="12">
        <v>1.25</v>
      </c>
      <c r="D30" s="37">
        <v>6.7000000000000004E-2</v>
      </c>
      <c r="E30" s="52">
        <f>SUM(C30,E29)-Table1[[#This Row],[Absence Undertime W/ Pay]]</f>
        <v>5.2739999999999991</v>
      </c>
      <c r="F30" s="19"/>
      <c r="G30" s="12">
        <f>IF(ISBLANK(Table1[[#This Row],[EARNED]]),"",Table1[[#This Row],[EARNED]])</f>
        <v>1.25</v>
      </c>
      <c r="H30" s="37"/>
      <c r="I30" s="52">
        <f t="shared" si="1"/>
        <v>21.792000000000002</v>
      </c>
      <c r="J30" s="10"/>
      <c r="K30" s="19"/>
    </row>
    <row r="31" spans="1:11" x14ac:dyDescent="0.25">
      <c r="A31" s="22">
        <f>EDATE(A30,1)</f>
        <v>38384</v>
      </c>
      <c r="B31" s="19" t="s">
        <v>77</v>
      </c>
      <c r="C31" s="12">
        <v>1.25</v>
      </c>
      <c r="D31" s="37">
        <v>0.16200000000000001</v>
      </c>
      <c r="E31" s="52">
        <f>SUM(C31,E30)-Table1[[#This Row],[Absence Undertime W/ Pay]]</f>
        <v>6.3619999999999992</v>
      </c>
      <c r="F31" s="19"/>
      <c r="G31" s="12">
        <f>IF(ISBLANK(Table1[[#This Row],[EARNED]]),"",Table1[[#This Row],[EARNED]])</f>
        <v>1.25</v>
      </c>
      <c r="H31" s="37"/>
      <c r="I31" s="52">
        <f t="shared" si="1"/>
        <v>23.042000000000002</v>
      </c>
      <c r="J31" s="10"/>
      <c r="K31" s="19"/>
    </row>
    <row r="32" spans="1:11" x14ac:dyDescent="0.25">
      <c r="A32" s="22">
        <f t="shared" ref="A32:A40" si="3">EDATE(A31,1)</f>
        <v>38412</v>
      </c>
      <c r="B32" s="19" t="s">
        <v>79</v>
      </c>
      <c r="C32" s="12">
        <v>1.25</v>
      </c>
      <c r="D32" s="37">
        <v>0.19800000000000001</v>
      </c>
      <c r="E32" s="52">
        <f>SUM(C32,E31)-Table1[[#This Row],[Absence Undertime W/ Pay]]</f>
        <v>7.4139999999999988</v>
      </c>
      <c r="F32" s="19"/>
      <c r="G32" s="12">
        <f>IF(ISBLANK(Table1[[#This Row],[EARNED]]),"",Table1[[#This Row],[EARNED]])</f>
        <v>1.25</v>
      </c>
      <c r="H32" s="37"/>
      <c r="I32" s="52">
        <f t="shared" si="1"/>
        <v>24.292000000000002</v>
      </c>
      <c r="J32" s="10"/>
      <c r="K32" s="19"/>
    </row>
    <row r="33" spans="1:11" x14ac:dyDescent="0.25">
      <c r="A33" s="22">
        <f t="shared" si="3"/>
        <v>38443</v>
      </c>
      <c r="B33" s="19" t="s">
        <v>78</v>
      </c>
      <c r="C33" s="12">
        <v>1.25</v>
      </c>
      <c r="D33" s="37">
        <v>0.17100000000000001</v>
      </c>
      <c r="E33" s="52">
        <f>SUM(C33,E32)-Table1[[#This Row],[Absence Undertime W/ Pay]]</f>
        <v>8.4929999999999986</v>
      </c>
      <c r="F33" s="19"/>
      <c r="G33" s="12">
        <f>IF(ISBLANK(Table1[[#This Row],[EARNED]]),"",Table1[[#This Row],[EARNED]])</f>
        <v>1.25</v>
      </c>
      <c r="H33" s="37"/>
      <c r="I33" s="52">
        <f t="shared" si="1"/>
        <v>25.542000000000002</v>
      </c>
      <c r="J33" s="10"/>
      <c r="K33" s="19"/>
    </row>
    <row r="34" spans="1:11" x14ac:dyDescent="0.25">
      <c r="A34" s="22">
        <f t="shared" si="3"/>
        <v>38473</v>
      </c>
      <c r="B34" s="19"/>
      <c r="C34" s="12">
        <v>1.25</v>
      </c>
      <c r="D34" s="37"/>
      <c r="E34" s="52">
        <f>SUM(C34,E33)-Table1[[#This Row],[Absence Undertime W/ Pay]]</f>
        <v>9.7429999999999986</v>
      </c>
      <c r="F34" s="19"/>
      <c r="G34" s="12">
        <f>IF(ISBLANK(Table1[[#This Row],[EARNED]]),"",Table1[[#This Row],[EARNED]])</f>
        <v>1.25</v>
      </c>
      <c r="H34" s="37"/>
      <c r="I34" s="52">
        <f t="shared" si="1"/>
        <v>26.792000000000002</v>
      </c>
      <c r="J34" s="10"/>
      <c r="K34" s="19"/>
    </row>
    <row r="35" spans="1:11" x14ac:dyDescent="0.25">
      <c r="A35" s="22">
        <f t="shared" si="3"/>
        <v>38504</v>
      </c>
      <c r="B35" s="19"/>
      <c r="C35" s="12">
        <v>1.25</v>
      </c>
      <c r="D35" s="37"/>
      <c r="E35" s="52">
        <f>SUM(C35,E34)-Table1[[#This Row],[Absence Undertime W/ Pay]]</f>
        <v>10.992999999999999</v>
      </c>
      <c r="F35" s="19"/>
      <c r="G35" s="12">
        <f>IF(ISBLANK(Table1[[#This Row],[EARNED]]),"",Table1[[#This Row],[EARNED]])</f>
        <v>1.25</v>
      </c>
      <c r="H35" s="37"/>
      <c r="I35" s="52">
        <f t="shared" si="1"/>
        <v>28.042000000000002</v>
      </c>
      <c r="J35" s="10"/>
      <c r="K35" s="19"/>
    </row>
    <row r="36" spans="1:11" x14ac:dyDescent="0.25">
      <c r="A36" s="22">
        <f t="shared" si="3"/>
        <v>38534</v>
      </c>
      <c r="B36" s="19"/>
      <c r="C36" s="12">
        <v>1.25</v>
      </c>
      <c r="D36" s="37"/>
      <c r="E36" s="52">
        <f>SUM(C36,E35)-Table1[[#This Row],[Absence Undertime W/ Pay]]</f>
        <v>12.242999999999999</v>
      </c>
      <c r="F36" s="19"/>
      <c r="G36" s="12">
        <f>IF(ISBLANK(Table1[[#This Row],[EARNED]]),"",Table1[[#This Row],[EARNED]])</f>
        <v>1.25</v>
      </c>
      <c r="H36" s="37"/>
      <c r="I36" s="52">
        <f t="shared" si="1"/>
        <v>29.292000000000002</v>
      </c>
      <c r="J36" s="10"/>
      <c r="K36" s="19"/>
    </row>
    <row r="37" spans="1:11" x14ac:dyDescent="0.25">
      <c r="A37" s="22">
        <f t="shared" si="3"/>
        <v>38565</v>
      </c>
      <c r="B37" s="19"/>
      <c r="C37" s="12">
        <v>1.25</v>
      </c>
      <c r="D37" s="37"/>
      <c r="E37" s="52">
        <f>SUM(C37,E36)-Table1[[#This Row],[Absence Undertime W/ Pay]]</f>
        <v>13.492999999999999</v>
      </c>
      <c r="F37" s="19"/>
      <c r="G37" s="12">
        <f>IF(ISBLANK(Table1[[#This Row],[EARNED]]),"",Table1[[#This Row],[EARNED]])</f>
        <v>1.25</v>
      </c>
      <c r="H37" s="37"/>
      <c r="I37" s="52">
        <f t="shared" si="1"/>
        <v>30.542000000000002</v>
      </c>
      <c r="J37" s="10"/>
      <c r="K37" s="19"/>
    </row>
    <row r="38" spans="1:11" x14ac:dyDescent="0.25">
      <c r="A38" s="22">
        <f t="shared" si="3"/>
        <v>38596</v>
      </c>
      <c r="B38" s="19"/>
      <c r="C38" s="12">
        <v>1.25</v>
      </c>
      <c r="D38" s="37"/>
      <c r="E38" s="52">
        <f>SUM(C38,E37)-Table1[[#This Row],[Absence Undertime W/ Pay]]</f>
        <v>14.742999999999999</v>
      </c>
      <c r="F38" s="19"/>
      <c r="G38" s="12">
        <f>IF(ISBLANK(Table1[[#This Row],[EARNED]]),"",Table1[[#This Row],[EARNED]])</f>
        <v>1.25</v>
      </c>
      <c r="H38" s="37"/>
      <c r="I38" s="52">
        <f t="shared" si="1"/>
        <v>31.792000000000002</v>
      </c>
      <c r="J38" s="10"/>
      <c r="K38" s="19"/>
    </row>
    <row r="39" spans="1:11" x14ac:dyDescent="0.25">
      <c r="A39" s="22">
        <f t="shared" si="3"/>
        <v>38626</v>
      </c>
      <c r="B39" s="19"/>
      <c r="C39" s="12">
        <v>1.25</v>
      </c>
      <c r="D39" s="37"/>
      <c r="E39" s="52">
        <f>SUM(C39,E38)-Table1[[#This Row],[Absence Undertime W/ Pay]]</f>
        <v>15.992999999999999</v>
      </c>
      <c r="F39" s="19"/>
      <c r="G39" s="12">
        <f>IF(ISBLANK(Table1[[#This Row],[EARNED]]),"",Table1[[#This Row],[EARNED]])</f>
        <v>1.25</v>
      </c>
      <c r="H39" s="37"/>
      <c r="I39" s="52">
        <f t="shared" si="1"/>
        <v>33.042000000000002</v>
      </c>
      <c r="J39" s="10"/>
      <c r="K39" s="19"/>
    </row>
    <row r="40" spans="1:11" x14ac:dyDescent="0.25">
      <c r="A40" s="22">
        <f t="shared" si="3"/>
        <v>38657</v>
      </c>
      <c r="B40" s="19"/>
      <c r="C40" s="12">
        <v>1.25</v>
      </c>
      <c r="D40" s="37"/>
      <c r="E40" s="52">
        <f>SUM(C40,E39)-Table1[[#This Row],[Absence Undertime W/ Pay]]</f>
        <v>17.242999999999999</v>
      </c>
      <c r="F40" s="19"/>
      <c r="G40" s="12">
        <f>IF(ISBLANK(Table1[[#This Row],[EARNED]]),"",Table1[[#This Row],[EARNED]])</f>
        <v>1.25</v>
      </c>
      <c r="H40" s="37"/>
      <c r="I40" s="52">
        <f t="shared" si="1"/>
        <v>34.292000000000002</v>
      </c>
      <c r="J40" s="10"/>
      <c r="K40" s="19"/>
    </row>
    <row r="41" spans="1:11" x14ac:dyDescent="0.25">
      <c r="A41" s="22">
        <f>EDATE(A40,1)</f>
        <v>38687</v>
      </c>
      <c r="B41" s="19"/>
      <c r="C41" s="12">
        <v>1.25</v>
      </c>
      <c r="D41" s="37"/>
      <c r="E41" s="52">
        <f>SUM(C41,E40)-Table1[[#This Row],[Absence Undertime W/ Pay]]</f>
        <v>18.492999999999999</v>
      </c>
      <c r="F41" s="19"/>
      <c r="G41" s="12">
        <f>IF(ISBLANK(Table1[[#This Row],[EARNED]]),"",Table1[[#This Row],[EARNED]])</f>
        <v>1.25</v>
      </c>
      <c r="H41" s="37"/>
      <c r="I41" s="52">
        <f t="shared" si="1"/>
        <v>35.542000000000002</v>
      </c>
      <c r="J41" s="10"/>
      <c r="K41" s="19"/>
    </row>
    <row r="42" spans="1:11" x14ac:dyDescent="0.25">
      <c r="A42" s="46" t="s">
        <v>80</v>
      </c>
      <c r="B42" s="19"/>
      <c r="C42" s="12"/>
      <c r="D42" s="37"/>
      <c r="E42" s="52">
        <f>SUM(C42,E41)-Table1[[#This Row],[Absence Undertime W/ Pay]]</f>
        <v>18.492999999999999</v>
      </c>
      <c r="F42" s="19"/>
      <c r="G42" s="12" t="str">
        <f>IF(ISBLANK(Table1[[#This Row],[EARNED]]),"",Table1[[#This Row],[EARNED]])</f>
        <v/>
      </c>
      <c r="H42" s="37"/>
      <c r="I42" s="52">
        <f t="shared" si="1"/>
        <v>35.542000000000002</v>
      </c>
      <c r="J42" s="10"/>
      <c r="K42" s="19"/>
    </row>
    <row r="43" spans="1:11" x14ac:dyDescent="0.25">
      <c r="A43" s="22">
        <v>38718</v>
      </c>
      <c r="B43" s="19" t="s">
        <v>83</v>
      </c>
      <c r="C43" s="12">
        <v>1.25</v>
      </c>
      <c r="D43" s="37">
        <v>0.58699999999999997</v>
      </c>
      <c r="E43" s="52">
        <f>SUM(C43,E42)-Table1[[#This Row],[Absence Undertime W/ Pay]]</f>
        <v>19.155999999999999</v>
      </c>
      <c r="F43" s="19"/>
      <c r="G43" s="12">
        <f>IF(ISBLANK(Table1[[#This Row],[EARNED]]),"",Table1[[#This Row],[EARNED]])</f>
        <v>1.25</v>
      </c>
      <c r="H43" s="37"/>
      <c r="I43" s="52">
        <f t="shared" si="1"/>
        <v>36.792000000000002</v>
      </c>
      <c r="J43" s="10"/>
      <c r="K43" s="19"/>
    </row>
    <row r="44" spans="1:11" x14ac:dyDescent="0.25">
      <c r="A44" s="22">
        <f>EDATE(A43,1)</f>
        <v>38749</v>
      </c>
      <c r="B44" s="19" t="s">
        <v>84</v>
      </c>
      <c r="C44" s="12">
        <v>1.25</v>
      </c>
      <c r="D44" s="37">
        <v>0.61199999999999999</v>
      </c>
      <c r="E44" s="52">
        <f>SUM(C44,E43)-Table1[[#This Row],[Absence Undertime W/ Pay]]</f>
        <v>19.794</v>
      </c>
      <c r="F44" s="19"/>
      <c r="G44" s="12">
        <f>IF(ISBLANK(Table1[[#This Row],[EARNED]]),"",Table1[[#This Row],[EARNED]])</f>
        <v>1.25</v>
      </c>
      <c r="H44" s="37"/>
      <c r="I44" s="52">
        <f t="shared" si="1"/>
        <v>38.042000000000002</v>
      </c>
      <c r="J44" s="10"/>
      <c r="K44" s="19"/>
    </row>
    <row r="45" spans="1:11" x14ac:dyDescent="0.25">
      <c r="A45" s="22">
        <f t="shared" ref="A45:A55" si="4">EDATE(A44,1)</f>
        <v>38777</v>
      </c>
      <c r="B45" s="19" t="s">
        <v>85</v>
      </c>
      <c r="C45" s="12">
        <v>1.25</v>
      </c>
      <c r="D45" s="37">
        <v>1</v>
      </c>
      <c r="E45" s="52">
        <f>SUM(C45,E44)-Table1[[#This Row],[Absence Undertime W/ Pay]]</f>
        <v>20.044</v>
      </c>
      <c r="F45" s="19"/>
      <c r="G45" s="12">
        <f>IF(ISBLANK(Table1[[#This Row],[EARNED]]),"",Table1[[#This Row],[EARNED]])</f>
        <v>1.25</v>
      </c>
      <c r="H45" s="37"/>
      <c r="I45" s="52">
        <f t="shared" si="1"/>
        <v>39.292000000000002</v>
      </c>
      <c r="J45" s="10"/>
      <c r="K45" s="47">
        <v>43525</v>
      </c>
    </row>
    <row r="46" spans="1:11" x14ac:dyDescent="0.25">
      <c r="A46" s="22">
        <f t="shared" si="4"/>
        <v>38808</v>
      </c>
      <c r="B46" s="19"/>
      <c r="C46" s="12">
        <v>1.25</v>
      </c>
      <c r="D46" s="37"/>
      <c r="E46" s="52">
        <f>SUM(C46,E45)-Table1[[#This Row],[Absence Undertime W/ Pay]]</f>
        <v>21.294</v>
      </c>
      <c r="F46" s="19"/>
      <c r="G46" s="12">
        <f>IF(ISBLANK(Table1[[#This Row],[EARNED]]),"",Table1[[#This Row],[EARNED]])</f>
        <v>1.25</v>
      </c>
      <c r="H46" s="37"/>
      <c r="I46" s="52">
        <f t="shared" si="1"/>
        <v>40.542000000000002</v>
      </c>
      <c r="J46" s="10"/>
      <c r="K46" s="19"/>
    </row>
    <row r="47" spans="1:11" x14ac:dyDescent="0.25">
      <c r="A47" s="22">
        <f t="shared" si="4"/>
        <v>38838</v>
      </c>
      <c r="B47" s="19" t="s">
        <v>58</v>
      </c>
      <c r="C47" s="12">
        <v>1.25</v>
      </c>
      <c r="D47" s="37"/>
      <c r="E47" s="52">
        <f>SUM(C47,E46)-Table1[[#This Row],[Absence Undertime W/ Pay]]</f>
        <v>22.544</v>
      </c>
      <c r="F47" s="19"/>
      <c r="G47" s="12">
        <f>IF(ISBLANK(Table1[[#This Row],[EARNED]]),"",Table1[[#This Row],[EARNED]])</f>
        <v>1.25</v>
      </c>
      <c r="H47" s="37">
        <v>1</v>
      </c>
      <c r="I47" s="52">
        <f t="shared" si="1"/>
        <v>40.792000000000002</v>
      </c>
      <c r="J47" s="10"/>
      <c r="K47" s="47">
        <v>46113</v>
      </c>
    </row>
    <row r="48" spans="1:11" x14ac:dyDescent="0.25">
      <c r="A48" s="22">
        <f t="shared" si="4"/>
        <v>38869</v>
      </c>
      <c r="B48" s="19"/>
      <c r="C48" s="12">
        <v>1.25</v>
      </c>
      <c r="D48" s="37"/>
      <c r="E48" s="52">
        <f>SUM(C48,E47)-Table1[[#This Row],[Absence Undertime W/ Pay]]</f>
        <v>23.794</v>
      </c>
      <c r="F48" s="19"/>
      <c r="G48" s="12">
        <f>IF(ISBLANK(Table1[[#This Row],[EARNED]]),"",Table1[[#This Row],[EARNED]])</f>
        <v>1.25</v>
      </c>
      <c r="H48" s="37"/>
      <c r="I48" s="52">
        <f t="shared" si="1"/>
        <v>42.042000000000002</v>
      </c>
      <c r="J48" s="10"/>
      <c r="K48" s="19"/>
    </row>
    <row r="49" spans="1:11" x14ac:dyDescent="0.25">
      <c r="A49" s="22">
        <f t="shared" si="4"/>
        <v>38899</v>
      </c>
      <c r="B49" s="19"/>
      <c r="C49" s="12">
        <v>1.25</v>
      </c>
      <c r="D49" s="37"/>
      <c r="E49" s="52">
        <f>SUM(C49,E48)-Table1[[#This Row],[Absence Undertime W/ Pay]]</f>
        <v>25.044</v>
      </c>
      <c r="F49" s="19"/>
      <c r="G49" s="12">
        <f>IF(ISBLANK(Table1[[#This Row],[EARNED]]),"",Table1[[#This Row],[EARNED]])</f>
        <v>1.25</v>
      </c>
      <c r="H49" s="37"/>
      <c r="I49" s="52">
        <f t="shared" si="1"/>
        <v>43.292000000000002</v>
      </c>
      <c r="J49" s="10"/>
      <c r="K49" s="19"/>
    </row>
    <row r="50" spans="1:11" x14ac:dyDescent="0.25">
      <c r="A50" s="22">
        <f t="shared" si="4"/>
        <v>38930</v>
      </c>
      <c r="B50" s="19" t="s">
        <v>86</v>
      </c>
      <c r="C50" s="12">
        <v>1.25</v>
      </c>
      <c r="D50" s="37">
        <v>0.5</v>
      </c>
      <c r="E50" s="52">
        <f>SUM(C50,E49)-Table1[[#This Row],[Absence Undertime W/ Pay]]</f>
        <v>25.794</v>
      </c>
      <c r="F50" s="19"/>
      <c r="G50" s="12">
        <f>IF(ISBLANK(Table1[[#This Row],[EARNED]]),"",Table1[[#This Row],[EARNED]])</f>
        <v>1.25</v>
      </c>
      <c r="H50" s="37"/>
      <c r="I50" s="52">
        <f t="shared" si="1"/>
        <v>44.542000000000002</v>
      </c>
      <c r="J50" s="10"/>
      <c r="K50" s="19"/>
    </row>
    <row r="51" spans="1:11" x14ac:dyDescent="0.25">
      <c r="A51" s="22">
        <f t="shared" si="4"/>
        <v>38961</v>
      </c>
      <c r="B51" s="19" t="s">
        <v>87</v>
      </c>
      <c r="C51" s="12">
        <v>1.25</v>
      </c>
      <c r="D51" s="37">
        <v>1.125</v>
      </c>
      <c r="E51" s="52">
        <f>SUM(C51,E50)-Table1[[#This Row],[Absence Undertime W/ Pay]]</f>
        <v>25.919</v>
      </c>
      <c r="F51" s="19"/>
      <c r="G51" s="12">
        <f>IF(ISBLANK(Table1[[#This Row],[EARNED]]),"",Table1[[#This Row],[EARNED]])</f>
        <v>1.25</v>
      </c>
      <c r="H51" s="37"/>
      <c r="I51" s="52">
        <f t="shared" si="1"/>
        <v>45.792000000000002</v>
      </c>
      <c r="J51" s="10"/>
      <c r="K51" s="19"/>
    </row>
    <row r="52" spans="1:11" x14ac:dyDescent="0.25">
      <c r="A52" s="22">
        <f t="shared" si="4"/>
        <v>38991</v>
      </c>
      <c r="B52" s="19" t="s">
        <v>88</v>
      </c>
      <c r="C52" s="12">
        <v>1.25</v>
      </c>
      <c r="D52" s="37">
        <v>2</v>
      </c>
      <c r="E52" s="52">
        <f>SUM(C52,E51)-Table1[[#This Row],[Absence Undertime W/ Pay]]</f>
        <v>25.169</v>
      </c>
      <c r="F52" s="19"/>
      <c r="G52" s="12">
        <f>IF(ISBLANK(Table1[[#This Row],[EARNED]]),"",Table1[[#This Row],[EARNED]])</f>
        <v>1.25</v>
      </c>
      <c r="H52" s="37"/>
      <c r="I52" s="52">
        <f t="shared" si="1"/>
        <v>47.042000000000002</v>
      </c>
      <c r="J52" s="10"/>
      <c r="K52" s="19" t="s">
        <v>89</v>
      </c>
    </row>
    <row r="53" spans="1:11" x14ac:dyDescent="0.25">
      <c r="A53" s="22"/>
      <c r="B53" s="19" t="s">
        <v>90</v>
      </c>
      <c r="C53" s="12"/>
      <c r="D53" s="37">
        <v>0.52100000000000002</v>
      </c>
      <c r="E53" s="52">
        <f>SUM(C53,E52)-Table1[[#This Row],[Absence Undertime W/ Pay]]</f>
        <v>24.648</v>
      </c>
      <c r="F53" s="19"/>
      <c r="G53" s="12"/>
      <c r="H53" s="37"/>
      <c r="I53" s="52">
        <f t="shared" si="1"/>
        <v>47.042000000000002</v>
      </c>
      <c r="J53" s="10"/>
      <c r="K53" s="19"/>
    </row>
    <row r="54" spans="1:11" x14ac:dyDescent="0.25">
      <c r="A54" s="22">
        <f>EDATE(A52,1)</f>
        <v>39022</v>
      </c>
      <c r="B54" s="19"/>
      <c r="C54" s="12">
        <v>1.25</v>
      </c>
      <c r="D54" s="37"/>
      <c r="E54" s="52">
        <f>SUM(C54,E53)-Table1[[#This Row],[Absence Undertime W/ Pay]]</f>
        <v>25.898</v>
      </c>
      <c r="F54" s="19"/>
      <c r="G54" s="12">
        <f>IF(ISBLANK(Table1[[#This Row],[EARNED]]),"",Table1[[#This Row],[EARNED]])</f>
        <v>1.25</v>
      </c>
      <c r="H54" s="37"/>
      <c r="I54" s="52">
        <f t="shared" si="1"/>
        <v>48.292000000000002</v>
      </c>
      <c r="J54" s="10"/>
      <c r="K54" s="19"/>
    </row>
    <row r="55" spans="1:11" x14ac:dyDescent="0.25">
      <c r="A55" s="22">
        <f t="shared" si="4"/>
        <v>39052</v>
      </c>
      <c r="B55" s="19" t="s">
        <v>91</v>
      </c>
      <c r="C55" s="12">
        <v>1.25</v>
      </c>
      <c r="D55" s="37">
        <v>1</v>
      </c>
      <c r="E55" s="52">
        <f>SUM(C55,E54)-Table1[[#This Row],[Absence Undertime W/ Pay]]</f>
        <v>26.148</v>
      </c>
      <c r="F55" s="19"/>
      <c r="G55" s="12">
        <f>IF(ISBLANK(Table1[[#This Row],[EARNED]]),"",Table1[[#This Row],[EARNED]])</f>
        <v>1.25</v>
      </c>
      <c r="H55" s="37"/>
      <c r="I55" s="52">
        <f t="shared" si="1"/>
        <v>49.542000000000002</v>
      </c>
      <c r="J55" s="10"/>
      <c r="K55" s="19"/>
    </row>
    <row r="56" spans="1:11" x14ac:dyDescent="0.25">
      <c r="A56" s="46" t="s">
        <v>81</v>
      </c>
      <c r="B56" s="19"/>
      <c r="C56" s="12"/>
      <c r="D56" s="37"/>
      <c r="E56" s="52">
        <f>SUM(C56,E55)-Table1[[#This Row],[Absence Undertime W/ Pay]]</f>
        <v>26.148</v>
      </c>
      <c r="F56" s="19"/>
      <c r="G56" s="12" t="str">
        <f>IF(ISBLANK(Table1[[#This Row],[EARNED]]),"",Table1[[#This Row],[EARNED]])</f>
        <v/>
      </c>
      <c r="H56" s="37"/>
      <c r="I56" s="52">
        <f t="shared" si="1"/>
        <v>49.542000000000002</v>
      </c>
      <c r="J56" s="10"/>
      <c r="K56" s="19"/>
    </row>
    <row r="57" spans="1:11" x14ac:dyDescent="0.25">
      <c r="A57" s="22">
        <v>39083</v>
      </c>
      <c r="B57" s="19" t="s">
        <v>92</v>
      </c>
      <c r="C57" s="12">
        <v>1.25</v>
      </c>
      <c r="D57" s="37"/>
      <c r="E57" s="52">
        <f>SUM(C57,E56)-Table1[[#This Row],[Absence Undertime W/ Pay]]</f>
        <v>27.398</v>
      </c>
      <c r="F57" s="19"/>
      <c r="G57" s="12">
        <f>IF(ISBLANK(Table1[[#This Row],[EARNED]]),"",Table1[[#This Row],[EARNED]])</f>
        <v>1.25</v>
      </c>
      <c r="H57" s="37">
        <v>5</v>
      </c>
      <c r="I57" s="52">
        <f t="shared" si="1"/>
        <v>45.792000000000002</v>
      </c>
      <c r="J57" s="10"/>
      <c r="K57" s="19" t="s">
        <v>93</v>
      </c>
    </row>
    <row r="58" spans="1:11" x14ac:dyDescent="0.25">
      <c r="A58" s="22"/>
      <c r="B58" s="19" t="s">
        <v>94</v>
      </c>
      <c r="C58" s="12"/>
      <c r="D58" s="37">
        <v>0.3</v>
      </c>
      <c r="E58" s="52">
        <f>SUM(C58,E57)-Table1[[#This Row],[Absence Undertime W/ Pay]]</f>
        <v>27.097999999999999</v>
      </c>
      <c r="F58" s="19"/>
      <c r="G58" s="12" t="str">
        <f>IF(ISBLANK(Table1[[#This Row],[EARNED]]),"",Table1[[#This Row],[EARNED]])</f>
        <v/>
      </c>
      <c r="H58" s="37"/>
      <c r="I58" s="52">
        <f t="shared" si="1"/>
        <v>45.792000000000002</v>
      </c>
      <c r="J58" s="10"/>
      <c r="K58" s="19"/>
    </row>
    <row r="59" spans="1:11" x14ac:dyDescent="0.25">
      <c r="A59" s="22">
        <f>EDATE(A57,1)</f>
        <v>39114</v>
      </c>
      <c r="B59" s="19" t="s">
        <v>95</v>
      </c>
      <c r="C59" s="12">
        <v>1.25</v>
      </c>
      <c r="D59" s="37">
        <v>3</v>
      </c>
      <c r="E59" s="52">
        <f>SUM(C59,E58)-Table1[[#This Row],[Absence Undertime W/ Pay]]</f>
        <v>25.347999999999999</v>
      </c>
      <c r="F59" s="19"/>
      <c r="G59" s="12">
        <f>IF(ISBLANK(Table1[[#This Row],[EARNED]]),"",Table1[[#This Row],[EARNED]])</f>
        <v>1.25</v>
      </c>
      <c r="H59" s="37"/>
      <c r="I59" s="52">
        <f t="shared" si="1"/>
        <v>47.042000000000002</v>
      </c>
      <c r="J59" s="10"/>
      <c r="K59" s="19" t="s">
        <v>97</v>
      </c>
    </row>
    <row r="60" spans="1:11" x14ac:dyDescent="0.25">
      <c r="A60" s="22"/>
      <c r="B60" s="19" t="s">
        <v>96</v>
      </c>
      <c r="C60" s="12"/>
      <c r="D60" s="37">
        <v>0.34599999999999997</v>
      </c>
      <c r="E60" s="52">
        <f>SUM(C60,E59)-Table1[[#This Row],[Absence Undertime W/ Pay]]</f>
        <v>25.001999999999999</v>
      </c>
      <c r="F60" s="19"/>
      <c r="G60" s="12" t="str">
        <f>IF(ISBLANK(Table1[[#This Row],[EARNED]]),"",Table1[[#This Row],[EARNED]])</f>
        <v/>
      </c>
      <c r="H60" s="37"/>
      <c r="I60" s="52">
        <f t="shared" si="1"/>
        <v>47.042000000000002</v>
      </c>
      <c r="J60" s="10"/>
      <c r="K60" s="19"/>
    </row>
    <row r="61" spans="1:11" x14ac:dyDescent="0.25">
      <c r="A61" s="22">
        <f>EDATE(A59,1)</f>
        <v>39142</v>
      </c>
      <c r="B61" s="19" t="s">
        <v>98</v>
      </c>
      <c r="C61" s="12">
        <v>1.25</v>
      </c>
      <c r="D61" s="37"/>
      <c r="E61" s="52">
        <f>SUM(C61,E60)-Table1[[#This Row],[Absence Undertime W/ Pay]]</f>
        <v>26.251999999999999</v>
      </c>
      <c r="F61" s="19"/>
      <c r="G61" s="12">
        <f>IF(ISBLANK(Table1[[#This Row],[EARNED]]),"",Table1[[#This Row],[EARNED]])</f>
        <v>1.25</v>
      </c>
      <c r="H61" s="37">
        <v>1</v>
      </c>
      <c r="I61" s="52">
        <f t="shared" si="1"/>
        <v>47.292000000000002</v>
      </c>
      <c r="J61" s="10"/>
      <c r="K61" s="49">
        <v>44992</v>
      </c>
    </row>
    <row r="62" spans="1:11" x14ac:dyDescent="0.25">
      <c r="A62" s="22"/>
      <c r="B62" s="19" t="s">
        <v>99</v>
      </c>
      <c r="C62" s="12"/>
      <c r="D62" s="37">
        <v>0.29199999999999998</v>
      </c>
      <c r="E62" s="52">
        <f>SUM(C62,E61)-Table1[[#This Row],[Absence Undertime W/ Pay]]</f>
        <v>25.959999999999997</v>
      </c>
      <c r="F62" s="19"/>
      <c r="G62" s="12" t="str">
        <f>IF(ISBLANK(Table1[[#This Row],[EARNED]]),"",Table1[[#This Row],[EARNED]])</f>
        <v/>
      </c>
      <c r="H62" s="37"/>
      <c r="I62" s="52">
        <f t="shared" si="1"/>
        <v>47.292000000000002</v>
      </c>
      <c r="J62" s="10"/>
      <c r="K62" s="19"/>
    </row>
    <row r="63" spans="1:11" x14ac:dyDescent="0.25">
      <c r="A63" s="22">
        <f>EDATE(A61,1)</f>
        <v>39173</v>
      </c>
      <c r="B63" s="19" t="s">
        <v>100</v>
      </c>
      <c r="C63" s="12">
        <v>1.25</v>
      </c>
      <c r="D63" s="37">
        <v>0.33100000000000002</v>
      </c>
      <c r="E63" s="52">
        <f>SUM(C63,E62)-Table1[[#This Row],[Absence Undertime W/ Pay]]</f>
        <v>26.878999999999998</v>
      </c>
      <c r="F63" s="19"/>
      <c r="G63" s="12">
        <f>IF(ISBLANK(Table1[[#This Row],[EARNED]]),"",Table1[[#This Row],[EARNED]])</f>
        <v>1.25</v>
      </c>
      <c r="H63" s="37"/>
      <c r="I63" s="52">
        <f t="shared" si="1"/>
        <v>48.542000000000002</v>
      </c>
      <c r="J63" s="10"/>
      <c r="K63" s="19"/>
    </row>
    <row r="64" spans="1:11" x14ac:dyDescent="0.25">
      <c r="A64" s="22">
        <f t="shared" ref="A64:A73" si="5">EDATE(A63,1)</f>
        <v>39203</v>
      </c>
      <c r="B64" s="19" t="s">
        <v>101</v>
      </c>
      <c r="C64" s="12">
        <v>1.25</v>
      </c>
      <c r="D64" s="37">
        <v>0.83699999999999997</v>
      </c>
      <c r="E64" s="52">
        <f>SUM(C64,E63)-Table1[[#This Row],[Absence Undertime W/ Pay]]</f>
        <v>27.291999999999998</v>
      </c>
      <c r="F64" s="19"/>
      <c r="G64" s="12">
        <f>IF(ISBLANK(Table1[[#This Row],[EARNED]]),"",Table1[[#This Row],[EARNED]])</f>
        <v>1.25</v>
      </c>
      <c r="H64" s="37"/>
      <c r="I64" s="52">
        <f t="shared" si="1"/>
        <v>49.792000000000002</v>
      </c>
      <c r="J64" s="10"/>
      <c r="K64" s="19"/>
    </row>
    <row r="65" spans="1:11" x14ac:dyDescent="0.25">
      <c r="A65" s="22">
        <f t="shared" si="5"/>
        <v>39234</v>
      </c>
      <c r="B65" s="19" t="s">
        <v>102</v>
      </c>
      <c r="C65" s="12">
        <v>1.25</v>
      </c>
      <c r="D65" s="37">
        <v>0.93100000000000005</v>
      </c>
      <c r="E65" s="52">
        <f>SUM(C65,E64)-Table1[[#This Row],[Absence Undertime W/ Pay]]</f>
        <v>27.610999999999997</v>
      </c>
      <c r="F65" s="19"/>
      <c r="G65" s="12">
        <f>IF(ISBLANK(Table1[[#This Row],[EARNED]]),"",Table1[[#This Row],[EARNED]])</f>
        <v>1.25</v>
      </c>
      <c r="H65" s="37"/>
      <c r="I65" s="52">
        <f t="shared" si="1"/>
        <v>51.042000000000002</v>
      </c>
      <c r="J65" s="10"/>
      <c r="K65" s="19"/>
    </row>
    <row r="66" spans="1:11" x14ac:dyDescent="0.25">
      <c r="A66" s="22">
        <f t="shared" si="5"/>
        <v>39264</v>
      </c>
      <c r="B66" s="19" t="s">
        <v>98</v>
      </c>
      <c r="C66" s="12">
        <v>1.25</v>
      </c>
      <c r="D66" s="37"/>
      <c r="E66" s="52">
        <f>SUM(C66,E65)-Table1[[#This Row],[Absence Undertime W/ Pay]]</f>
        <v>28.860999999999997</v>
      </c>
      <c r="F66" s="19"/>
      <c r="G66" s="12">
        <f>IF(ISBLANK(Table1[[#This Row],[EARNED]]),"",Table1[[#This Row],[EARNED]])</f>
        <v>1.25</v>
      </c>
      <c r="H66" s="37">
        <v>1</v>
      </c>
      <c r="I66" s="52">
        <f t="shared" si="1"/>
        <v>51.292000000000002</v>
      </c>
      <c r="J66" s="10"/>
      <c r="K66" s="49">
        <v>45120</v>
      </c>
    </row>
    <row r="67" spans="1:11" x14ac:dyDescent="0.25">
      <c r="A67" s="22">
        <f t="shared" si="5"/>
        <v>39295</v>
      </c>
      <c r="B67" s="19" t="s">
        <v>103</v>
      </c>
      <c r="C67" s="12">
        <v>1.25</v>
      </c>
      <c r="D67" s="37">
        <v>0.55600000000000005</v>
      </c>
      <c r="E67" s="52">
        <f>SUM(C67,E66)-Table1[[#This Row],[Absence Undertime W/ Pay]]</f>
        <v>29.554999999999996</v>
      </c>
      <c r="F67" s="19"/>
      <c r="G67" s="12">
        <f>IF(ISBLANK(Table1[[#This Row],[EARNED]]),"",Table1[[#This Row],[EARNED]])</f>
        <v>1.25</v>
      </c>
      <c r="H67" s="37"/>
      <c r="I67" s="52">
        <f t="shared" si="1"/>
        <v>52.542000000000002</v>
      </c>
      <c r="J67" s="10"/>
      <c r="K67" s="19"/>
    </row>
    <row r="68" spans="1:11" x14ac:dyDescent="0.25">
      <c r="A68" s="22">
        <f t="shared" si="5"/>
        <v>39326</v>
      </c>
      <c r="B68" s="19" t="s">
        <v>104</v>
      </c>
      <c r="C68" s="12">
        <v>1.25</v>
      </c>
      <c r="D68" s="37">
        <v>9.6000000000000002E-2</v>
      </c>
      <c r="E68" s="52">
        <f>SUM(C68,E67)-Table1[[#This Row],[Absence Undertime W/ Pay]]</f>
        <v>30.708999999999996</v>
      </c>
      <c r="F68" s="19"/>
      <c r="G68" s="12">
        <f>IF(ISBLANK(Table1[[#This Row],[EARNED]]),"",Table1[[#This Row],[EARNED]])</f>
        <v>1.25</v>
      </c>
      <c r="H68" s="37"/>
      <c r="I68" s="52">
        <f t="shared" si="1"/>
        <v>53.792000000000002</v>
      </c>
      <c r="J68" s="10"/>
      <c r="K68" s="19"/>
    </row>
    <row r="69" spans="1:11" x14ac:dyDescent="0.25">
      <c r="A69" s="22">
        <f t="shared" si="5"/>
        <v>39356</v>
      </c>
      <c r="B69" s="19" t="s">
        <v>105</v>
      </c>
      <c r="C69" s="12">
        <v>1.25</v>
      </c>
      <c r="D69" s="37"/>
      <c r="E69" s="52">
        <f>SUM(C69,E68)-Table1[[#This Row],[Absence Undertime W/ Pay]]</f>
        <v>31.958999999999996</v>
      </c>
      <c r="F69" s="19"/>
      <c r="G69" s="12">
        <f>IF(ISBLANK(Table1[[#This Row],[EARNED]]),"",Table1[[#This Row],[EARNED]])</f>
        <v>1.25</v>
      </c>
      <c r="H69" s="37"/>
      <c r="I69" s="52">
        <f t="shared" si="1"/>
        <v>55.042000000000002</v>
      </c>
      <c r="J69" s="10"/>
      <c r="K69" s="19" t="s">
        <v>106</v>
      </c>
    </row>
    <row r="70" spans="1:11" x14ac:dyDescent="0.25">
      <c r="A70" s="22"/>
      <c r="B70" s="19" t="s">
        <v>88</v>
      </c>
      <c r="C70" s="12"/>
      <c r="D70" s="37">
        <v>2</v>
      </c>
      <c r="E70" s="52">
        <f>SUM(C70,E69)-Table1[[#This Row],[Absence Undertime W/ Pay]]</f>
        <v>29.958999999999996</v>
      </c>
      <c r="F70" s="19"/>
      <c r="G70" s="12"/>
      <c r="H70" s="37"/>
      <c r="I70" s="52">
        <f t="shared" si="1"/>
        <v>55.042000000000002</v>
      </c>
      <c r="J70" s="10"/>
      <c r="K70" s="19" t="s">
        <v>107</v>
      </c>
    </row>
    <row r="71" spans="1:11" x14ac:dyDescent="0.25">
      <c r="A71" s="22"/>
      <c r="B71" s="19" t="s">
        <v>108</v>
      </c>
      <c r="C71" s="12"/>
      <c r="D71" s="37">
        <v>3.7000000000000019E-2</v>
      </c>
      <c r="E71" s="52">
        <f>SUM(C71,E70)-Table1[[#This Row],[Absence Undertime W/ Pay]]</f>
        <v>29.921999999999997</v>
      </c>
      <c r="F71" s="19"/>
      <c r="G71" s="12"/>
      <c r="H71" s="37"/>
      <c r="I71" s="52">
        <f t="shared" si="1"/>
        <v>55.042000000000002</v>
      </c>
      <c r="J71" s="10"/>
      <c r="K71" s="19"/>
    </row>
    <row r="72" spans="1:11" x14ac:dyDescent="0.25">
      <c r="A72" s="22">
        <f>EDATE(A69,1)</f>
        <v>39387</v>
      </c>
      <c r="B72" s="19" t="s">
        <v>109</v>
      </c>
      <c r="C72" s="12">
        <v>1.25</v>
      </c>
      <c r="D72" s="37">
        <v>0.187</v>
      </c>
      <c r="E72" s="52">
        <f>SUM(C72,E71)-Table1[[#This Row],[Absence Undertime W/ Pay]]</f>
        <v>30.984999999999996</v>
      </c>
      <c r="F72" s="19"/>
      <c r="G72" s="12">
        <f>IF(ISBLANK(Table1[[#This Row],[EARNED]]),"",Table1[[#This Row],[EARNED]])</f>
        <v>1.25</v>
      </c>
      <c r="H72" s="37"/>
      <c r="I72" s="52">
        <f t="shared" si="1"/>
        <v>56.292000000000002</v>
      </c>
      <c r="J72" s="10"/>
      <c r="K72" s="19"/>
    </row>
    <row r="73" spans="1:11" x14ac:dyDescent="0.25">
      <c r="A73" s="22">
        <f t="shared" si="5"/>
        <v>39417</v>
      </c>
      <c r="B73" s="19" t="s">
        <v>110</v>
      </c>
      <c r="C73" s="12">
        <v>1.25</v>
      </c>
      <c r="D73" s="37">
        <v>0.49199999999999999</v>
      </c>
      <c r="E73" s="52">
        <f>SUM(C73,E72)-Table1[[#This Row],[Absence Undertime W/ Pay]]</f>
        <v>31.742999999999999</v>
      </c>
      <c r="F73" s="19"/>
      <c r="G73" s="12">
        <f>IF(ISBLANK(Table1[[#This Row],[EARNED]]),"",Table1[[#This Row],[EARNED]])</f>
        <v>1.25</v>
      </c>
      <c r="H73" s="37"/>
      <c r="I73" s="52">
        <f t="shared" si="1"/>
        <v>57.542000000000002</v>
      </c>
      <c r="J73" s="10"/>
      <c r="K73" s="19"/>
    </row>
    <row r="74" spans="1:11" x14ac:dyDescent="0.25">
      <c r="A74" s="46" t="s">
        <v>82</v>
      </c>
      <c r="B74" s="19"/>
      <c r="C74" s="12"/>
      <c r="D74" s="37"/>
      <c r="E74" s="52">
        <f>SUM(C74,E73)-Table1[[#This Row],[Absence Undertime W/ Pay]]</f>
        <v>31.742999999999999</v>
      </c>
      <c r="F74" s="19"/>
      <c r="G74" s="12" t="str">
        <f>IF(ISBLANK(Table1[[#This Row],[EARNED]]),"",Table1[[#This Row],[EARNED]])</f>
        <v/>
      </c>
      <c r="H74" s="37"/>
      <c r="I74" s="52">
        <f t="shared" si="1"/>
        <v>57.542000000000002</v>
      </c>
      <c r="J74" s="10"/>
      <c r="K74" s="19"/>
    </row>
    <row r="75" spans="1:11" x14ac:dyDescent="0.25">
      <c r="A75" s="22">
        <v>39448</v>
      </c>
      <c r="B75" s="19" t="s">
        <v>113</v>
      </c>
      <c r="C75" s="12">
        <v>1.25</v>
      </c>
      <c r="D75" s="37">
        <v>0.748</v>
      </c>
      <c r="E75" s="52">
        <f>SUM(C75,E74)-Table1[[#This Row],[Absence Undertime W/ Pay]]</f>
        <v>32.244999999999997</v>
      </c>
      <c r="F75" s="19"/>
      <c r="G75" s="12">
        <f>IF(ISBLANK(Table1[[#This Row],[EARNED]]),"",Table1[[#This Row],[EARNED]])</f>
        <v>1.25</v>
      </c>
      <c r="H75" s="37"/>
      <c r="I75" s="52">
        <f t="shared" si="1"/>
        <v>58.792000000000002</v>
      </c>
      <c r="J75" s="10"/>
      <c r="K75" s="19"/>
    </row>
    <row r="76" spans="1:11" x14ac:dyDescent="0.25">
      <c r="A76" s="22">
        <f>EDATE(A75,1)</f>
        <v>39479</v>
      </c>
      <c r="B76" s="19" t="s">
        <v>114</v>
      </c>
      <c r="C76" s="12">
        <v>1.25</v>
      </c>
      <c r="D76" s="37"/>
      <c r="E76" s="52">
        <f>SUM(C76,E75)-Table1[[#This Row],[Absence Undertime W/ Pay]]</f>
        <v>33.494999999999997</v>
      </c>
      <c r="F76" s="19"/>
      <c r="G76" s="12">
        <f>IF(ISBLANK(Table1[[#This Row],[EARNED]]),"",Table1[[#This Row],[EARNED]])</f>
        <v>1.25</v>
      </c>
      <c r="H76" s="37">
        <v>2</v>
      </c>
      <c r="I76" s="52">
        <f t="shared" si="1"/>
        <v>58.042000000000002</v>
      </c>
      <c r="J76" s="10"/>
      <c r="K76" s="19" t="s">
        <v>118</v>
      </c>
    </row>
    <row r="77" spans="1:11" x14ac:dyDescent="0.25">
      <c r="A77" s="22"/>
      <c r="B77" s="19" t="s">
        <v>115</v>
      </c>
      <c r="C77" s="12"/>
      <c r="D77" s="37">
        <v>0.46</v>
      </c>
      <c r="E77" s="52">
        <f>SUM(C77,E76)-Table1[[#This Row],[Absence Undertime W/ Pay]]</f>
        <v>33.034999999999997</v>
      </c>
      <c r="F77" s="19"/>
      <c r="G77" s="12"/>
      <c r="H77" s="37"/>
      <c r="I77" s="52">
        <f t="shared" ref="I77:I140" si="6">SUM(G77,I76)-H77</f>
        <v>58.042000000000002</v>
      </c>
      <c r="J77" s="10"/>
      <c r="K77" s="19"/>
    </row>
    <row r="78" spans="1:11" x14ac:dyDescent="0.25">
      <c r="A78" s="22">
        <f>EDATE(A76,1)</f>
        <v>39508</v>
      </c>
      <c r="B78" s="19" t="s">
        <v>116</v>
      </c>
      <c r="C78" s="12">
        <v>1.25</v>
      </c>
      <c r="D78" s="37">
        <v>0.45600000000000002</v>
      </c>
      <c r="E78" s="52">
        <f>SUM(C78,E77)-Table1[[#This Row],[Absence Undertime W/ Pay]]</f>
        <v>33.828999999999994</v>
      </c>
      <c r="F78" s="19"/>
      <c r="G78" s="12">
        <f>IF(ISBLANK(Table1[[#This Row],[EARNED]]),"",Table1[[#This Row],[EARNED]])</f>
        <v>1.25</v>
      </c>
      <c r="H78" s="37"/>
      <c r="I78" s="52">
        <f t="shared" si="6"/>
        <v>59.292000000000002</v>
      </c>
      <c r="J78" s="10"/>
      <c r="K78" s="19"/>
    </row>
    <row r="79" spans="1:11" x14ac:dyDescent="0.25">
      <c r="A79" s="22">
        <f t="shared" ref="A79:A86" si="7">EDATE(A78,1)</f>
        <v>39539</v>
      </c>
      <c r="B79" s="19" t="s">
        <v>98</v>
      </c>
      <c r="C79" s="12">
        <v>1.25</v>
      </c>
      <c r="D79" s="37"/>
      <c r="E79" s="52">
        <f>SUM(C79,E78)-Table1[[#This Row],[Absence Undertime W/ Pay]]</f>
        <v>35.078999999999994</v>
      </c>
      <c r="F79" s="19"/>
      <c r="G79" s="12">
        <f>IF(ISBLANK(Table1[[#This Row],[EARNED]]),"",Table1[[#This Row],[EARNED]])</f>
        <v>1.25</v>
      </c>
      <c r="H79" s="37">
        <v>1</v>
      </c>
      <c r="I79" s="52">
        <f t="shared" si="6"/>
        <v>59.542000000000002</v>
      </c>
      <c r="J79" s="10"/>
      <c r="K79" s="49">
        <v>45017</v>
      </c>
    </row>
    <row r="80" spans="1:11" x14ac:dyDescent="0.25">
      <c r="A80" s="22"/>
      <c r="B80" s="19" t="s">
        <v>117</v>
      </c>
      <c r="C80" s="12"/>
      <c r="D80" s="37">
        <v>0.129</v>
      </c>
      <c r="E80" s="52">
        <f>SUM(C80,E79)-Table1[[#This Row],[Absence Undertime W/ Pay]]</f>
        <v>34.949999999999996</v>
      </c>
      <c r="F80" s="19"/>
      <c r="G80" s="12"/>
      <c r="H80" s="37"/>
      <c r="I80" s="52">
        <f t="shared" si="6"/>
        <v>59.542000000000002</v>
      </c>
      <c r="J80" s="10"/>
      <c r="K80" s="19"/>
    </row>
    <row r="81" spans="1:11" x14ac:dyDescent="0.25">
      <c r="A81" s="22">
        <f>EDATE(A79,1)</f>
        <v>39569</v>
      </c>
      <c r="B81" s="19" t="s">
        <v>98</v>
      </c>
      <c r="C81" s="12">
        <v>1.25</v>
      </c>
      <c r="D81" s="37"/>
      <c r="E81" s="52">
        <f>SUM(C81,E80)-Table1[[#This Row],[Absence Undertime W/ Pay]]</f>
        <v>36.199999999999996</v>
      </c>
      <c r="F81" s="19"/>
      <c r="G81" s="12">
        <f>IF(ISBLANK(Table1[[#This Row],[EARNED]]),"",Table1[[#This Row],[EARNED]])</f>
        <v>1.25</v>
      </c>
      <c r="H81" s="37">
        <v>1</v>
      </c>
      <c r="I81" s="52">
        <f t="shared" si="6"/>
        <v>59.792000000000002</v>
      </c>
      <c r="J81" s="10"/>
      <c r="K81" s="47">
        <v>42491</v>
      </c>
    </row>
    <row r="82" spans="1:11" x14ac:dyDescent="0.25">
      <c r="A82" s="22"/>
      <c r="B82" s="19" t="s">
        <v>119</v>
      </c>
      <c r="C82" s="12"/>
      <c r="D82" s="37">
        <v>0.308</v>
      </c>
      <c r="E82" s="52">
        <f>SUM(C82,E81)-Table1[[#This Row],[Absence Undertime W/ Pay]]</f>
        <v>35.891999999999996</v>
      </c>
      <c r="F82" s="19"/>
      <c r="G82" s="12"/>
      <c r="H82" s="37"/>
      <c r="I82" s="52">
        <f t="shared" si="6"/>
        <v>59.792000000000002</v>
      </c>
      <c r="J82" s="10"/>
      <c r="K82" s="19"/>
    </row>
    <row r="83" spans="1:11" x14ac:dyDescent="0.25">
      <c r="A83" s="22">
        <f>EDATE(A81,1)</f>
        <v>39600</v>
      </c>
      <c r="B83" s="19" t="s">
        <v>120</v>
      </c>
      <c r="C83" s="12">
        <v>1.25</v>
      </c>
      <c r="D83" s="37">
        <v>0.317</v>
      </c>
      <c r="E83" s="52">
        <f>SUM(C83,E82)-Table1[[#This Row],[Absence Undertime W/ Pay]]</f>
        <v>36.824999999999996</v>
      </c>
      <c r="F83" s="19"/>
      <c r="G83" s="12">
        <f>IF(ISBLANK(Table1[[#This Row],[EARNED]]),"",Table1[[#This Row],[EARNED]])</f>
        <v>1.25</v>
      </c>
      <c r="H83" s="37"/>
      <c r="I83" s="52">
        <f t="shared" si="6"/>
        <v>61.042000000000002</v>
      </c>
      <c r="J83" s="10"/>
      <c r="K83" s="19"/>
    </row>
    <row r="84" spans="1:11" x14ac:dyDescent="0.25">
      <c r="A84" s="22">
        <f t="shared" si="7"/>
        <v>39630</v>
      </c>
      <c r="B84" s="19" t="s">
        <v>121</v>
      </c>
      <c r="C84" s="12">
        <v>1.25</v>
      </c>
      <c r="D84" s="37">
        <v>7.3000000000000009E-2</v>
      </c>
      <c r="E84" s="52">
        <f>SUM(C84,E83)-Table1[[#This Row],[Absence Undertime W/ Pay]]</f>
        <v>38.001999999999995</v>
      </c>
      <c r="F84" s="19"/>
      <c r="G84" s="12">
        <f>IF(ISBLANK(Table1[[#This Row],[EARNED]]),"",Table1[[#This Row],[EARNED]])</f>
        <v>1.25</v>
      </c>
      <c r="H84" s="37"/>
      <c r="I84" s="52">
        <f t="shared" si="6"/>
        <v>62.292000000000002</v>
      </c>
      <c r="J84" s="10"/>
      <c r="K84" s="19"/>
    </row>
    <row r="85" spans="1:11" x14ac:dyDescent="0.25">
      <c r="A85" s="22">
        <f t="shared" si="7"/>
        <v>39661</v>
      </c>
      <c r="B85" s="19" t="s">
        <v>122</v>
      </c>
      <c r="C85" s="12">
        <v>1.25</v>
      </c>
      <c r="D85" s="37">
        <v>0.24399999999999999</v>
      </c>
      <c r="E85" s="52">
        <f>SUM(C85,E84)-Table1[[#This Row],[Absence Undertime W/ Pay]]</f>
        <v>39.007999999999996</v>
      </c>
      <c r="F85" s="19"/>
      <c r="G85" s="12">
        <f>IF(ISBLANK(Table1[[#This Row],[EARNED]]),"",Table1[[#This Row],[EARNED]])</f>
        <v>1.25</v>
      </c>
      <c r="H85" s="37"/>
      <c r="I85" s="52">
        <f t="shared" si="6"/>
        <v>63.542000000000002</v>
      </c>
      <c r="J85" s="10"/>
      <c r="K85" s="19"/>
    </row>
    <row r="86" spans="1:11" x14ac:dyDescent="0.25">
      <c r="A86" s="22">
        <f t="shared" si="7"/>
        <v>39692</v>
      </c>
      <c r="B86" s="19" t="s">
        <v>123</v>
      </c>
      <c r="C86" s="12">
        <v>1.25</v>
      </c>
      <c r="D86" s="37"/>
      <c r="E86" s="52">
        <f>SUM(C86,E85)-Table1[[#This Row],[Absence Undertime W/ Pay]]</f>
        <v>40.257999999999996</v>
      </c>
      <c r="F86" s="19"/>
      <c r="G86" s="12">
        <f>IF(ISBLANK(Table1[[#This Row],[EARNED]]),"",Table1[[#This Row],[EARNED]])</f>
        <v>1.25</v>
      </c>
      <c r="H86" s="37">
        <v>3</v>
      </c>
      <c r="I86" s="52">
        <f t="shared" si="6"/>
        <v>61.792000000000002</v>
      </c>
      <c r="J86" s="10"/>
      <c r="K86" s="19" t="s">
        <v>124</v>
      </c>
    </row>
    <row r="87" spans="1:11" x14ac:dyDescent="0.25">
      <c r="A87" s="22"/>
      <c r="B87" s="19" t="s">
        <v>125</v>
      </c>
      <c r="C87" s="12"/>
      <c r="D87" s="37">
        <v>0.38500000000000001</v>
      </c>
      <c r="E87" s="52">
        <f>SUM(C87,E86)-Table1[[#This Row],[Absence Undertime W/ Pay]]</f>
        <v>39.872999999999998</v>
      </c>
      <c r="F87" s="19"/>
      <c r="G87" s="12"/>
      <c r="H87" s="37"/>
      <c r="I87" s="52">
        <f t="shared" si="6"/>
        <v>61.792000000000002</v>
      </c>
      <c r="J87" s="10"/>
      <c r="K87" s="19"/>
    </row>
    <row r="88" spans="1:11" x14ac:dyDescent="0.25">
      <c r="A88" s="22">
        <f>EDATE(A86,1)</f>
        <v>39722</v>
      </c>
      <c r="B88" s="19" t="s">
        <v>85</v>
      </c>
      <c r="C88" s="12">
        <v>1.25</v>
      </c>
      <c r="D88" s="37">
        <v>1</v>
      </c>
      <c r="E88" s="52">
        <f>SUM(C88,E87)-Table1[[#This Row],[Absence Undertime W/ Pay]]</f>
        <v>40.122999999999998</v>
      </c>
      <c r="F88" s="19"/>
      <c r="G88" s="12">
        <f>IF(ISBLANK(Table1[[#This Row],[EARNED]]),"",Table1[[#This Row],[EARNED]])</f>
        <v>1.25</v>
      </c>
      <c r="H88" s="37"/>
      <c r="I88" s="52">
        <f t="shared" si="6"/>
        <v>63.042000000000002</v>
      </c>
      <c r="J88" s="10"/>
      <c r="K88" s="47">
        <v>41913</v>
      </c>
    </row>
    <row r="89" spans="1:11" x14ac:dyDescent="0.25">
      <c r="A89" s="22"/>
      <c r="B89" s="19" t="s">
        <v>98</v>
      </c>
      <c r="C89" s="12"/>
      <c r="D89" s="37"/>
      <c r="E89" s="52">
        <f>SUM(C89,E88)-Table1[[#This Row],[Absence Undertime W/ Pay]]</f>
        <v>40.122999999999998</v>
      </c>
      <c r="F89" s="19"/>
      <c r="G89" s="12"/>
      <c r="H89" s="37">
        <v>1</v>
      </c>
      <c r="I89" s="52">
        <f t="shared" si="6"/>
        <v>62.042000000000002</v>
      </c>
      <c r="J89" s="10"/>
      <c r="K89" s="47">
        <v>45566</v>
      </c>
    </row>
    <row r="90" spans="1:11" x14ac:dyDescent="0.25">
      <c r="A90" s="22"/>
      <c r="B90" s="19" t="s">
        <v>126</v>
      </c>
      <c r="C90" s="12"/>
      <c r="D90" s="37">
        <v>0.36</v>
      </c>
      <c r="E90" s="52">
        <f>SUM(C90,E89)-Table1[[#This Row],[Absence Undertime W/ Pay]]</f>
        <v>39.762999999999998</v>
      </c>
      <c r="F90" s="19"/>
      <c r="G90" s="12"/>
      <c r="H90" s="37"/>
      <c r="I90" s="52">
        <f t="shared" si="6"/>
        <v>62.042000000000002</v>
      </c>
      <c r="J90" s="10"/>
      <c r="K90" s="19"/>
    </row>
    <row r="91" spans="1:11" x14ac:dyDescent="0.25">
      <c r="A91" s="22">
        <f>EDATE(A88,1)</f>
        <v>39753</v>
      </c>
      <c r="B91" s="19" t="s">
        <v>127</v>
      </c>
      <c r="C91" s="12">
        <v>1.25</v>
      </c>
      <c r="D91" s="37">
        <v>4</v>
      </c>
      <c r="E91" s="52">
        <f>SUM(C91,E90)-Table1[[#This Row],[Absence Undertime W/ Pay]]</f>
        <v>37.012999999999998</v>
      </c>
      <c r="F91" s="19"/>
      <c r="G91" s="12">
        <f>IF(ISBLANK(Table1[[#This Row],[EARNED]]),"",Table1[[#This Row],[EARNED]])</f>
        <v>1.25</v>
      </c>
      <c r="H91" s="37"/>
      <c r="I91" s="52">
        <f t="shared" si="6"/>
        <v>63.292000000000002</v>
      </c>
      <c r="J91" s="10"/>
      <c r="K91" s="19" t="s">
        <v>128</v>
      </c>
    </row>
    <row r="92" spans="1:11" x14ac:dyDescent="0.25">
      <c r="A92" s="22"/>
      <c r="B92" s="19" t="s">
        <v>129</v>
      </c>
      <c r="C92" s="12"/>
      <c r="D92" s="37"/>
      <c r="E92" s="52">
        <f>SUM(C92,E91)-Table1[[#This Row],[Absence Undertime W/ Pay]]</f>
        <v>37.012999999999998</v>
      </c>
      <c r="F92" s="19"/>
      <c r="G92" s="12"/>
      <c r="H92" s="37"/>
      <c r="I92" s="52">
        <f t="shared" si="6"/>
        <v>63.292000000000002</v>
      </c>
      <c r="J92" s="10"/>
      <c r="K92" s="19" t="s">
        <v>131</v>
      </c>
    </row>
    <row r="93" spans="1:11" x14ac:dyDescent="0.25">
      <c r="A93" s="22"/>
      <c r="B93" s="19" t="s">
        <v>130</v>
      </c>
      <c r="C93" s="12"/>
      <c r="D93" s="37">
        <v>7.7000000000000013E-2</v>
      </c>
      <c r="E93" s="52">
        <f>SUM(C93,E92)-Table1[[#This Row],[Absence Undertime W/ Pay]]</f>
        <v>36.936</v>
      </c>
      <c r="F93" s="19"/>
      <c r="G93" s="12"/>
      <c r="H93" s="37"/>
      <c r="I93" s="52">
        <f t="shared" si="6"/>
        <v>63.292000000000002</v>
      </c>
      <c r="J93" s="10"/>
      <c r="K93" s="19"/>
    </row>
    <row r="94" spans="1:11" x14ac:dyDescent="0.25">
      <c r="A94" s="22">
        <f>EDATE(A91,1)</f>
        <v>39783</v>
      </c>
      <c r="B94" s="19" t="s">
        <v>132</v>
      </c>
      <c r="C94" s="12">
        <v>1.25</v>
      </c>
      <c r="D94" s="37">
        <v>0.27900000000000003</v>
      </c>
      <c r="E94" s="52">
        <f>SUM(C94,E93)-Table1[[#This Row],[Absence Undertime W/ Pay]]</f>
        <v>37.906999999999996</v>
      </c>
      <c r="F94" s="19"/>
      <c r="G94" s="12">
        <f>IF(ISBLANK(Table1[[#This Row],[EARNED]]),"",Table1[[#This Row],[EARNED]])</f>
        <v>1.25</v>
      </c>
      <c r="H94" s="37"/>
      <c r="I94" s="52">
        <f t="shared" si="6"/>
        <v>64.542000000000002</v>
      </c>
      <c r="J94" s="10"/>
      <c r="K94" s="19"/>
    </row>
    <row r="95" spans="1:11" x14ac:dyDescent="0.25">
      <c r="A95" s="46" t="s">
        <v>111</v>
      </c>
      <c r="B95" s="19"/>
      <c r="C95" s="12"/>
      <c r="D95" s="37"/>
      <c r="E95" s="52">
        <f>SUM(C95,E94)-Table1[[#This Row],[Absence Undertime W/ Pay]]</f>
        <v>37.906999999999996</v>
      </c>
      <c r="F95" s="19"/>
      <c r="G95" s="12" t="str">
        <f>IF(ISBLANK(Table1[[#This Row],[EARNED]]),"",Table1[[#This Row],[EARNED]])</f>
        <v/>
      </c>
      <c r="H95" s="37"/>
      <c r="I95" s="52">
        <f t="shared" si="6"/>
        <v>64.542000000000002</v>
      </c>
      <c r="J95" s="10"/>
      <c r="K95" s="19"/>
    </row>
    <row r="96" spans="1:11" x14ac:dyDescent="0.25">
      <c r="A96" s="22">
        <v>39814</v>
      </c>
      <c r="B96" s="19"/>
      <c r="C96" s="12">
        <v>1.25</v>
      </c>
      <c r="D96" s="37"/>
      <c r="E96" s="52">
        <f>SUM(C96,E95)-Table1[[#This Row],[Absence Undertime W/ Pay]]</f>
        <v>39.156999999999996</v>
      </c>
      <c r="F96" s="19"/>
      <c r="G96" s="12">
        <f>IF(ISBLANK(Table1[[#This Row],[EARNED]]),"",Table1[[#This Row],[EARNED]])</f>
        <v>1.25</v>
      </c>
      <c r="H96" s="37"/>
      <c r="I96" s="52">
        <f t="shared" si="6"/>
        <v>65.792000000000002</v>
      </c>
      <c r="J96" s="10"/>
      <c r="K96" s="19"/>
    </row>
    <row r="97" spans="1:11" x14ac:dyDescent="0.25">
      <c r="A97" s="22">
        <f>EDATE(A96,1)</f>
        <v>39845</v>
      </c>
      <c r="B97" s="19" t="s">
        <v>98</v>
      </c>
      <c r="C97" s="12">
        <v>1.25</v>
      </c>
      <c r="D97" s="37"/>
      <c r="E97" s="52">
        <f>SUM(C97,E96)-Table1[[#This Row],[Absence Undertime W/ Pay]]</f>
        <v>40.406999999999996</v>
      </c>
      <c r="F97" s="19"/>
      <c r="G97" s="12">
        <f>IF(ISBLANK(Table1[[#This Row],[EARNED]]),"",Table1[[#This Row],[EARNED]])</f>
        <v>1.25</v>
      </c>
      <c r="H97" s="37">
        <v>1</v>
      </c>
      <c r="I97" s="52">
        <f t="shared" si="6"/>
        <v>66.042000000000002</v>
      </c>
      <c r="J97" s="10"/>
      <c r="K97" s="49">
        <v>44995</v>
      </c>
    </row>
    <row r="98" spans="1:11" x14ac:dyDescent="0.25">
      <c r="A98" s="22"/>
      <c r="B98" s="19" t="s">
        <v>133</v>
      </c>
      <c r="C98" s="12"/>
      <c r="D98" s="37">
        <v>4</v>
      </c>
      <c r="E98" s="52">
        <f>SUM(C98,E97)-Table1[[#This Row],[Absence Undertime W/ Pay]]</f>
        <v>36.406999999999996</v>
      </c>
      <c r="F98" s="19"/>
      <c r="G98" s="12"/>
      <c r="H98" s="37"/>
      <c r="I98" s="52">
        <f t="shared" si="6"/>
        <v>66.042000000000002</v>
      </c>
      <c r="J98" s="10"/>
      <c r="K98" s="19" t="s">
        <v>134</v>
      </c>
    </row>
    <row r="99" spans="1:11" x14ac:dyDescent="0.25">
      <c r="A99" s="22"/>
      <c r="B99" s="19" t="s">
        <v>83</v>
      </c>
      <c r="C99" s="12"/>
      <c r="D99" s="37">
        <v>0.58699999999999997</v>
      </c>
      <c r="E99" s="52">
        <f>SUM(C99,E98)-Table1[[#This Row],[Absence Undertime W/ Pay]]</f>
        <v>35.819999999999993</v>
      </c>
      <c r="F99" s="19"/>
      <c r="G99" s="12"/>
      <c r="H99" s="37"/>
      <c r="I99" s="52">
        <f t="shared" si="6"/>
        <v>66.042000000000002</v>
      </c>
      <c r="J99" s="10"/>
      <c r="K99" s="19"/>
    </row>
    <row r="100" spans="1:11" x14ac:dyDescent="0.25">
      <c r="A100" s="22">
        <f>EDATE(A97,1)</f>
        <v>39873</v>
      </c>
      <c r="B100" s="19" t="s">
        <v>85</v>
      </c>
      <c r="C100" s="12">
        <v>1.25</v>
      </c>
      <c r="D100" s="37">
        <v>1</v>
      </c>
      <c r="E100" s="52">
        <f>SUM(C100,E99)-Table1[[#This Row],[Absence Undertime W/ Pay]]</f>
        <v>36.069999999999993</v>
      </c>
      <c r="F100" s="19"/>
      <c r="G100" s="12">
        <f>IF(ISBLANK(Table1[[#This Row],[EARNED]]),"",Table1[[#This Row],[EARNED]])</f>
        <v>1.25</v>
      </c>
      <c r="H100" s="37"/>
      <c r="I100" s="52">
        <f t="shared" si="6"/>
        <v>67.292000000000002</v>
      </c>
      <c r="J100" s="10"/>
      <c r="K100" s="47">
        <v>11018</v>
      </c>
    </row>
    <row r="101" spans="1:11" x14ac:dyDescent="0.25">
      <c r="A101" s="22"/>
      <c r="B101" s="19" t="s">
        <v>135</v>
      </c>
      <c r="C101" s="12"/>
      <c r="D101" s="37">
        <v>2.129</v>
      </c>
      <c r="E101" s="52">
        <f>SUM(C101,E100)-Table1[[#This Row],[Absence Undertime W/ Pay]]</f>
        <v>33.940999999999995</v>
      </c>
      <c r="F101" s="19"/>
      <c r="G101" s="12"/>
      <c r="H101" s="37"/>
      <c r="I101" s="52">
        <f t="shared" si="6"/>
        <v>67.292000000000002</v>
      </c>
      <c r="J101" s="10"/>
      <c r="K101" s="19"/>
    </row>
    <row r="102" spans="1:11" x14ac:dyDescent="0.25">
      <c r="A102" s="22">
        <f>EDATE(A100,1)</f>
        <v>39904</v>
      </c>
      <c r="B102" s="19" t="s">
        <v>114</v>
      </c>
      <c r="C102" s="12">
        <v>1.25</v>
      </c>
      <c r="D102" s="37"/>
      <c r="E102" s="52">
        <f>SUM(C102,E101)-Table1[[#This Row],[Absence Undertime W/ Pay]]</f>
        <v>35.190999999999995</v>
      </c>
      <c r="F102" s="19"/>
      <c r="G102" s="12">
        <f>IF(ISBLANK(Table1[[#This Row],[EARNED]]),"",Table1[[#This Row],[EARNED]])</f>
        <v>1.25</v>
      </c>
      <c r="H102" s="37">
        <v>2</v>
      </c>
      <c r="I102" s="52">
        <f t="shared" si="6"/>
        <v>66.542000000000002</v>
      </c>
      <c r="J102" s="10"/>
      <c r="K102" s="19" t="s">
        <v>137</v>
      </c>
    </row>
    <row r="103" spans="1:11" x14ac:dyDescent="0.25">
      <c r="A103" s="22"/>
      <c r="B103" s="19" t="s">
        <v>98</v>
      </c>
      <c r="C103" s="12"/>
      <c r="D103" s="37"/>
      <c r="E103" s="52">
        <f>SUM(C103,E102)-Table1[[#This Row],[Absence Undertime W/ Pay]]</f>
        <v>35.190999999999995</v>
      </c>
      <c r="F103" s="19"/>
      <c r="G103" s="12"/>
      <c r="H103" s="37">
        <v>1</v>
      </c>
      <c r="I103" s="52">
        <f t="shared" si="6"/>
        <v>65.542000000000002</v>
      </c>
      <c r="J103" s="10"/>
      <c r="K103" s="47">
        <v>45383</v>
      </c>
    </row>
    <row r="104" spans="1:11" x14ac:dyDescent="0.25">
      <c r="A104" s="22"/>
      <c r="B104" s="19" t="s">
        <v>136</v>
      </c>
      <c r="C104" s="12"/>
      <c r="D104" s="37">
        <v>0.04</v>
      </c>
      <c r="E104" s="52">
        <f>SUM(C104,E103)-Table1[[#This Row],[Absence Undertime W/ Pay]]</f>
        <v>35.150999999999996</v>
      </c>
      <c r="F104" s="19"/>
      <c r="G104" s="12"/>
      <c r="H104" s="37"/>
      <c r="I104" s="52">
        <f t="shared" si="6"/>
        <v>65.542000000000002</v>
      </c>
      <c r="J104" s="10"/>
      <c r="K104" s="19"/>
    </row>
    <row r="105" spans="1:11" x14ac:dyDescent="0.25">
      <c r="A105" s="22">
        <f>EDATE(A102,1)</f>
        <v>39934</v>
      </c>
      <c r="B105" s="19" t="s">
        <v>138</v>
      </c>
      <c r="C105" s="12">
        <v>1.25</v>
      </c>
      <c r="D105" s="37">
        <v>0.15600000000000003</v>
      </c>
      <c r="E105" s="52">
        <f>SUM(C105,E104)-Table1[[#This Row],[Absence Undertime W/ Pay]]</f>
        <v>36.244999999999997</v>
      </c>
      <c r="F105" s="19"/>
      <c r="G105" s="12">
        <f>IF(ISBLANK(Table1[[#This Row],[EARNED]]),"",Table1[[#This Row],[EARNED]])</f>
        <v>1.25</v>
      </c>
      <c r="H105" s="37"/>
      <c r="I105" s="52">
        <f t="shared" si="6"/>
        <v>66.792000000000002</v>
      </c>
      <c r="J105" s="10"/>
      <c r="K105" s="19"/>
    </row>
    <row r="106" spans="1:11" x14ac:dyDescent="0.25">
      <c r="A106" s="22">
        <f>EDATE(A105,1)</f>
        <v>39965</v>
      </c>
      <c r="B106" s="19" t="s">
        <v>139</v>
      </c>
      <c r="C106" s="12">
        <v>1.25</v>
      </c>
      <c r="D106" s="37">
        <v>0.52700000000000002</v>
      </c>
      <c r="E106" s="52">
        <f>SUM(C106,E105)-Table1[[#This Row],[Absence Undertime W/ Pay]]</f>
        <v>36.967999999999996</v>
      </c>
      <c r="F106" s="19"/>
      <c r="G106" s="12">
        <f>IF(ISBLANK(Table1[[#This Row],[EARNED]]),"",Table1[[#This Row],[EARNED]])</f>
        <v>1.25</v>
      </c>
      <c r="H106" s="37"/>
      <c r="I106" s="52">
        <f t="shared" si="6"/>
        <v>68.042000000000002</v>
      </c>
      <c r="J106" s="10"/>
      <c r="K106" s="19"/>
    </row>
    <row r="107" spans="1:11" x14ac:dyDescent="0.25">
      <c r="A107" s="22">
        <f t="shared" ref="A107:A111" si="8">EDATE(A106,1)</f>
        <v>39995</v>
      </c>
      <c r="B107" s="19" t="s">
        <v>140</v>
      </c>
      <c r="C107" s="12">
        <v>1.25</v>
      </c>
      <c r="D107" s="37">
        <v>1.6040000000000001</v>
      </c>
      <c r="E107" s="52">
        <f>SUM(C107,E106)-Table1[[#This Row],[Absence Undertime W/ Pay]]</f>
        <v>36.613999999999997</v>
      </c>
      <c r="F107" s="19"/>
      <c r="G107" s="12">
        <f>IF(ISBLANK(Table1[[#This Row],[EARNED]]),"",Table1[[#This Row],[EARNED]])</f>
        <v>1.25</v>
      </c>
      <c r="H107" s="37"/>
      <c r="I107" s="52">
        <f t="shared" si="6"/>
        <v>69.292000000000002</v>
      </c>
      <c r="J107" s="10"/>
      <c r="K107" s="19"/>
    </row>
    <row r="108" spans="1:11" x14ac:dyDescent="0.25">
      <c r="A108" s="22">
        <f t="shared" si="8"/>
        <v>40026</v>
      </c>
      <c r="B108" s="19" t="s">
        <v>98</v>
      </c>
      <c r="C108" s="12">
        <v>1.25</v>
      </c>
      <c r="D108" s="37"/>
      <c r="E108" s="52">
        <f>SUM(C108,E107)-Table1[[#This Row],[Absence Undertime W/ Pay]]</f>
        <v>37.863999999999997</v>
      </c>
      <c r="F108" s="19"/>
      <c r="G108" s="12">
        <f>IF(ISBLANK(Table1[[#This Row],[EARNED]]),"",Table1[[#This Row],[EARNED]])</f>
        <v>1.25</v>
      </c>
      <c r="H108" s="37">
        <v>1</v>
      </c>
      <c r="I108" s="52">
        <f t="shared" si="6"/>
        <v>69.542000000000002</v>
      </c>
      <c r="J108" s="10"/>
      <c r="K108" s="49">
        <v>45141</v>
      </c>
    </row>
    <row r="109" spans="1:11" x14ac:dyDescent="0.25">
      <c r="A109" s="22"/>
      <c r="B109" s="19" t="s">
        <v>141</v>
      </c>
      <c r="C109" s="12"/>
      <c r="D109" s="37">
        <v>1.19</v>
      </c>
      <c r="E109" s="52">
        <f>SUM(C109,E108)-Table1[[#This Row],[Absence Undertime W/ Pay]]</f>
        <v>36.673999999999999</v>
      </c>
      <c r="F109" s="19"/>
      <c r="G109" s="12"/>
      <c r="H109" s="37"/>
      <c r="I109" s="52">
        <f t="shared" si="6"/>
        <v>69.542000000000002</v>
      </c>
      <c r="J109" s="10"/>
      <c r="K109" s="19"/>
    </row>
    <row r="110" spans="1:11" x14ac:dyDescent="0.25">
      <c r="A110" s="22">
        <f>EDATE(A108,1)</f>
        <v>40057</v>
      </c>
      <c r="B110" s="19" t="s">
        <v>142</v>
      </c>
      <c r="C110" s="12">
        <v>1.25</v>
      </c>
      <c r="D110" s="37">
        <v>1.5</v>
      </c>
      <c r="E110" s="52">
        <f>SUM(C110,E109)-Table1[[#This Row],[Absence Undertime W/ Pay]]</f>
        <v>36.423999999999999</v>
      </c>
      <c r="F110" s="19"/>
      <c r="G110" s="12">
        <f>IF(ISBLANK(Table1[[#This Row],[EARNED]]),"",Table1[[#This Row],[EARNED]])</f>
        <v>1.25</v>
      </c>
      <c r="H110" s="37"/>
      <c r="I110" s="52">
        <f t="shared" si="6"/>
        <v>70.792000000000002</v>
      </c>
      <c r="J110" s="10"/>
      <c r="K110" s="19"/>
    </row>
    <row r="111" spans="1:11" x14ac:dyDescent="0.25">
      <c r="A111" s="22">
        <f t="shared" si="8"/>
        <v>40087</v>
      </c>
      <c r="B111" s="19" t="s">
        <v>98</v>
      </c>
      <c r="C111" s="12">
        <v>1.25</v>
      </c>
      <c r="D111" s="37"/>
      <c r="E111" s="52">
        <f>SUM(C111,E110)-Table1[[#This Row],[Absence Undertime W/ Pay]]</f>
        <v>37.673999999999999</v>
      </c>
      <c r="F111" s="19"/>
      <c r="G111" s="12">
        <f>IF(ISBLANK(Table1[[#This Row],[EARNED]]),"",Table1[[#This Row],[EARNED]])</f>
        <v>1.25</v>
      </c>
      <c r="H111" s="37">
        <v>1</v>
      </c>
      <c r="I111" s="52">
        <f t="shared" si="6"/>
        <v>71.042000000000002</v>
      </c>
      <c r="J111" s="10"/>
      <c r="K111" s="49">
        <v>45205</v>
      </c>
    </row>
    <row r="112" spans="1:11" x14ac:dyDescent="0.25">
      <c r="A112" s="22"/>
      <c r="B112" s="19" t="s">
        <v>98</v>
      </c>
      <c r="C112" s="12"/>
      <c r="D112" s="37"/>
      <c r="E112" s="52">
        <f>SUM(C112,E111)-Table1[[#This Row],[Absence Undertime W/ Pay]]</f>
        <v>37.673999999999999</v>
      </c>
      <c r="F112" s="19"/>
      <c r="G112" s="12"/>
      <c r="H112" s="37">
        <v>1</v>
      </c>
      <c r="I112" s="52">
        <f t="shared" si="6"/>
        <v>70.042000000000002</v>
      </c>
      <c r="J112" s="10"/>
      <c r="K112" s="49">
        <v>45212</v>
      </c>
    </row>
    <row r="113" spans="1:11" x14ac:dyDescent="0.25">
      <c r="A113" s="22"/>
      <c r="B113" s="19" t="s">
        <v>105</v>
      </c>
      <c r="C113" s="12"/>
      <c r="D113" s="37"/>
      <c r="E113" s="52">
        <f>SUM(C113,E112)-Table1[[#This Row],[Absence Undertime W/ Pay]]</f>
        <v>37.673999999999999</v>
      </c>
      <c r="F113" s="19"/>
      <c r="G113" s="12"/>
      <c r="H113" s="37"/>
      <c r="I113" s="52">
        <f t="shared" si="6"/>
        <v>70.042000000000002</v>
      </c>
      <c r="J113" s="10"/>
      <c r="K113" s="49" t="s">
        <v>143</v>
      </c>
    </row>
    <row r="114" spans="1:11" x14ac:dyDescent="0.25">
      <c r="A114" s="22"/>
      <c r="B114" s="19" t="s">
        <v>144</v>
      </c>
      <c r="C114" s="12"/>
      <c r="D114" s="37">
        <v>0.219</v>
      </c>
      <c r="E114" s="52">
        <f>SUM(C114,E113)-Table1[[#This Row],[Absence Undertime W/ Pay]]</f>
        <v>37.454999999999998</v>
      </c>
      <c r="F114" s="19"/>
      <c r="G114" s="12"/>
      <c r="H114" s="37"/>
      <c r="I114" s="52">
        <f t="shared" si="6"/>
        <v>70.042000000000002</v>
      </c>
      <c r="J114" s="10"/>
      <c r="K114" s="49"/>
    </row>
    <row r="115" spans="1:11" x14ac:dyDescent="0.25">
      <c r="A115" s="22">
        <f>EDATE(A111,1)</f>
        <v>40118</v>
      </c>
      <c r="B115" s="19" t="s">
        <v>98</v>
      </c>
      <c r="C115" s="12">
        <v>1.25</v>
      </c>
      <c r="D115" s="37"/>
      <c r="E115" s="52">
        <f>SUM(C115,E114)-Table1[[#This Row],[Absence Undertime W/ Pay]]</f>
        <v>38.704999999999998</v>
      </c>
      <c r="F115" s="19"/>
      <c r="G115" s="12">
        <f>IF(ISBLANK(Table1[[#This Row],[EARNED]]),"",Table1[[#This Row],[EARNED]])</f>
        <v>1.25</v>
      </c>
      <c r="H115" s="37">
        <v>1</v>
      </c>
      <c r="I115" s="52">
        <f t="shared" si="6"/>
        <v>70.292000000000002</v>
      </c>
      <c r="J115" s="10"/>
      <c r="K115" s="47">
        <v>45962</v>
      </c>
    </row>
    <row r="116" spans="1:11" x14ac:dyDescent="0.25">
      <c r="A116" s="22"/>
      <c r="B116" s="19" t="s">
        <v>145</v>
      </c>
      <c r="C116" s="12"/>
      <c r="D116" s="37">
        <v>0.252</v>
      </c>
      <c r="E116" s="52">
        <f>SUM(C116,E115)-Table1[[#This Row],[Absence Undertime W/ Pay]]</f>
        <v>38.452999999999996</v>
      </c>
      <c r="F116" s="19"/>
      <c r="G116" s="12"/>
      <c r="H116" s="37"/>
      <c r="I116" s="52">
        <f t="shared" si="6"/>
        <v>70.292000000000002</v>
      </c>
      <c r="J116" s="10"/>
      <c r="K116" s="19"/>
    </row>
    <row r="117" spans="1:11" x14ac:dyDescent="0.25">
      <c r="A117" s="22">
        <f>EDATE(A115,1)</f>
        <v>40148</v>
      </c>
      <c r="B117" s="19" t="s">
        <v>146</v>
      </c>
      <c r="C117" s="12">
        <v>1.25</v>
      </c>
      <c r="D117" s="37">
        <v>2</v>
      </c>
      <c r="E117" s="52">
        <f>SUM(C117,E116)-Table1[[#This Row],[Absence Undertime W/ Pay]]</f>
        <v>37.702999999999996</v>
      </c>
      <c r="F117" s="19"/>
      <c r="G117" s="12">
        <f>IF(ISBLANK(Table1[[#This Row],[EARNED]]),"",Table1[[#This Row],[EARNED]])</f>
        <v>1.25</v>
      </c>
      <c r="H117" s="37"/>
      <c r="I117" s="52">
        <f t="shared" si="6"/>
        <v>71.542000000000002</v>
      </c>
      <c r="J117" s="10"/>
      <c r="K117" s="19" t="s">
        <v>147</v>
      </c>
    </row>
    <row r="118" spans="1:11" x14ac:dyDescent="0.25">
      <c r="A118" s="22"/>
      <c r="B118" s="19" t="s">
        <v>148</v>
      </c>
      <c r="C118" s="12"/>
      <c r="D118" s="37">
        <v>0.86199999999999999</v>
      </c>
      <c r="E118" s="52">
        <f>SUM(C118,E117)-Table1[[#This Row],[Absence Undertime W/ Pay]]</f>
        <v>36.840999999999994</v>
      </c>
      <c r="F118" s="19"/>
      <c r="G118" s="12"/>
      <c r="H118" s="37"/>
      <c r="I118" s="52">
        <f t="shared" si="6"/>
        <v>71.542000000000002</v>
      </c>
      <c r="J118" s="10"/>
      <c r="K118" s="19"/>
    </row>
    <row r="119" spans="1:11" x14ac:dyDescent="0.25">
      <c r="A119" s="46" t="s">
        <v>112</v>
      </c>
      <c r="B119" s="19"/>
      <c r="C119" s="12"/>
      <c r="D119" s="37"/>
      <c r="E119" s="52">
        <f>SUM(C119,E118)-Table1[[#This Row],[Absence Undertime W/ Pay]]</f>
        <v>36.840999999999994</v>
      </c>
      <c r="F119" s="19"/>
      <c r="G119" s="12" t="str">
        <f>IF(ISBLANK(Table1[[#This Row],[EARNED]]),"",Table1[[#This Row],[EARNED]])</f>
        <v/>
      </c>
      <c r="H119" s="37"/>
      <c r="I119" s="52">
        <f t="shared" si="6"/>
        <v>71.542000000000002</v>
      </c>
      <c r="J119" s="10"/>
      <c r="K119" s="19"/>
    </row>
    <row r="120" spans="1:11" x14ac:dyDescent="0.25">
      <c r="A120" s="22">
        <v>40179</v>
      </c>
      <c r="B120" s="19" t="s">
        <v>149</v>
      </c>
      <c r="C120" s="12">
        <v>1.25</v>
      </c>
      <c r="D120" s="37">
        <v>0.54400000000000004</v>
      </c>
      <c r="E120" s="52">
        <f>SUM(C120,E119)-Table1[[#This Row],[Absence Undertime W/ Pay]]</f>
        <v>37.546999999999997</v>
      </c>
      <c r="F120" s="19"/>
      <c r="G120" s="12">
        <f>IF(ISBLANK(Table1[[#This Row],[EARNED]]),"",Table1[[#This Row],[EARNED]])</f>
        <v>1.25</v>
      </c>
      <c r="H120" s="37"/>
      <c r="I120" s="52">
        <f t="shared" si="6"/>
        <v>72.792000000000002</v>
      </c>
      <c r="J120" s="10"/>
      <c r="K120" s="19"/>
    </row>
    <row r="121" spans="1:11" x14ac:dyDescent="0.25">
      <c r="A121" s="22">
        <f>EDATE(A120,1)</f>
        <v>40210</v>
      </c>
      <c r="B121" s="19" t="s">
        <v>114</v>
      </c>
      <c r="C121" s="12">
        <v>1.25</v>
      </c>
      <c r="D121" s="37"/>
      <c r="E121" s="52">
        <f>SUM(C121,E120)-Table1[[#This Row],[Absence Undertime W/ Pay]]</f>
        <v>38.796999999999997</v>
      </c>
      <c r="F121" s="19"/>
      <c r="G121" s="12">
        <f>IF(ISBLANK(Table1[[#This Row],[EARNED]]),"",Table1[[#This Row],[EARNED]])</f>
        <v>1.25</v>
      </c>
      <c r="H121" s="37">
        <v>2</v>
      </c>
      <c r="I121" s="52">
        <f t="shared" si="6"/>
        <v>72.042000000000002</v>
      </c>
      <c r="J121" s="10"/>
      <c r="K121" s="19" t="s">
        <v>151</v>
      </c>
    </row>
    <row r="122" spans="1:11" x14ac:dyDescent="0.25">
      <c r="A122" s="22"/>
      <c r="B122" s="19" t="s">
        <v>114</v>
      </c>
      <c r="C122" s="12"/>
      <c r="D122" s="37"/>
      <c r="E122" s="52">
        <f>SUM(C122,E121)-Table1[[#This Row],[Absence Undertime W/ Pay]]</f>
        <v>38.796999999999997</v>
      </c>
      <c r="F122" s="19"/>
      <c r="G122" s="12"/>
      <c r="H122" s="37">
        <v>2</v>
      </c>
      <c r="I122" s="52">
        <f t="shared" si="6"/>
        <v>70.042000000000002</v>
      </c>
      <c r="J122" s="10"/>
      <c r="K122" s="19" t="s">
        <v>152</v>
      </c>
    </row>
    <row r="123" spans="1:11" x14ac:dyDescent="0.25">
      <c r="A123" s="22"/>
      <c r="B123" s="19" t="s">
        <v>123</v>
      </c>
      <c r="C123" s="12"/>
      <c r="D123" s="37"/>
      <c r="E123" s="52">
        <f>SUM(C123,E122)-Table1[[#This Row],[Absence Undertime W/ Pay]]</f>
        <v>38.796999999999997</v>
      </c>
      <c r="F123" s="19"/>
      <c r="G123" s="12"/>
      <c r="H123" s="37">
        <v>3</v>
      </c>
      <c r="I123" s="52">
        <f t="shared" si="6"/>
        <v>67.042000000000002</v>
      </c>
      <c r="J123" s="10"/>
      <c r="K123" s="19" t="s">
        <v>153</v>
      </c>
    </row>
    <row r="124" spans="1:11" x14ac:dyDescent="0.25">
      <c r="A124" s="22"/>
      <c r="B124" s="19" t="s">
        <v>150</v>
      </c>
      <c r="C124" s="12"/>
      <c r="D124" s="37">
        <v>0.22500000000000001</v>
      </c>
      <c r="E124" s="52">
        <f>SUM(C124,E123)-Table1[[#This Row],[Absence Undertime W/ Pay]]</f>
        <v>38.571999999999996</v>
      </c>
      <c r="F124" s="19"/>
      <c r="G124" s="12"/>
      <c r="H124" s="37"/>
      <c r="I124" s="52">
        <f t="shared" si="6"/>
        <v>67.042000000000002</v>
      </c>
      <c r="J124" s="10"/>
      <c r="K124" s="19"/>
    </row>
    <row r="125" spans="1:11" x14ac:dyDescent="0.25">
      <c r="A125" s="22">
        <f>EDATE(A121,1)</f>
        <v>40238</v>
      </c>
      <c r="B125" s="19" t="s">
        <v>154</v>
      </c>
      <c r="C125" s="12">
        <v>1.25</v>
      </c>
      <c r="D125" s="37">
        <v>2.633</v>
      </c>
      <c r="E125" s="52">
        <f>SUM(C125,E124)-Table1[[#This Row],[Absence Undertime W/ Pay]]</f>
        <v>37.188999999999993</v>
      </c>
      <c r="F125" s="19"/>
      <c r="G125" s="12">
        <f>IF(ISBLANK(Table1[[#This Row],[EARNED]]),"",Table1[[#This Row],[EARNED]])</f>
        <v>1.25</v>
      </c>
      <c r="H125" s="37"/>
      <c r="I125" s="52">
        <f t="shared" si="6"/>
        <v>68.292000000000002</v>
      </c>
      <c r="J125" s="10"/>
      <c r="K125" s="19"/>
    </row>
    <row r="126" spans="1:11" x14ac:dyDescent="0.25">
      <c r="A126" s="22">
        <f t="shared" ref="A126:A142" si="9">EDATE(A125,1)</f>
        <v>40269</v>
      </c>
      <c r="B126" s="19" t="s">
        <v>155</v>
      </c>
      <c r="C126" s="12">
        <v>1.25</v>
      </c>
      <c r="D126" s="37">
        <v>0.85199999999999998</v>
      </c>
      <c r="E126" s="52">
        <f>SUM(C126,E125)-Table1[[#This Row],[Absence Undertime W/ Pay]]</f>
        <v>37.586999999999996</v>
      </c>
      <c r="F126" s="19"/>
      <c r="G126" s="12">
        <f>IF(ISBLANK(Table1[[#This Row],[EARNED]]),"",Table1[[#This Row],[EARNED]])</f>
        <v>1.25</v>
      </c>
      <c r="H126" s="37"/>
      <c r="I126" s="52">
        <f t="shared" si="6"/>
        <v>69.542000000000002</v>
      </c>
      <c r="J126" s="10"/>
      <c r="K126" s="19"/>
    </row>
    <row r="127" spans="1:11" x14ac:dyDescent="0.25">
      <c r="A127" s="22">
        <f t="shared" si="9"/>
        <v>40299</v>
      </c>
      <c r="B127" s="19" t="s">
        <v>114</v>
      </c>
      <c r="C127" s="12">
        <v>1.25</v>
      </c>
      <c r="D127" s="37"/>
      <c r="E127" s="52">
        <f>SUM(C127,E126)-Table1[[#This Row],[Absence Undertime W/ Pay]]</f>
        <v>38.836999999999996</v>
      </c>
      <c r="F127" s="19"/>
      <c r="G127" s="12">
        <f>IF(ISBLANK(Table1[[#This Row],[EARNED]]),"",Table1[[#This Row],[EARNED]])</f>
        <v>1.25</v>
      </c>
      <c r="H127" s="37">
        <v>2</v>
      </c>
      <c r="I127" s="52">
        <f t="shared" si="6"/>
        <v>68.792000000000002</v>
      </c>
      <c r="J127" s="10"/>
      <c r="K127" s="19" t="s">
        <v>157</v>
      </c>
    </row>
    <row r="128" spans="1:11" x14ac:dyDescent="0.25">
      <c r="A128" s="22"/>
      <c r="B128" s="19" t="s">
        <v>98</v>
      </c>
      <c r="C128" s="12"/>
      <c r="D128" s="37"/>
      <c r="E128" s="52">
        <f>SUM(C128,E127)-Table1[[#This Row],[Absence Undertime W/ Pay]]</f>
        <v>38.836999999999996</v>
      </c>
      <c r="F128" s="19"/>
      <c r="G128" s="12"/>
      <c r="H128" s="37">
        <v>1</v>
      </c>
      <c r="I128" s="52">
        <f t="shared" si="6"/>
        <v>67.792000000000002</v>
      </c>
      <c r="J128" s="10"/>
      <c r="K128" s="47">
        <v>46508</v>
      </c>
    </row>
    <row r="129" spans="1:11" x14ac:dyDescent="0.25">
      <c r="A129" s="22"/>
      <c r="B129" s="19" t="s">
        <v>156</v>
      </c>
      <c r="C129" s="12"/>
      <c r="D129" s="37">
        <v>2.1000000000000005E-2</v>
      </c>
      <c r="E129" s="52">
        <f>SUM(C129,E128)-Table1[[#This Row],[Absence Undertime W/ Pay]]</f>
        <v>38.815999999999995</v>
      </c>
      <c r="F129" s="19"/>
      <c r="G129" s="12"/>
      <c r="H129" s="37"/>
      <c r="I129" s="52">
        <f t="shared" si="6"/>
        <v>67.792000000000002</v>
      </c>
      <c r="J129" s="10"/>
      <c r="K129" s="19"/>
    </row>
    <row r="130" spans="1:11" x14ac:dyDescent="0.25">
      <c r="A130" s="22">
        <f>EDATE(A127,1)</f>
        <v>40330</v>
      </c>
      <c r="B130" s="19" t="s">
        <v>98</v>
      </c>
      <c r="C130" s="12">
        <v>1.25</v>
      </c>
      <c r="D130" s="37"/>
      <c r="E130" s="52">
        <f>SUM(C130,E129)-Table1[[#This Row],[Absence Undertime W/ Pay]]</f>
        <v>40.065999999999995</v>
      </c>
      <c r="F130" s="19"/>
      <c r="G130" s="12">
        <f>IF(ISBLANK(Table1[[#This Row],[EARNED]]),"",Table1[[#This Row],[EARNED]])</f>
        <v>1.25</v>
      </c>
      <c r="H130" s="37">
        <v>1</v>
      </c>
      <c r="I130" s="52">
        <f t="shared" si="6"/>
        <v>68.042000000000002</v>
      </c>
      <c r="J130" s="10"/>
      <c r="K130" s="47">
        <v>42887</v>
      </c>
    </row>
    <row r="131" spans="1:11" x14ac:dyDescent="0.25">
      <c r="A131" s="22"/>
      <c r="B131" s="19" t="s">
        <v>158</v>
      </c>
      <c r="C131" s="12"/>
      <c r="D131" s="37">
        <v>0.502</v>
      </c>
      <c r="E131" s="52">
        <f>SUM(C131,E130)-Table1[[#This Row],[Absence Undertime W/ Pay]]</f>
        <v>39.563999999999993</v>
      </c>
      <c r="F131" s="19"/>
      <c r="G131" s="12"/>
      <c r="H131" s="37"/>
      <c r="I131" s="52">
        <f t="shared" si="6"/>
        <v>68.042000000000002</v>
      </c>
      <c r="J131" s="10"/>
      <c r="K131" s="19"/>
    </row>
    <row r="132" spans="1:11" x14ac:dyDescent="0.25">
      <c r="A132" s="22">
        <f>EDATE(A130,1)</f>
        <v>40360</v>
      </c>
      <c r="B132" s="19" t="s">
        <v>98</v>
      </c>
      <c r="C132" s="12">
        <v>1.25</v>
      </c>
      <c r="D132" s="37"/>
      <c r="E132" s="52">
        <f>SUM(C132,E131)-Table1[[#This Row],[Absence Undertime W/ Pay]]</f>
        <v>40.813999999999993</v>
      </c>
      <c r="F132" s="19"/>
      <c r="G132" s="12">
        <f>IF(ISBLANK(Table1[[#This Row],[EARNED]]),"",Table1[[#This Row],[EARNED]])</f>
        <v>1.25</v>
      </c>
      <c r="H132" s="37">
        <v>1</v>
      </c>
      <c r="I132" s="52">
        <f t="shared" si="6"/>
        <v>68.292000000000002</v>
      </c>
      <c r="J132" s="10"/>
      <c r="K132" s="49">
        <v>45115</v>
      </c>
    </row>
    <row r="133" spans="1:11" x14ac:dyDescent="0.25">
      <c r="A133" s="22"/>
      <c r="B133" s="19" t="s">
        <v>98</v>
      </c>
      <c r="C133" s="12"/>
      <c r="D133" s="37"/>
      <c r="E133" s="52">
        <f>SUM(C133,E132)-Table1[[#This Row],[Absence Undertime W/ Pay]]</f>
        <v>40.813999999999993</v>
      </c>
      <c r="F133" s="19"/>
      <c r="G133" s="12"/>
      <c r="H133" s="37">
        <v>1</v>
      </c>
      <c r="I133" s="52">
        <f t="shared" si="6"/>
        <v>67.292000000000002</v>
      </c>
      <c r="J133" s="10"/>
      <c r="K133" s="47">
        <v>41821</v>
      </c>
    </row>
    <row r="134" spans="1:11" x14ac:dyDescent="0.25">
      <c r="A134" s="22"/>
      <c r="B134" s="19" t="s">
        <v>159</v>
      </c>
      <c r="C134" s="12"/>
      <c r="D134" s="37">
        <v>0.15000000000000002</v>
      </c>
      <c r="E134" s="52">
        <f>SUM(C134,E133)-Table1[[#This Row],[Absence Undertime W/ Pay]]</f>
        <v>40.663999999999994</v>
      </c>
      <c r="F134" s="19"/>
      <c r="G134" s="12"/>
      <c r="H134" s="37"/>
      <c r="I134" s="52">
        <f t="shared" si="6"/>
        <v>67.292000000000002</v>
      </c>
      <c r="J134" s="10"/>
      <c r="K134" s="19"/>
    </row>
    <row r="135" spans="1:11" x14ac:dyDescent="0.25">
      <c r="A135" s="22">
        <f>EDATE(A132,1)</f>
        <v>40391</v>
      </c>
      <c r="B135" s="19" t="s">
        <v>160</v>
      </c>
      <c r="C135" s="12">
        <v>1.25</v>
      </c>
      <c r="D135" s="37">
        <v>8.7000000000000022E-2</v>
      </c>
      <c r="E135" s="52">
        <f>SUM(C135,E134)-Table1[[#This Row],[Absence Undertime W/ Pay]]</f>
        <v>41.826999999999991</v>
      </c>
      <c r="F135" s="19"/>
      <c r="G135" s="12">
        <f>IF(ISBLANK(Table1[[#This Row],[EARNED]]),"",Table1[[#This Row],[EARNED]])</f>
        <v>1.25</v>
      </c>
      <c r="H135" s="37"/>
      <c r="I135" s="52">
        <f t="shared" si="6"/>
        <v>68.542000000000002</v>
      </c>
      <c r="J135" s="10"/>
      <c r="K135" s="19"/>
    </row>
    <row r="136" spans="1:11" x14ac:dyDescent="0.25">
      <c r="A136" s="22">
        <f t="shared" si="9"/>
        <v>40422</v>
      </c>
      <c r="B136" s="19" t="s">
        <v>98</v>
      </c>
      <c r="C136" s="12">
        <v>1.25</v>
      </c>
      <c r="D136" s="37"/>
      <c r="E136" s="52">
        <f>SUM(C136,E135)-Table1[[#This Row],[Absence Undertime W/ Pay]]</f>
        <v>43.076999999999991</v>
      </c>
      <c r="F136" s="19"/>
      <c r="G136" s="12">
        <f>IF(ISBLANK(Table1[[#This Row],[EARNED]]),"",Table1[[#This Row],[EARNED]])</f>
        <v>1.25</v>
      </c>
      <c r="H136" s="37">
        <v>1</v>
      </c>
      <c r="I136" s="52">
        <f t="shared" si="6"/>
        <v>68.792000000000002</v>
      </c>
      <c r="J136" s="10"/>
      <c r="K136" s="49">
        <v>45175</v>
      </c>
    </row>
    <row r="137" spans="1:11" x14ac:dyDescent="0.25">
      <c r="A137" s="22"/>
      <c r="B137" s="19" t="s">
        <v>114</v>
      </c>
      <c r="C137" s="12"/>
      <c r="D137" s="37"/>
      <c r="E137" s="52">
        <f>SUM(C137,E136)-Table1[[#This Row],[Absence Undertime W/ Pay]]</f>
        <v>43.076999999999991</v>
      </c>
      <c r="F137" s="19"/>
      <c r="G137" s="12"/>
      <c r="H137" s="37">
        <v>2</v>
      </c>
      <c r="I137" s="52">
        <f t="shared" si="6"/>
        <v>66.792000000000002</v>
      </c>
      <c r="J137" s="10"/>
      <c r="K137" s="19" t="s">
        <v>161</v>
      </c>
    </row>
    <row r="138" spans="1:11" x14ac:dyDescent="0.25">
      <c r="A138" s="22"/>
      <c r="B138" s="19" t="s">
        <v>98</v>
      </c>
      <c r="C138" s="12"/>
      <c r="D138" s="37"/>
      <c r="E138" s="52">
        <f>SUM(C138,E137)-Table1[[#This Row],[Absence Undertime W/ Pay]]</f>
        <v>43.076999999999991</v>
      </c>
      <c r="F138" s="19"/>
      <c r="G138" s="12"/>
      <c r="H138" s="37">
        <v>1</v>
      </c>
      <c r="I138" s="52">
        <f t="shared" si="6"/>
        <v>65.792000000000002</v>
      </c>
      <c r="J138" s="10"/>
      <c r="K138" s="47">
        <v>42614</v>
      </c>
    </row>
    <row r="139" spans="1:11" x14ac:dyDescent="0.25">
      <c r="A139" s="22"/>
      <c r="B139" s="19" t="s">
        <v>98</v>
      </c>
      <c r="C139" s="12"/>
      <c r="D139" s="37"/>
      <c r="E139" s="52">
        <f>SUM(C139,E138)-Table1[[#This Row],[Absence Undertime W/ Pay]]</f>
        <v>43.076999999999991</v>
      </c>
      <c r="F139" s="19"/>
      <c r="G139" s="12"/>
      <c r="H139" s="37">
        <v>1</v>
      </c>
      <c r="I139" s="52">
        <f t="shared" si="6"/>
        <v>64.792000000000002</v>
      </c>
      <c r="J139" s="10"/>
      <c r="K139" s="47">
        <v>44440</v>
      </c>
    </row>
    <row r="140" spans="1:11" x14ac:dyDescent="0.25">
      <c r="A140" s="22"/>
      <c r="B140" s="19" t="s">
        <v>129</v>
      </c>
      <c r="C140" s="12"/>
      <c r="D140" s="37"/>
      <c r="E140" s="52">
        <f>SUM(C140,E139)-Table1[[#This Row],[Absence Undertime W/ Pay]]</f>
        <v>43.076999999999991</v>
      </c>
      <c r="F140" s="19"/>
      <c r="G140" s="12"/>
      <c r="H140" s="37"/>
      <c r="I140" s="52">
        <f t="shared" si="6"/>
        <v>64.792000000000002</v>
      </c>
      <c r="J140" s="10"/>
      <c r="K140" s="19" t="s">
        <v>162</v>
      </c>
    </row>
    <row r="141" spans="1:11" x14ac:dyDescent="0.25">
      <c r="A141" s="22">
        <f>EDATE(A136,1)</f>
        <v>40452</v>
      </c>
      <c r="B141" s="19" t="s">
        <v>146</v>
      </c>
      <c r="C141" s="12">
        <v>1.25</v>
      </c>
      <c r="D141" s="37">
        <v>2</v>
      </c>
      <c r="E141" s="52">
        <f>SUM(C141,E140)-Table1[[#This Row],[Absence Undertime W/ Pay]]</f>
        <v>42.326999999999991</v>
      </c>
      <c r="F141" s="19"/>
      <c r="G141" s="12">
        <f>IF(ISBLANK(Table1[[#This Row],[EARNED]]),"",Table1[[#This Row],[EARNED]])</f>
        <v>1.25</v>
      </c>
      <c r="H141" s="37"/>
      <c r="I141" s="52">
        <f t="shared" ref="I141:I204" si="10">SUM(G141,I140)-H141</f>
        <v>66.042000000000002</v>
      </c>
      <c r="J141" s="10"/>
      <c r="K141" s="19" t="s">
        <v>163</v>
      </c>
    </row>
    <row r="142" spans="1:11" x14ac:dyDescent="0.25">
      <c r="A142" s="22">
        <f t="shared" si="9"/>
        <v>40483</v>
      </c>
      <c r="B142" s="19" t="s">
        <v>164</v>
      </c>
      <c r="C142" s="12">
        <v>1.25</v>
      </c>
      <c r="D142" s="37">
        <v>5.000000000000001E-2</v>
      </c>
      <c r="E142" s="52">
        <f>SUM(C142,E141)-Table1[[#This Row],[Absence Undertime W/ Pay]]</f>
        <v>43.526999999999994</v>
      </c>
      <c r="F142" s="19"/>
      <c r="G142" s="12">
        <f>IF(ISBLANK(Table1[[#This Row],[EARNED]]),"",Table1[[#This Row],[EARNED]])</f>
        <v>1.25</v>
      </c>
      <c r="H142" s="37"/>
      <c r="I142" s="52">
        <f t="shared" si="10"/>
        <v>67.292000000000002</v>
      </c>
      <c r="J142" s="10"/>
      <c r="K142" s="19"/>
    </row>
    <row r="143" spans="1:11" x14ac:dyDescent="0.25">
      <c r="A143" s="22">
        <f>EDATE(A142,1)</f>
        <v>40513</v>
      </c>
      <c r="B143" s="19" t="s">
        <v>91</v>
      </c>
      <c r="C143" s="12">
        <v>1.25</v>
      </c>
      <c r="D143" s="37">
        <v>1</v>
      </c>
      <c r="E143" s="52">
        <f>SUM(C143,E142)-Table1[[#This Row],[Absence Undertime W/ Pay]]</f>
        <v>43.776999999999994</v>
      </c>
      <c r="F143" s="19"/>
      <c r="G143" s="12">
        <f>IF(ISBLANK(Table1[[#This Row],[EARNED]]),"",Table1[[#This Row],[EARNED]])</f>
        <v>1.25</v>
      </c>
      <c r="H143" s="37"/>
      <c r="I143" s="52">
        <f t="shared" si="10"/>
        <v>68.542000000000002</v>
      </c>
      <c r="J143" s="10"/>
      <c r="K143" s="47">
        <v>47453</v>
      </c>
    </row>
    <row r="144" spans="1:11" x14ac:dyDescent="0.25">
      <c r="A144" s="22"/>
      <c r="B144" s="19" t="s">
        <v>146</v>
      </c>
      <c r="C144" s="12"/>
      <c r="D144" s="37">
        <v>2</v>
      </c>
      <c r="E144" s="52">
        <f>SUM(C144,E143)-Table1[[#This Row],[Absence Undertime W/ Pay]]</f>
        <v>41.776999999999994</v>
      </c>
      <c r="F144" s="19"/>
      <c r="G144" s="12" t="str">
        <f>IF(ISBLANK(Table1[[#This Row],[EARNED]]),"",Table1[[#This Row],[EARNED]])</f>
        <v/>
      </c>
      <c r="H144" s="37"/>
      <c r="I144" s="52">
        <f t="shared" si="10"/>
        <v>68.542000000000002</v>
      </c>
      <c r="J144" s="10"/>
      <c r="K144" s="19"/>
    </row>
    <row r="145" spans="1:11" x14ac:dyDescent="0.25">
      <c r="A145" s="22"/>
      <c r="B145" s="19" t="s">
        <v>165</v>
      </c>
      <c r="C145" s="12"/>
      <c r="D145" s="37">
        <v>0.56000000000000005</v>
      </c>
      <c r="E145" s="52">
        <f>SUM(C145,E144)-Table1[[#This Row],[Absence Undertime W/ Pay]]</f>
        <v>41.216999999999992</v>
      </c>
      <c r="F145" s="19"/>
      <c r="G145" s="12" t="str">
        <f>IF(ISBLANK(Table1[[#This Row],[EARNED]]),"",Table1[[#This Row],[EARNED]])</f>
        <v/>
      </c>
      <c r="H145" s="37"/>
      <c r="I145" s="52">
        <f t="shared" si="10"/>
        <v>68.542000000000002</v>
      </c>
      <c r="J145" s="10"/>
      <c r="K145" s="19"/>
    </row>
    <row r="146" spans="1:11" x14ac:dyDescent="0.25">
      <c r="A146" s="46" t="s">
        <v>166</v>
      </c>
      <c r="B146" s="19"/>
      <c r="C146" s="12"/>
      <c r="D146" s="37"/>
      <c r="E146" s="52">
        <f>SUM(C146,E145)-Table1[[#This Row],[Absence Undertime W/ Pay]]</f>
        <v>41.216999999999992</v>
      </c>
      <c r="F146" s="19"/>
      <c r="G146" s="12" t="str">
        <f>IF(ISBLANK(Table1[[#This Row],[EARNED]]),"",Table1[[#This Row],[EARNED]])</f>
        <v/>
      </c>
      <c r="H146" s="37"/>
      <c r="I146" s="52">
        <f t="shared" si="10"/>
        <v>68.542000000000002</v>
      </c>
      <c r="J146" s="10"/>
      <c r="K146" s="19"/>
    </row>
    <row r="147" spans="1:11" x14ac:dyDescent="0.25">
      <c r="A147" s="22">
        <v>40544</v>
      </c>
      <c r="B147" s="19" t="s">
        <v>98</v>
      </c>
      <c r="C147" s="12">
        <v>1.25</v>
      </c>
      <c r="D147" s="37"/>
      <c r="E147" s="52">
        <f>SUM(C147,E146)-Table1[[#This Row],[Absence Undertime W/ Pay]]</f>
        <v>42.466999999999992</v>
      </c>
      <c r="F147" s="19"/>
      <c r="G147" s="12">
        <f>IF(ISBLANK(Table1[[#This Row],[EARNED]]),"",Table1[[#This Row],[EARNED]])</f>
        <v>1.25</v>
      </c>
      <c r="H147" s="37">
        <v>1</v>
      </c>
      <c r="I147" s="52">
        <f t="shared" si="10"/>
        <v>68.792000000000002</v>
      </c>
      <c r="J147" s="10"/>
      <c r="K147" s="49">
        <v>44946</v>
      </c>
    </row>
    <row r="148" spans="1:11" x14ac:dyDescent="0.25">
      <c r="A148" s="22"/>
      <c r="B148" s="19" t="s">
        <v>167</v>
      </c>
      <c r="C148" s="12"/>
      <c r="D148" s="37">
        <v>0.623</v>
      </c>
      <c r="E148" s="52">
        <f>SUM(C148,E147)-Table1[[#This Row],[Absence Undertime W/ Pay]]</f>
        <v>41.843999999999994</v>
      </c>
      <c r="F148" s="19"/>
      <c r="G148" s="12"/>
      <c r="H148" s="37"/>
      <c r="I148" s="52">
        <f t="shared" si="10"/>
        <v>68.792000000000002</v>
      </c>
      <c r="J148" s="10"/>
      <c r="K148" s="19"/>
    </row>
    <row r="149" spans="1:11" x14ac:dyDescent="0.25">
      <c r="A149" s="22">
        <f>EDATE(A147,1)</f>
        <v>40575</v>
      </c>
      <c r="B149" s="19" t="s">
        <v>105</v>
      </c>
      <c r="C149" s="12">
        <v>1.25</v>
      </c>
      <c r="D149" s="37"/>
      <c r="E149" s="52">
        <f>SUM(C149,E148)-Table1[[#This Row],[Absence Undertime W/ Pay]]</f>
        <v>43.093999999999994</v>
      </c>
      <c r="F149" s="19"/>
      <c r="G149" s="12">
        <f>IF(ISBLANK(Table1[[#This Row],[EARNED]]),"",Table1[[#This Row],[EARNED]])</f>
        <v>1.25</v>
      </c>
      <c r="H149" s="37"/>
      <c r="I149" s="52">
        <f t="shared" si="10"/>
        <v>70.042000000000002</v>
      </c>
      <c r="J149" s="10"/>
      <c r="K149" s="19" t="s">
        <v>168</v>
      </c>
    </row>
    <row r="150" spans="1:11" x14ac:dyDescent="0.25">
      <c r="A150" s="22"/>
      <c r="B150" s="19" t="s">
        <v>146</v>
      </c>
      <c r="C150" s="12"/>
      <c r="D150" s="37">
        <v>2</v>
      </c>
      <c r="E150" s="52">
        <f>SUM(C150,E149)-Table1[[#This Row],[Absence Undertime W/ Pay]]</f>
        <v>41.093999999999994</v>
      </c>
      <c r="F150" s="19"/>
      <c r="G150" s="12"/>
      <c r="H150" s="37"/>
      <c r="I150" s="52">
        <f t="shared" si="10"/>
        <v>70.042000000000002</v>
      </c>
      <c r="J150" s="10"/>
      <c r="K150" s="19" t="s">
        <v>169</v>
      </c>
    </row>
    <row r="151" spans="1:11" x14ac:dyDescent="0.25">
      <c r="A151" s="22"/>
      <c r="B151" s="19" t="s">
        <v>170</v>
      </c>
      <c r="C151" s="12"/>
      <c r="D151" s="37">
        <v>5.2000000000000011E-2</v>
      </c>
      <c r="E151" s="52">
        <f>SUM(C151,E150)-Table1[[#This Row],[Absence Undertime W/ Pay]]</f>
        <v>41.041999999999994</v>
      </c>
      <c r="F151" s="19"/>
      <c r="G151" s="12"/>
      <c r="H151" s="37"/>
      <c r="I151" s="52">
        <f t="shared" si="10"/>
        <v>70.042000000000002</v>
      </c>
      <c r="J151" s="10"/>
      <c r="K151" s="19"/>
    </row>
    <row r="152" spans="1:11" x14ac:dyDescent="0.25">
      <c r="A152" s="22">
        <f>EDATE(A149,1)</f>
        <v>40603</v>
      </c>
      <c r="B152" s="19" t="s">
        <v>171</v>
      </c>
      <c r="C152" s="12">
        <v>1.25</v>
      </c>
      <c r="D152" s="37">
        <v>0.68700000000000006</v>
      </c>
      <c r="E152" s="52">
        <f>SUM(C152,E151)-Table1[[#This Row],[Absence Undertime W/ Pay]]</f>
        <v>41.604999999999997</v>
      </c>
      <c r="F152" s="19"/>
      <c r="G152" s="12">
        <f>IF(ISBLANK(Table1[[#This Row],[EARNED]]),"",Table1[[#This Row],[EARNED]])</f>
        <v>1.25</v>
      </c>
      <c r="H152" s="37"/>
      <c r="I152" s="52">
        <f t="shared" si="10"/>
        <v>71.292000000000002</v>
      </c>
      <c r="J152" s="10"/>
      <c r="K152" s="19"/>
    </row>
    <row r="153" spans="1:11" x14ac:dyDescent="0.25">
      <c r="A153" s="22">
        <f t="shared" ref="A153:A168" si="11">EDATE(A152,1)</f>
        <v>40634</v>
      </c>
      <c r="B153" s="19" t="s">
        <v>172</v>
      </c>
      <c r="C153" s="12">
        <v>1.25</v>
      </c>
      <c r="D153" s="37">
        <v>0.629</v>
      </c>
      <c r="E153" s="52">
        <f>SUM(C153,E152)-Table1[[#This Row],[Absence Undertime W/ Pay]]</f>
        <v>42.225999999999999</v>
      </c>
      <c r="F153" s="19"/>
      <c r="G153" s="12">
        <f>IF(ISBLANK(Table1[[#This Row],[EARNED]]),"",Table1[[#This Row],[EARNED]])</f>
        <v>1.25</v>
      </c>
      <c r="H153" s="37"/>
      <c r="I153" s="52">
        <f t="shared" si="10"/>
        <v>72.542000000000002</v>
      </c>
      <c r="J153" s="10"/>
      <c r="K153" s="19"/>
    </row>
    <row r="154" spans="1:11" x14ac:dyDescent="0.25">
      <c r="A154" s="22">
        <f t="shared" si="11"/>
        <v>40664</v>
      </c>
      <c r="B154" s="19" t="s">
        <v>105</v>
      </c>
      <c r="C154" s="12">
        <v>1.25</v>
      </c>
      <c r="D154" s="37"/>
      <c r="E154" s="52">
        <f>SUM(C154,E153)-Table1[[#This Row],[Absence Undertime W/ Pay]]</f>
        <v>43.475999999999999</v>
      </c>
      <c r="F154" s="19"/>
      <c r="G154" s="12">
        <f>IF(ISBLANK(Table1[[#This Row],[EARNED]]),"",Table1[[#This Row],[EARNED]])</f>
        <v>1.25</v>
      </c>
      <c r="H154" s="37"/>
      <c r="I154" s="52">
        <f t="shared" si="10"/>
        <v>73.792000000000002</v>
      </c>
      <c r="J154" s="10"/>
      <c r="K154" s="19" t="s">
        <v>174</v>
      </c>
    </row>
    <row r="155" spans="1:11" x14ac:dyDescent="0.25">
      <c r="A155" s="22"/>
      <c r="B155" s="19" t="s">
        <v>91</v>
      </c>
      <c r="C155" s="12"/>
      <c r="D155" s="37">
        <v>1</v>
      </c>
      <c r="E155" s="52">
        <f>SUM(C155,E154)-Table1[[#This Row],[Absence Undertime W/ Pay]]</f>
        <v>42.475999999999999</v>
      </c>
      <c r="F155" s="19"/>
      <c r="G155" s="12"/>
      <c r="H155" s="37"/>
      <c r="I155" s="52">
        <f t="shared" si="10"/>
        <v>73.792000000000002</v>
      </c>
      <c r="J155" s="10"/>
      <c r="K155" s="47">
        <v>41395</v>
      </c>
    </row>
    <row r="156" spans="1:11" x14ac:dyDescent="0.25">
      <c r="A156" s="22"/>
      <c r="B156" s="19" t="s">
        <v>173</v>
      </c>
      <c r="C156" s="12"/>
      <c r="D156" s="37">
        <v>0.11000000000000001</v>
      </c>
      <c r="E156" s="52">
        <f>SUM(C156,E155)-Table1[[#This Row],[Absence Undertime W/ Pay]]</f>
        <v>42.366</v>
      </c>
      <c r="F156" s="19"/>
      <c r="G156" s="12"/>
      <c r="H156" s="37"/>
      <c r="I156" s="52">
        <f t="shared" si="10"/>
        <v>73.792000000000002</v>
      </c>
      <c r="J156" s="10"/>
      <c r="K156" s="19"/>
    </row>
    <row r="157" spans="1:11" x14ac:dyDescent="0.25">
      <c r="A157" s="22">
        <f>EDATE(A154,1)</f>
        <v>40695</v>
      </c>
      <c r="B157" s="19" t="s">
        <v>175</v>
      </c>
      <c r="C157" s="12">
        <v>1.25</v>
      </c>
      <c r="D157" s="37">
        <v>6.200000000000002E-2</v>
      </c>
      <c r="E157" s="52">
        <f>SUM(C157,E156)-Table1[[#This Row],[Absence Undertime W/ Pay]]</f>
        <v>43.554000000000002</v>
      </c>
      <c r="F157" s="19"/>
      <c r="G157" s="12">
        <f>IF(ISBLANK(Table1[[#This Row],[EARNED]]),"",Table1[[#This Row],[EARNED]])</f>
        <v>1.25</v>
      </c>
      <c r="H157" s="37"/>
      <c r="I157" s="52">
        <f t="shared" si="10"/>
        <v>75.042000000000002</v>
      </c>
      <c r="J157" s="10"/>
      <c r="K157" s="19"/>
    </row>
    <row r="158" spans="1:11" x14ac:dyDescent="0.25">
      <c r="A158" s="22">
        <f t="shared" si="11"/>
        <v>40725</v>
      </c>
      <c r="B158" s="19" t="s">
        <v>176</v>
      </c>
      <c r="C158" s="12">
        <v>1.25</v>
      </c>
      <c r="D158" s="37">
        <v>0.14600000000000002</v>
      </c>
      <c r="E158" s="52">
        <f>SUM(C158,E157)-Table1[[#This Row],[Absence Undertime W/ Pay]]</f>
        <v>44.658000000000001</v>
      </c>
      <c r="F158" s="19"/>
      <c r="G158" s="12">
        <f>IF(ISBLANK(Table1[[#This Row],[EARNED]]),"",Table1[[#This Row],[EARNED]])</f>
        <v>1.25</v>
      </c>
      <c r="H158" s="37"/>
      <c r="I158" s="52">
        <f t="shared" si="10"/>
        <v>76.292000000000002</v>
      </c>
      <c r="J158" s="10"/>
      <c r="K158" s="19"/>
    </row>
    <row r="159" spans="1:11" x14ac:dyDescent="0.25">
      <c r="A159" s="22">
        <f t="shared" si="11"/>
        <v>40756</v>
      </c>
      <c r="B159" s="19" t="s">
        <v>98</v>
      </c>
      <c r="C159" s="12">
        <v>1.25</v>
      </c>
      <c r="D159" s="37"/>
      <c r="E159" s="52">
        <f>SUM(C159,E158)-Table1[[#This Row],[Absence Undertime W/ Pay]]</f>
        <v>45.908000000000001</v>
      </c>
      <c r="F159" s="19"/>
      <c r="G159" s="12">
        <f>IF(ISBLANK(Table1[[#This Row],[EARNED]]),"",Table1[[#This Row],[EARNED]])</f>
        <v>1.25</v>
      </c>
      <c r="H159" s="37">
        <v>1</v>
      </c>
      <c r="I159" s="52">
        <f t="shared" si="10"/>
        <v>76.542000000000002</v>
      </c>
      <c r="J159" s="10"/>
      <c r="K159" s="47">
        <v>43678</v>
      </c>
    </row>
    <row r="160" spans="1:11" x14ac:dyDescent="0.25">
      <c r="A160" s="22"/>
      <c r="B160" s="19" t="s">
        <v>177</v>
      </c>
      <c r="C160" s="12"/>
      <c r="D160" s="37">
        <v>0.36499999999999999</v>
      </c>
      <c r="E160" s="52">
        <f>SUM(C160,E159)-Table1[[#This Row],[Absence Undertime W/ Pay]]</f>
        <v>45.542999999999999</v>
      </c>
      <c r="F160" s="19"/>
      <c r="G160" s="12"/>
      <c r="H160" s="37"/>
      <c r="I160" s="52">
        <f t="shared" si="10"/>
        <v>76.542000000000002</v>
      </c>
      <c r="J160" s="10"/>
      <c r="K160" s="19"/>
    </row>
    <row r="161" spans="1:11" x14ac:dyDescent="0.25">
      <c r="A161" s="22">
        <f>EDATE(A159,1)</f>
        <v>40787</v>
      </c>
      <c r="B161" s="19" t="s">
        <v>98</v>
      </c>
      <c r="C161" s="12">
        <v>1.25</v>
      </c>
      <c r="D161" s="37"/>
      <c r="E161" s="52">
        <f>SUM(C161,E160)-Table1[[#This Row],[Absence Undertime W/ Pay]]</f>
        <v>46.792999999999999</v>
      </c>
      <c r="F161" s="19"/>
      <c r="G161" s="12">
        <f>IF(ISBLANK(Table1[[#This Row],[EARNED]]),"",Table1[[#This Row],[EARNED]])</f>
        <v>1.25</v>
      </c>
      <c r="H161" s="37">
        <v>1</v>
      </c>
      <c r="I161" s="52">
        <f t="shared" si="10"/>
        <v>76.792000000000002</v>
      </c>
      <c r="J161" s="10"/>
      <c r="K161" s="49">
        <v>45176</v>
      </c>
    </row>
    <row r="162" spans="1:11" x14ac:dyDescent="0.25">
      <c r="A162" s="22"/>
      <c r="B162" s="19" t="s">
        <v>105</v>
      </c>
      <c r="C162" s="12"/>
      <c r="D162" s="37"/>
      <c r="E162" s="52">
        <f>SUM(C162,E161)-Table1[[#This Row],[Absence Undertime W/ Pay]]</f>
        <v>46.792999999999999</v>
      </c>
      <c r="F162" s="19"/>
      <c r="G162" s="12"/>
      <c r="H162" s="37"/>
      <c r="I162" s="52">
        <f t="shared" si="10"/>
        <v>76.792000000000002</v>
      </c>
      <c r="J162" s="10"/>
      <c r="K162" s="19" t="s">
        <v>179</v>
      </c>
    </row>
    <row r="163" spans="1:11" x14ac:dyDescent="0.25">
      <c r="A163" s="22"/>
      <c r="B163" s="19" t="s">
        <v>178</v>
      </c>
      <c r="C163" s="12"/>
      <c r="D163" s="37">
        <v>0.81899999999999995</v>
      </c>
      <c r="E163" s="52">
        <f>SUM(C163,E162)-Table1[[#This Row],[Absence Undertime W/ Pay]]</f>
        <v>45.973999999999997</v>
      </c>
      <c r="F163" s="19"/>
      <c r="G163" s="12"/>
      <c r="H163" s="37"/>
      <c r="I163" s="52">
        <f t="shared" si="10"/>
        <v>76.792000000000002</v>
      </c>
      <c r="J163" s="10"/>
      <c r="K163" s="19"/>
    </row>
    <row r="164" spans="1:11" x14ac:dyDescent="0.25">
      <c r="A164" s="22">
        <f>EDATE(A161,1)</f>
        <v>40817</v>
      </c>
      <c r="B164" s="19" t="s">
        <v>98</v>
      </c>
      <c r="C164" s="12">
        <v>1.25</v>
      </c>
      <c r="D164" s="37"/>
      <c r="E164" s="52">
        <f>SUM(C164,E163)-Table1[[#This Row],[Absence Undertime W/ Pay]]</f>
        <v>47.223999999999997</v>
      </c>
      <c r="F164" s="19"/>
      <c r="G164" s="12">
        <f>IF(ISBLANK(Table1[[#This Row],[EARNED]]),"",Table1[[#This Row],[EARNED]])</f>
        <v>1.25</v>
      </c>
      <c r="H164" s="37">
        <v>1</v>
      </c>
      <c r="I164" s="52">
        <f t="shared" si="10"/>
        <v>77.042000000000002</v>
      </c>
      <c r="J164" s="10"/>
      <c r="K164" s="49">
        <v>45203</v>
      </c>
    </row>
    <row r="165" spans="1:11" x14ac:dyDescent="0.25">
      <c r="A165" s="22"/>
      <c r="B165" s="19" t="s">
        <v>91</v>
      </c>
      <c r="C165" s="12"/>
      <c r="D165" s="37">
        <v>1</v>
      </c>
      <c r="E165" s="52">
        <f>SUM(C165,E164)-Table1[[#This Row],[Absence Undertime W/ Pay]]</f>
        <v>46.223999999999997</v>
      </c>
      <c r="F165" s="19"/>
      <c r="G165" s="12"/>
      <c r="H165" s="37"/>
      <c r="I165" s="52">
        <f t="shared" si="10"/>
        <v>77.042000000000002</v>
      </c>
      <c r="J165" s="10"/>
      <c r="K165" s="49">
        <v>45223</v>
      </c>
    </row>
    <row r="166" spans="1:11" x14ac:dyDescent="0.25">
      <c r="A166" s="22"/>
      <c r="B166" s="19" t="s">
        <v>180</v>
      </c>
      <c r="C166" s="12"/>
      <c r="D166" s="37">
        <v>0.192</v>
      </c>
      <c r="E166" s="52">
        <f>SUM(C166,E165)-Table1[[#This Row],[Absence Undertime W/ Pay]]</f>
        <v>46.031999999999996</v>
      </c>
      <c r="F166" s="19"/>
      <c r="G166" s="12"/>
      <c r="H166" s="37"/>
      <c r="I166" s="52">
        <f t="shared" si="10"/>
        <v>77.042000000000002</v>
      </c>
      <c r="J166" s="10"/>
      <c r="K166" s="19"/>
    </row>
    <row r="167" spans="1:11" x14ac:dyDescent="0.25">
      <c r="A167" s="22">
        <f>EDATE(A164,1)</f>
        <v>40848</v>
      </c>
      <c r="B167" s="19" t="s">
        <v>181</v>
      </c>
      <c r="C167" s="12">
        <v>1.25</v>
      </c>
      <c r="D167" s="37">
        <v>0.1</v>
      </c>
      <c r="E167" s="52">
        <f>SUM(C167,E166)-Table1[[#This Row],[Absence Undertime W/ Pay]]</f>
        <v>47.181999999999995</v>
      </c>
      <c r="F167" s="19"/>
      <c r="G167" s="12">
        <f>IF(ISBLANK(Table1[[#This Row],[EARNED]]),"",Table1[[#This Row],[EARNED]])</f>
        <v>1.25</v>
      </c>
      <c r="H167" s="37"/>
      <c r="I167" s="52">
        <f t="shared" si="10"/>
        <v>78.292000000000002</v>
      </c>
      <c r="J167" s="10"/>
      <c r="K167" s="19"/>
    </row>
    <row r="168" spans="1:11" x14ac:dyDescent="0.25">
      <c r="A168" s="22">
        <f t="shared" si="11"/>
        <v>40878</v>
      </c>
      <c r="B168" s="19" t="s">
        <v>91</v>
      </c>
      <c r="C168" s="12">
        <v>1.25</v>
      </c>
      <c r="D168" s="37">
        <v>1</v>
      </c>
      <c r="E168" s="52">
        <f>SUM(C168,E167)-Table1[[#This Row],[Absence Undertime W/ Pay]]</f>
        <v>47.431999999999995</v>
      </c>
      <c r="F168" s="19"/>
      <c r="G168" s="12">
        <f>IF(ISBLANK(Table1[[#This Row],[EARNED]]),"",Table1[[#This Row],[EARNED]])</f>
        <v>1.25</v>
      </c>
      <c r="H168" s="37"/>
      <c r="I168" s="52">
        <f t="shared" si="10"/>
        <v>79.542000000000002</v>
      </c>
      <c r="J168" s="10"/>
      <c r="K168" s="49">
        <v>45266</v>
      </c>
    </row>
    <row r="169" spans="1:11" x14ac:dyDescent="0.25">
      <c r="A169" s="22"/>
      <c r="B169" s="19" t="s">
        <v>182</v>
      </c>
      <c r="C169" s="12"/>
      <c r="D169" s="37">
        <v>0.77500000000000002</v>
      </c>
      <c r="E169" s="52">
        <f>SUM(C169,E168)-Table1[[#This Row],[Absence Undertime W/ Pay]]</f>
        <v>46.656999999999996</v>
      </c>
      <c r="F169" s="19"/>
      <c r="G169" s="12" t="str">
        <f>IF(ISBLANK(Table1[[#This Row],[EARNED]]),"",Table1[[#This Row],[EARNED]])</f>
        <v/>
      </c>
      <c r="H169" s="37"/>
      <c r="I169" s="52">
        <f t="shared" si="10"/>
        <v>79.542000000000002</v>
      </c>
      <c r="J169" s="10"/>
      <c r="K169" s="19"/>
    </row>
    <row r="170" spans="1:11" x14ac:dyDescent="0.25">
      <c r="A170" s="46" t="s">
        <v>183</v>
      </c>
      <c r="B170" s="19"/>
      <c r="C170" s="12"/>
      <c r="D170" s="37"/>
      <c r="E170" s="52">
        <f>SUM(C170,E169)-Table1[[#This Row],[Absence Undertime W/ Pay]]</f>
        <v>46.656999999999996</v>
      </c>
      <c r="F170" s="19"/>
      <c r="G170" s="12" t="str">
        <f>IF(ISBLANK(Table1[[#This Row],[EARNED]]),"",Table1[[#This Row],[EARNED]])</f>
        <v/>
      </c>
      <c r="H170" s="37"/>
      <c r="I170" s="52">
        <f t="shared" si="10"/>
        <v>79.542000000000002</v>
      </c>
      <c r="J170" s="10"/>
      <c r="K170" s="19"/>
    </row>
    <row r="171" spans="1:11" x14ac:dyDescent="0.25">
      <c r="A171" s="22">
        <v>40909</v>
      </c>
      <c r="B171" s="19" t="s">
        <v>184</v>
      </c>
      <c r="C171" s="12">
        <v>1.25</v>
      </c>
      <c r="D171" s="37">
        <v>0.75</v>
      </c>
      <c r="E171" s="52">
        <f>SUM(C171,E170)-Table1[[#This Row],[Absence Undertime W/ Pay]]</f>
        <v>47.156999999999996</v>
      </c>
      <c r="F171" s="19"/>
      <c r="G171" s="12">
        <f>IF(ISBLANK(Table1[[#This Row],[EARNED]]),"",Table1[[#This Row],[EARNED]])</f>
        <v>1.25</v>
      </c>
      <c r="H171" s="37"/>
      <c r="I171" s="52">
        <f t="shared" si="10"/>
        <v>80.792000000000002</v>
      </c>
      <c r="J171" s="10"/>
      <c r="K171" s="19"/>
    </row>
    <row r="172" spans="1:11" x14ac:dyDescent="0.25">
      <c r="A172" s="22">
        <f>EDATE(A171,1)</f>
        <v>40940</v>
      </c>
      <c r="B172" s="19" t="s">
        <v>146</v>
      </c>
      <c r="C172" s="12">
        <v>1.25</v>
      </c>
      <c r="D172" s="37">
        <v>2</v>
      </c>
      <c r="E172" s="52">
        <f>SUM(C172,E171)-Table1[[#This Row],[Absence Undertime W/ Pay]]</f>
        <v>46.406999999999996</v>
      </c>
      <c r="F172" s="19"/>
      <c r="G172" s="12">
        <f>IF(ISBLANK(Table1[[#This Row],[EARNED]]),"",Table1[[#This Row],[EARNED]])</f>
        <v>1.25</v>
      </c>
      <c r="H172" s="37"/>
      <c r="I172" s="52">
        <f t="shared" si="10"/>
        <v>82.042000000000002</v>
      </c>
      <c r="J172" s="10"/>
      <c r="K172" s="19" t="s">
        <v>186</v>
      </c>
    </row>
    <row r="173" spans="1:11" x14ac:dyDescent="0.25">
      <c r="A173" s="22"/>
      <c r="B173" s="19" t="s">
        <v>185</v>
      </c>
      <c r="C173" s="12"/>
      <c r="D173" s="37">
        <v>1</v>
      </c>
      <c r="E173" s="52">
        <f>SUM(C173,E172)-Table1[[#This Row],[Absence Undertime W/ Pay]]</f>
        <v>45.406999999999996</v>
      </c>
      <c r="F173" s="19"/>
      <c r="G173" s="12"/>
      <c r="H173" s="37"/>
      <c r="I173" s="52">
        <f t="shared" si="10"/>
        <v>82.042000000000002</v>
      </c>
      <c r="J173" s="10"/>
      <c r="K173" s="19"/>
    </row>
    <row r="174" spans="1:11" x14ac:dyDescent="0.25">
      <c r="A174" s="22">
        <f>EDATE(A172,1)</f>
        <v>40969</v>
      </c>
      <c r="B174" s="19" t="s">
        <v>187</v>
      </c>
      <c r="C174" s="12">
        <v>1.25</v>
      </c>
      <c r="D174" s="37">
        <v>0.30399999999999999</v>
      </c>
      <c r="E174" s="52">
        <f>SUM(C174,E173)-Table1[[#This Row],[Absence Undertime W/ Pay]]</f>
        <v>46.352999999999994</v>
      </c>
      <c r="F174" s="19"/>
      <c r="G174" s="12">
        <f>IF(ISBLANK(Table1[[#This Row],[EARNED]]),"",Table1[[#This Row],[EARNED]])</f>
        <v>1.25</v>
      </c>
      <c r="H174" s="37"/>
      <c r="I174" s="52">
        <f t="shared" si="10"/>
        <v>83.292000000000002</v>
      </c>
      <c r="J174" s="10"/>
      <c r="K174" s="19"/>
    </row>
    <row r="175" spans="1:11" x14ac:dyDescent="0.25">
      <c r="A175" s="22">
        <f t="shared" ref="A175:A181" si="12">EDATE(A174,1)</f>
        <v>41000</v>
      </c>
      <c r="B175" s="19"/>
      <c r="C175" s="12">
        <v>1.25</v>
      </c>
      <c r="D175" s="37"/>
      <c r="E175" s="52">
        <f>SUM(C175,E174)-Table1[[#This Row],[Absence Undertime W/ Pay]]</f>
        <v>47.602999999999994</v>
      </c>
      <c r="F175" s="19"/>
      <c r="G175" s="12">
        <f>IF(ISBLANK(Table1[[#This Row],[EARNED]]),"",Table1[[#This Row],[EARNED]])</f>
        <v>1.25</v>
      </c>
      <c r="H175" s="37"/>
      <c r="I175" s="52">
        <f t="shared" si="10"/>
        <v>84.542000000000002</v>
      </c>
      <c r="J175" s="10"/>
      <c r="K175" s="19"/>
    </row>
    <row r="176" spans="1:11" x14ac:dyDescent="0.25">
      <c r="A176" s="22">
        <f t="shared" si="12"/>
        <v>41030</v>
      </c>
      <c r="B176" s="19" t="s">
        <v>188</v>
      </c>
      <c r="C176" s="12">
        <v>1.25</v>
      </c>
      <c r="D176" s="37">
        <v>3</v>
      </c>
      <c r="E176" s="52">
        <f>SUM(C176,E175)-Table1[[#This Row],[Absence Undertime W/ Pay]]</f>
        <v>45.852999999999994</v>
      </c>
      <c r="F176" s="19"/>
      <c r="G176" s="12">
        <f>IF(ISBLANK(Table1[[#This Row],[EARNED]]),"",Table1[[#This Row],[EARNED]])</f>
        <v>1.25</v>
      </c>
      <c r="H176" s="37"/>
      <c r="I176" s="52">
        <f t="shared" si="10"/>
        <v>85.792000000000002</v>
      </c>
      <c r="J176" s="10"/>
      <c r="K176" s="19" t="s">
        <v>189</v>
      </c>
    </row>
    <row r="177" spans="1:11" x14ac:dyDescent="0.25">
      <c r="A177" s="22">
        <f t="shared" si="12"/>
        <v>41061</v>
      </c>
      <c r="B177" s="19" t="s">
        <v>185</v>
      </c>
      <c r="C177" s="12">
        <v>1.25</v>
      </c>
      <c r="D177" s="37">
        <v>1</v>
      </c>
      <c r="E177" s="52">
        <f>SUM(C177,E176)-Table1[[#This Row],[Absence Undertime W/ Pay]]</f>
        <v>46.102999999999994</v>
      </c>
      <c r="F177" s="19"/>
      <c r="G177" s="12">
        <f>IF(ISBLANK(Table1[[#This Row],[EARNED]]),"",Table1[[#This Row],[EARNED]])</f>
        <v>1.25</v>
      </c>
      <c r="H177" s="37"/>
      <c r="I177" s="52">
        <f t="shared" si="10"/>
        <v>87.042000000000002</v>
      </c>
      <c r="J177" s="10"/>
      <c r="K177" s="19"/>
    </row>
    <row r="178" spans="1:11" x14ac:dyDescent="0.25">
      <c r="A178" s="22">
        <f t="shared" si="12"/>
        <v>41091</v>
      </c>
      <c r="B178" s="19" t="s">
        <v>190</v>
      </c>
      <c r="C178" s="12">
        <v>1.25</v>
      </c>
      <c r="D178" s="37">
        <v>1.7000000000000001E-2</v>
      </c>
      <c r="E178" s="52">
        <f>SUM(C178,E177)-Table1[[#This Row],[Absence Undertime W/ Pay]]</f>
        <v>47.335999999999991</v>
      </c>
      <c r="F178" s="19"/>
      <c r="G178" s="12">
        <f>IF(ISBLANK(Table1[[#This Row],[EARNED]]),"",Table1[[#This Row],[EARNED]])</f>
        <v>1.25</v>
      </c>
      <c r="H178" s="37"/>
      <c r="I178" s="52">
        <f t="shared" si="10"/>
        <v>88.292000000000002</v>
      </c>
      <c r="J178" s="10"/>
      <c r="K178" s="19"/>
    </row>
    <row r="179" spans="1:11" x14ac:dyDescent="0.25">
      <c r="A179" s="22">
        <f t="shared" si="12"/>
        <v>41122</v>
      </c>
      <c r="B179" s="19" t="s">
        <v>191</v>
      </c>
      <c r="C179" s="12">
        <v>1.25</v>
      </c>
      <c r="D179" s="37">
        <v>2.9000000000000012E-2</v>
      </c>
      <c r="E179" s="52">
        <f>SUM(C179,E178)-Table1[[#This Row],[Absence Undertime W/ Pay]]</f>
        <v>48.556999999999988</v>
      </c>
      <c r="F179" s="19"/>
      <c r="G179" s="12">
        <f>IF(ISBLANK(Table1[[#This Row],[EARNED]]),"",Table1[[#This Row],[EARNED]])</f>
        <v>1.25</v>
      </c>
      <c r="H179" s="37"/>
      <c r="I179" s="52">
        <f t="shared" si="10"/>
        <v>89.542000000000002</v>
      </c>
      <c r="J179" s="10"/>
      <c r="K179" s="19"/>
    </row>
    <row r="180" spans="1:11" x14ac:dyDescent="0.25">
      <c r="A180" s="22">
        <f t="shared" si="12"/>
        <v>41153</v>
      </c>
      <c r="B180" s="19" t="s">
        <v>192</v>
      </c>
      <c r="C180" s="12">
        <v>1.25</v>
      </c>
      <c r="D180" s="37">
        <v>4.4000000000000004E-2</v>
      </c>
      <c r="E180" s="52">
        <f>SUM(C180,E179)-Table1[[#This Row],[Absence Undertime W/ Pay]]</f>
        <v>49.762999999999991</v>
      </c>
      <c r="F180" s="19"/>
      <c r="G180" s="12">
        <f>IF(ISBLANK(Table1[[#This Row],[EARNED]]),"",Table1[[#This Row],[EARNED]])</f>
        <v>1.25</v>
      </c>
      <c r="H180" s="37"/>
      <c r="I180" s="52">
        <f t="shared" si="10"/>
        <v>90.792000000000002</v>
      </c>
      <c r="J180" s="10"/>
      <c r="K180" s="19"/>
    </row>
    <row r="181" spans="1:11" x14ac:dyDescent="0.25">
      <c r="A181" s="22">
        <f t="shared" si="12"/>
        <v>41183</v>
      </c>
      <c r="B181" s="19" t="s">
        <v>105</v>
      </c>
      <c r="C181" s="12">
        <v>1.25</v>
      </c>
      <c r="D181" s="37"/>
      <c r="E181" s="52">
        <f>SUM(C181,E180)-Table1[[#This Row],[Absence Undertime W/ Pay]]</f>
        <v>51.012999999999991</v>
      </c>
      <c r="F181" s="19"/>
      <c r="G181" s="12">
        <f>IF(ISBLANK(Table1[[#This Row],[EARNED]]),"",Table1[[#This Row],[EARNED]])</f>
        <v>1.25</v>
      </c>
      <c r="H181" s="37"/>
      <c r="I181" s="52">
        <f t="shared" si="10"/>
        <v>92.042000000000002</v>
      </c>
      <c r="J181" s="10"/>
      <c r="K181" s="19" t="s">
        <v>194</v>
      </c>
    </row>
    <row r="182" spans="1:11" x14ac:dyDescent="0.25">
      <c r="A182" s="22"/>
      <c r="B182" s="19" t="s">
        <v>105</v>
      </c>
      <c r="C182" s="12"/>
      <c r="D182" s="37"/>
      <c r="E182" s="52">
        <f>SUM(C182,E181)-Table1[[#This Row],[Absence Undertime W/ Pay]]</f>
        <v>51.012999999999991</v>
      </c>
      <c r="F182" s="19"/>
      <c r="G182" s="12"/>
      <c r="H182" s="37"/>
      <c r="I182" s="52">
        <f t="shared" si="10"/>
        <v>92.042000000000002</v>
      </c>
      <c r="J182" s="10"/>
      <c r="K182" s="19" t="s">
        <v>195</v>
      </c>
    </row>
    <row r="183" spans="1:11" x14ac:dyDescent="0.25">
      <c r="A183" s="22"/>
      <c r="B183" s="19" t="s">
        <v>98</v>
      </c>
      <c r="C183" s="12"/>
      <c r="D183" s="37"/>
      <c r="E183" s="52">
        <f>SUM(C183,E182)-Table1[[#This Row],[Absence Undertime W/ Pay]]</f>
        <v>51.012999999999991</v>
      </c>
      <c r="F183" s="19"/>
      <c r="G183" s="12"/>
      <c r="H183" s="37">
        <v>1</v>
      </c>
      <c r="I183" s="52">
        <f t="shared" si="10"/>
        <v>91.042000000000002</v>
      </c>
      <c r="J183" s="10"/>
      <c r="K183" s="47">
        <v>47392</v>
      </c>
    </row>
    <row r="184" spans="1:11" x14ac:dyDescent="0.25">
      <c r="A184" s="22"/>
      <c r="B184" s="19" t="s">
        <v>105</v>
      </c>
      <c r="C184" s="12"/>
      <c r="D184" s="37"/>
      <c r="E184" s="52">
        <f>SUM(C184,E183)-Table1[[#This Row],[Absence Undertime W/ Pay]]</f>
        <v>51.012999999999991</v>
      </c>
      <c r="F184" s="19"/>
      <c r="G184" s="12"/>
      <c r="H184" s="37"/>
      <c r="I184" s="52">
        <f t="shared" si="10"/>
        <v>91.042000000000002</v>
      </c>
      <c r="J184" s="10"/>
      <c r="K184" s="19" t="s">
        <v>196</v>
      </c>
    </row>
    <row r="185" spans="1:11" x14ac:dyDescent="0.25">
      <c r="A185" s="22"/>
      <c r="B185" s="19" t="s">
        <v>193</v>
      </c>
      <c r="C185" s="12"/>
      <c r="D185" s="37">
        <v>1.2E-2</v>
      </c>
      <c r="E185" s="52">
        <f>SUM(C185,E184)-Table1[[#This Row],[Absence Undertime W/ Pay]]</f>
        <v>51.000999999999991</v>
      </c>
      <c r="F185" s="19"/>
      <c r="G185" s="12"/>
      <c r="H185" s="37"/>
      <c r="I185" s="52">
        <f t="shared" si="10"/>
        <v>91.042000000000002</v>
      </c>
      <c r="J185" s="10"/>
      <c r="K185" s="19"/>
    </row>
    <row r="186" spans="1:11" x14ac:dyDescent="0.25">
      <c r="A186" s="22">
        <f>EDATE(A181,1)</f>
        <v>41214</v>
      </c>
      <c r="B186" s="19" t="s">
        <v>91</v>
      </c>
      <c r="C186" s="12">
        <v>1.25</v>
      </c>
      <c r="D186" s="37">
        <v>1</v>
      </c>
      <c r="E186" s="52">
        <f>SUM(C186,E185)-Table1[[#This Row],[Absence Undertime W/ Pay]]</f>
        <v>51.250999999999991</v>
      </c>
      <c r="F186" s="19"/>
      <c r="G186" s="12">
        <f>IF(ISBLANK(Table1[[#This Row],[EARNED]]),"",Table1[[#This Row],[EARNED]])</f>
        <v>1.25</v>
      </c>
      <c r="H186" s="37"/>
      <c r="I186" s="52">
        <f t="shared" si="10"/>
        <v>92.292000000000002</v>
      </c>
      <c r="J186" s="10"/>
      <c r="K186" s="49">
        <v>45265</v>
      </c>
    </row>
    <row r="187" spans="1:11" x14ac:dyDescent="0.25">
      <c r="A187" s="22"/>
      <c r="B187" s="19" t="s">
        <v>197</v>
      </c>
      <c r="C187" s="12"/>
      <c r="D187" s="37">
        <v>2.5000000000000008E-2</v>
      </c>
      <c r="E187" s="52">
        <f>SUM(C187,E186)-Table1[[#This Row],[Absence Undertime W/ Pay]]</f>
        <v>51.225999999999992</v>
      </c>
      <c r="F187" s="19"/>
      <c r="G187" s="12" t="str">
        <f>IF(ISBLANK(Table1[[#This Row],[EARNED]]),"",Table1[[#This Row],[EARNED]])</f>
        <v/>
      </c>
      <c r="H187" s="37"/>
      <c r="I187" s="52">
        <f t="shared" si="10"/>
        <v>92.292000000000002</v>
      </c>
      <c r="J187" s="10"/>
      <c r="K187" s="19"/>
    </row>
    <row r="188" spans="1:11" x14ac:dyDescent="0.25">
      <c r="A188" s="22">
        <f>EDATE(A186,1)</f>
        <v>41244</v>
      </c>
      <c r="B188" s="19" t="s">
        <v>198</v>
      </c>
      <c r="C188" s="12">
        <v>1.25</v>
      </c>
      <c r="D188" s="37">
        <v>0.15200000000000002</v>
      </c>
      <c r="E188" s="52">
        <f>SUM(C188,E187)-Table1[[#This Row],[Absence Undertime W/ Pay]]</f>
        <v>52.323999999999991</v>
      </c>
      <c r="F188" s="19"/>
      <c r="G188" s="12">
        <f>IF(ISBLANK(Table1[[#This Row],[EARNED]]),"",Table1[[#This Row],[EARNED]])</f>
        <v>1.25</v>
      </c>
      <c r="H188" s="37"/>
      <c r="I188" s="52">
        <f t="shared" si="10"/>
        <v>93.542000000000002</v>
      </c>
      <c r="J188" s="10"/>
      <c r="K188" s="19"/>
    </row>
    <row r="189" spans="1:11" x14ac:dyDescent="0.25">
      <c r="A189" s="46" t="s">
        <v>199</v>
      </c>
      <c r="B189" s="19"/>
      <c r="C189" s="12"/>
      <c r="D189" s="37"/>
      <c r="E189" s="52">
        <f>SUM(C189,E188)-Table1[[#This Row],[Absence Undertime W/ Pay]]</f>
        <v>52.323999999999991</v>
      </c>
      <c r="F189" s="19"/>
      <c r="G189" s="12" t="str">
        <f>IF(ISBLANK(Table1[[#This Row],[EARNED]]),"",Table1[[#This Row],[EARNED]])</f>
        <v/>
      </c>
      <c r="H189" s="37"/>
      <c r="I189" s="52">
        <f t="shared" si="10"/>
        <v>93.542000000000002</v>
      </c>
      <c r="J189" s="10"/>
      <c r="K189" s="19"/>
    </row>
    <row r="190" spans="1:11" x14ac:dyDescent="0.25">
      <c r="A190" s="22">
        <v>41275</v>
      </c>
      <c r="B190" s="19" t="s">
        <v>98</v>
      </c>
      <c r="C190" s="12">
        <v>1.25</v>
      </c>
      <c r="D190" s="37"/>
      <c r="E190" s="52">
        <f>SUM(C190,E189)-Table1[[#This Row],[Absence Undertime W/ Pay]]</f>
        <v>53.573999999999991</v>
      </c>
      <c r="F190" s="19"/>
      <c r="G190" s="12">
        <f>IF(ISBLANK(Table1[[#This Row],[EARNED]]),"",Table1[[#This Row],[EARNED]])</f>
        <v>1.25</v>
      </c>
      <c r="H190" s="37">
        <v>1</v>
      </c>
      <c r="I190" s="52">
        <f t="shared" si="10"/>
        <v>93.792000000000002</v>
      </c>
      <c r="J190" s="10"/>
      <c r="K190" s="47">
        <v>45658</v>
      </c>
    </row>
    <row r="191" spans="1:11" x14ac:dyDescent="0.25">
      <c r="A191" s="22"/>
      <c r="B191" s="19" t="s">
        <v>105</v>
      </c>
      <c r="C191" s="12"/>
      <c r="D191" s="37"/>
      <c r="E191" s="52">
        <f>SUM(C191,E190)-Table1[[#This Row],[Absence Undertime W/ Pay]]</f>
        <v>53.573999999999991</v>
      </c>
      <c r="F191" s="19"/>
      <c r="G191" s="12"/>
      <c r="H191" s="37"/>
      <c r="I191" s="52">
        <f t="shared" si="10"/>
        <v>93.792000000000002</v>
      </c>
      <c r="J191" s="10"/>
      <c r="K191" s="19" t="s">
        <v>200</v>
      </c>
    </row>
    <row r="192" spans="1:11" x14ac:dyDescent="0.25">
      <c r="A192" s="22"/>
      <c r="B192" s="19" t="s">
        <v>201</v>
      </c>
      <c r="C192" s="12"/>
      <c r="D192" s="37">
        <v>8.1000000000000016E-2</v>
      </c>
      <c r="E192" s="52">
        <f>SUM(C192,E191)-Table1[[#This Row],[Absence Undertime W/ Pay]]</f>
        <v>53.492999999999988</v>
      </c>
      <c r="F192" s="19"/>
      <c r="G192" s="12"/>
      <c r="H192" s="37"/>
      <c r="I192" s="52">
        <f t="shared" si="10"/>
        <v>93.792000000000002</v>
      </c>
      <c r="J192" s="10"/>
      <c r="K192" s="19"/>
    </row>
    <row r="193" spans="1:11" x14ac:dyDescent="0.25">
      <c r="A193" s="22">
        <f>EDATE(A190,1)</f>
        <v>41306</v>
      </c>
      <c r="B193" s="19" t="s">
        <v>98</v>
      </c>
      <c r="C193" s="12">
        <v>1.25</v>
      </c>
      <c r="D193" s="37"/>
      <c r="E193" s="52">
        <f>SUM(C193,E192)-Table1[[#This Row],[Absence Undertime W/ Pay]]</f>
        <v>54.742999999999988</v>
      </c>
      <c r="F193" s="19"/>
      <c r="G193" s="12">
        <f>IF(ISBLANK(Table1[[#This Row],[EARNED]]),"",Table1[[#This Row],[EARNED]])</f>
        <v>1.25</v>
      </c>
      <c r="H193" s="37">
        <v>1</v>
      </c>
      <c r="I193" s="52">
        <f t="shared" si="10"/>
        <v>94.042000000000002</v>
      </c>
      <c r="J193" s="10"/>
      <c r="K193" s="49">
        <v>44962</v>
      </c>
    </row>
    <row r="194" spans="1:11" x14ac:dyDescent="0.25">
      <c r="A194" s="22"/>
      <c r="B194" s="19" t="s">
        <v>129</v>
      </c>
      <c r="C194" s="12"/>
      <c r="D194" s="37"/>
      <c r="E194" s="52">
        <f>SUM(C194,E193)-Table1[[#This Row],[Absence Undertime W/ Pay]]</f>
        <v>54.742999999999988</v>
      </c>
      <c r="F194" s="19"/>
      <c r="G194" s="12"/>
      <c r="H194" s="37"/>
      <c r="I194" s="52">
        <f t="shared" si="10"/>
        <v>94.042000000000002</v>
      </c>
      <c r="J194" s="10"/>
      <c r="K194" s="19" t="s">
        <v>203</v>
      </c>
    </row>
    <row r="195" spans="1:11" x14ac:dyDescent="0.25">
      <c r="A195" s="22"/>
      <c r="B195" s="19" t="s">
        <v>202</v>
      </c>
      <c r="C195" s="12"/>
      <c r="D195" s="37">
        <v>1.871</v>
      </c>
      <c r="E195" s="52">
        <f>SUM(C195,E194)-Table1[[#This Row],[Absence Undertime W/ Pay]]</f>
        <v>52.871999999999986</v>
      </c>
      <c r="F195" s="19"/>
      <c r="G195" s="12"/>
      <c r="H195" s="37"/>
      <c r="I195" s="52">
        <f t="shared" si="10"/>
        <v>94.042000000000002</v>
      </c>
      <c r="J195" s="10"/>
      <c r="K195" s="19"/>
    </row>
    <row r="196" spans="1:11" x14ac:dyDescent="0.25">
      <c r="A196" s="22">
        <f>EDATE(A193,1)</f>
        <v>41334</v>
      </c>
      <c r="B196" s="19" t="s">
        <v>204</v>
      </c>
      <c r="C196" s="12">
        <v>1.25</v>
      </c>
      <c r="D196" s="37">
        <v>0.17900000000000002</v>
      </c>
      <c r="E196" s="52">
        <f>SUM(C196,E195)-Table1[[#This Row],[Absence Undertime W/ Pay]]</f>
        <v>53.942999999999984</v>
      </c>
      <c r="F196" s="19"/>
      <c r="G196" s="12">
        <f>IF(ISBLANK(Table1[[#This Row],[EARNED]]),"",Table1[[#This Row],[EARNED]])</f>
        <v>1.25</v>
      </c>
      <c r="H196" s="37"/>
      <c r="I196" s="52">
        <f t="shared" si="10"/>
        <v>95.292000000000002</v>
      </c>
      <c r="J196" s="10"/>
      <c r="K196" s="19"/>
    </row>
    <row r="197" spans="1:11" x14ac:dyDescent="0.25">
      <c r="A197" s="22">
        <f t="shared" ref="A197:A207" si="13">EDATE(A196,1)</f>
        <v>41365</v>
      </c>
      <c r="B197" s="19"/>
      <c r="C197" s="12">
        <v>1.25</v>
      </c>
      <c r="D197" s="37"/>
      <c r="E197" s="52">
        <f>SUM(C197,E196)-Table1[[#This Row],[Absence Undertime W/ Pay]]</f>
        <v>55.192999999999984</v>
      </c>
      <c r="F197" s="19"/>
      <c r="G197" s="12">
        <f>IF(ISBLANK(Table1[[#This Row],[EARNED]]),"",Table1[[#This Row],[EARNED]])</f>
        <v>1.25</v>
      </c>
      <c r="H197" s="37"/>
      <c r="I197" s="52">
        <f t="shared" si="10"/>
        <v>96.542000000000002</v>
      </c>
      <c r="J197" s="10"/>
      <c r="K197" s="19"/>
    </row>
    <row r="198" spans="1:11" x14ac:dyDescent="0.25">
      <c r="A198" s="22">
        <f t="shared" si="13"/>
        <v>41395</v>
      </c>
      <c r="B198" s="19" t="s">
        <v>205</v>
      </c>
      <c r="C198" s="12">
        <v>1.25</v>
      </c>
      <c r="D198" s="37">
        <v>1.0309999999999999</v>
      </c>
      <c r="E198" s="52">
        <f>SUM(C198,E197)-Table1[[#This Row],[Absence Undertime W/ Pay]]</f>
        <v>55.411999999999985</v>
      </c>
      <c r="F198" s="19"/>
      <c r="G198" s="12">
        <f>IF(ISBLANK(Table1[[#This Row],[EARNED]]),"",Table1[[#This Row],[EARNED]])</f>
        <v>1.25</v>
      </c>
      <c r="H198" s="37"/>
      <c r="I198" s="52">
        <f t="shared" si="10"/>
        <v>97.792000000000002</v>
      </c>
      <c r="J198" s="10"/>
      <c r="K198" s="19"/>
    </row>
    <row r="199" spans="1:11" x14ac:dyDescent="0.25">
      <c r="A199" s="22">
        <f t="shared" si="13"/>
        <v>41426</v>
      </c>
      <c r="B199" s="19" t="s">
        <v>156</v>
      </c>
      <c r="C199" s="12">
        <v>1.25</v>
      </c>
      <c r="D199" s="37">
        <v>2.1000000000000005E-2</v>
      </c>
      <c r="E199" s="52">
        <f>SUM(C199,E198)-Table1[[#This Row],[Absence Undertime W/ Pay]]</f>
        <v>56.640999999999984</v>
      </c>
      <c r="F199" s="19"/>
      <c r="G199" s="12">
        <f>IF(ISBLANK(Table1[[#This Row],[EARNED]]),"",Table1[[#This Row],[EARNED]])</f>
        <v>1.25</v>
      </c>
      <c r="H199" s="37"/>
      <c r="I199" s="52">
        <f t="shared" si="10"/>
        <v>99.042000000000002</v>
      </c>
      <c r="J199" s="10"/>
      <c r="K199" s="19"/>
    </row>
    <row r="200" spans="1:11" x14ac:dyDescent="0.25">
      <c r="A200" s="22">
        <f t="shared" si="13"/>
        <v>41456</v>
      </c>
      <c r="B200" s="19" t="s">
        <v>91</v>
      </c>
      <c r="C200" s="12">
        <v>1.25</v>
      </c>
      <c r="D200" s="37">
        <v>1</v>
      </c>
      <c r="E200" s="52">
        <f>SUM(C200,E199)-Table1[[#This Row],[Absence Undertime W/ Pay]]</f>
        <v>56.890999999999984</v>
      </c>
      <c r="F200" s="19"/>
      <c r="G200" s="12">
        <f>IF(ISBLANK(Table1[[#This Row],[EARNED]]),"",Table1[[#This Row],[EARNED]])</f>
        <v>1.25</v>
      </c>
      <c r="H200" s="37"/>
      <c r="I200" s="52">
        <f t="shared" si="10"/>
        <v>100.292</v>
      </c>
      <c r="J200" s="10"/>
      <c r="K200" s="47">
        <v>46204</v>
      </c>
    </row>
    <row r="201" spans="1:11" x14ac:dyDescent="0.25">
      <c r="A201" s="22"/>
      <c r="B201" s="19" t="s">
        <v>114</v>
      </c>
      <c r="C201" s="12"/>
      <c r="D201" s="37"/>
      <c r="E201" s="52">
        <f>SUM(C201,E200)-Table1[[#This Row],[Absence Undertime W/ Pay]]</f>
        <v>56.890999999999984</v>
      </c>
      <c r="F201" s="19"/>
      <c r="G201" s="12"/>
      <c r="H201" s="37">
        <v>2</v>
      </c>
      <c r="I201" s="52">
        <f t="shared" si="10"/>
        <v>98.292000000000002</v>
      </c>
      <c r="J201" s="10"/>
      <c r="K201" s="19" t="s">
        <v>206</v>
      </c>
    </row>
    <row r="202" spans="1:11" x14ac:dyDescent="0.25">
      <c r="A202" s="22"/>
      <c r="B202" s="19" t="s">
        <v>207</v>
      </c>
      <c r="C202" s="12"/>
      <c r="D202" s="37">
        <v>4.6000000000000006E-2</v>
      </c>
      <c r="E202" s="52">
        <f>SUM(C202,E201)-Table1[[#This Row],[Absence Undertime W/ Pay]]</f>
        <v>56.844999999999985</v>
      </c>
      <c r="F202" s="19"/>
      <c r="G202" s="12"/>
      <c r="H202" s="37"/>
      <c r="I202" s="52">
        <f t="shared" si="10"/>
        <v>98.292000000000002</v>
      </c>
      <c r="J202" s="10"/>
      <c r="K202" s="19"/>
    </row>
    <row r="203" spans="1:11" x14ac:dyDescent="0.25">
      <c r="A203" s="22">
        <f>EDATE(A200,1)</f>
        <v>41487</v>
      </c>
      <c r="B203" s="19" t="s">
        <v>208</v>
      </c>
      <c r="C203" s="12">
        <v>1.25</v>
      </c>
      <c r="D203" s="37">
        <v>8.3000000000000018E-2</v>
      </c>
      <c r="E203" s="52">
        <f>SUM(C203,E202)-Table1[[#This Row],[Absence Undertime W/ Pay]]</f>
        <v>58.011999999999986</v>
      </c>
      <c r="F203" s="19"/>
      <c r="G203" s="12">
        <f>IF(ISBLANK(Table1[[#This Row],[EARNED]]),"",Table1[[#This Row],[EARNED]])</f>
        <v>1.25</v>
      </c>
      <c r="H203" s="37"/>
      <c r="I203" s="52">
        <f t="shared" si="10"/>
        <v>99.542000000000002</v>
      </c>
      <c r="J203" s="10"/>
      <c r="K203" s="19"/>
    </row>
    <row r="204" spans="1:11" x14ac:dyDescent="0.25">
      <c r="A204" s="22">
        <f t="shared" si="13"/>
        <v>41518</v>
      </c>
      <c r="B204" s="19" t="s">
        <v>91</v>
      </c>
      <c r="C204" s="12">
        <v>1.25</v>
      </c>
      <c r="D204" s="37">
        <v>1</v>
      </c>
      <c r="E204" s="52">
        <f>SUM(C204,E203)-Table1[[#This Row],[Absence Undertime W/ Pay]]</f>
        <v>58.261999999999986</v>
      </c>
      <c r="F204" s="19"/>
      <c r="G204" s="12">
        <f>IF(ISBLANK(Table1[[#This Row],[EARNED]]),"",Table1[[#This Row],[EARNED]])</f>
        <v>1.25</v>
      </c>
      <c r="H204" s="37"/>
      <c r="I204" s="52">
        <f t="shared" si="10"/>
        <v>100.792</v>
      </c>
      <c r="J204" s="10"/>
      <c r="K204" s="47">
        <v>43709</v>
      </c>
    </row>
    <row r="205" spans="1:11" x14ac:dyDescent="0.25">
      <c r="A205" s="22"/>
      <c r="B205" s="19" t="s">
        <v>78</v>
      </c>
      <c r="C205" s="12"/>
      <c r="D205" s="37">
        <v>0.17100000000000001</v>
      </c>
      <c r="E205" s="52">
        <f>SUM(C205,E204)-Table1[[#This Row],[Absence Undertime W/ Pay]]</f>
        <v>58.090999999999987</v>
      </c>
      <c r="F205" s="19"/>
      <c r="G205" s="12"/>
      <c r="H205" s="37"/>
      <c r="I205" s="52">
        <f t="shared" ref="I205:I268" si="14">SUM(G205,I204)-H205</f>
        <v>100.792</v>
      </c>
      <c r="J205" s="10"/>
      <c r="K205" s="19"/>
    </row>
    <row r="206" spans="1:11" x14ac:dyDescent="0.25">
      <c r="A206" s="22">
        <f>EDATE(A204,1)</f>
        <v>41548</v>
      </c>
      <c r="B206" s="19" t="s">
        <v>209</v>
      </c>
      <c r="C206" s="12">
        <v>1.25</v>
      </c>
      <c r="D206" s="37">
        <v>0.57299999999999995</v>
      </c>
      <c r="E206" s="52">
        <f>SUM(C206,E205)-Table1[[#This Row],[Absence Undertime W/ Pay]]</f>
        <v>58.767999999999986</v>
      </c>
      <c r="F206" s="19"/>
      <c r="G206" s="12">
        <f>IF(ISBLANK(Table1[[#This Row],[EARNED]]),"",Table1[[#This Row],[EARNED]])</f>
        <v>1.25</v>
      </c>
      <c r="H206" s="37"/>
      <c r="I206" s="52">
        <f t="shared" si="14"/>
        <v>102.042</v>
      </c>
      <c r="J206" s="10"/>
      <c r="K206" s="19"/>
    </row>
    <row r="207" spans="1:11" x14ac:dyDescent="0.25">
      <c r="A207" s="22">
        <f t="shared" si="13"/>
        <v>41579</v>
      </c>
      <c r="B207" s="19" t="s">
        <v>91</v>
      </c>
      <c r="C207" s="12">
        <v>1.25</v>
      </c>
      <c r="D207" s="37">
        <v>1</v>
      </c>
      <c r="E207" s="52">
        <f>SUM(C207,E206)-Table1[[#This Row],[Absence Undertime W/ Pay]]</f>
        <v>59.017999999999986</v>
      </c>
      <c r="F207" s="19"/>
      <c r="G207" s="12">
        <f>IF(ISBLANK(Table1[[#This Row],[EARNED]]),"",Table1[[#This Row],[EARNED]])</f>
        <v>1.25</v>
      </c>
      <c r="H207" s="37"/>
      <c r="I207" s="52">
        <f t="shared" si="14"/>
        <v>103.292</v>
      </c>
      <c r="J207" s="10"/>
      <c r="K207" s="47">
        <v>44501</v>
      </c>
    </row>
    <row r="208" spans="1:11" x14ac:dyDescent="0.25">
      <c r="A208" s="22"/>
      <c r="B208" s="19" t="s">
        <v>210</v>
      </c>
      <c r="C208" s="12"/>
      <c r="D208" s="37">
        <v>0.12100000000000001</v>
      </c>
      <c r="E208" s="52">
        <f>SUM(C208,E207)-Table1[[#This Row],[Absence Undertime W/ Pay]]</f>
        <v>58.896999999999984</v>
      </c>
      <c r="F208" s="19"/>
      <c r="G208" s="12"/>
      <c r="H208" s="37"/>
      <c r="I208" s="52">
        <f t="shared" si="14"/>
        <v>103.292</v>
      </c>
      <c r="J208" s="10"/>
      <c r="K208" s="19"/>
    </row>
    <row r="209" spans="1:11" x14ac:dyDescent="0.25">
      <c r="A209" s="22">
        <f>EDATE(A207,1)</f>
        <v>41609</v>
      </c>
      <c r="B209" s="19" t="s">
        <v>91</v>
      </c>
      <c r="C209" s="12">
        <v>1.25</v>
      </c>
      <c r="D209" s="37">
        <v>1</v>
      </c>
      <c r="E209" s="52">
        <f>SUM(C209,E208)-Table1[[#This Row],[Absence Undertime W/ Pay]]</f>
        <v>59.146999999999984</v>
      </c>
      <c r="F209" s="19"/>
      <c r="G209" s="12">
        <f>IF(ISBLANK(Table1[[#This Row],[EARNED]]),"",Table1[[#This Row],[EARNED]])</f>
        <v>1.25</v>
      </c>
      <c r="H209" s="37"/>
      <c r="I209" s="52">
        <f t="shared" si="14"/>
        <v>104.542</v>
      </c>
      <c r="J209" s="10"/>
      <c r="K209" s="49">
        <v>45271</v>
      </c>
    </row>
    <row r="210" spans="1:11" x14ac:dyDescent="0.25">
      <c r="A210" s="46"/>
      <c r="B210" s="19" t="s">
        <v>211</v>
      </c>
      <c r="C210" s="12"/>
      <c r="D210" s="37">
        <v>0.14400000000000002</v>
      </c>
      <c r="E210" s="52">
        <f>SUM(C210,E209)-Table1[[#This Row],[Absence Undertime W/ Pay]]</f>
        <v>59.002999999999986</v>
      </c>
      <c r="F210" s="19"/>
      <c r="G210" s="12" t="str">
        <f>IF(ISBLANK(Table1[[#This Row],[EARNED]]),"",Table1[[#This Row],[EARNED]])</f>
        <v/>
      </c>
      <c r="H210" s="37"/>
      <c r="I210" s="52">
        <f t="shared" si="14"/>
        <v>104.542</v>
      </c>
      <c r="J210" s="10"/>
      <c r="K210" s="19"/>
    </row>
    <row r="211" spans="1:11" x14ac:dyDescent="0.25">
      <c r="A211" s="46" t="s">
        <v>212</v>
      </c>
      <c r="B211" s="19"/>
      <c r="C211" s="12"/>
      <c r="D211" s="37"/>
      <c r="E211" s="52">
        <f>SUM(C211,E210)-Table1[[#This Row],[Absence Undertime W/ Pay]]</f>
        <v>59.002999999999986</v>
      </c>
      <c r="F211" s="19"/>
      <c r="G211" s="12" t="str">
        <f>IF(ISBLANK(Table1[[#This Row],[EARNED]]),"",Table1[[#This Row],[EARNED]])</f>
        <v/>
      </c>
      <c r="H211" s="37"/>
      <c r="I211" s="52">
        <f t="shared" si="14"/>
        <v>104.542</v>
      </c>
      <c r="J211" s="10"/>
      <c r="K211" s="19"/>
    </row>
    <row r="212" spans="1:11" x14ac:dyDescent="0.25">
      <c r="A212" s="22">
        <v>41640</v>
      </c>
      <c r="B212" s="19" t="s">
        <v>213</v>
      </c>
      <c r="C212" s="12">
        <v>1.25</v>
      </c>
      <c r="D212" s="37">
        <v>0.27700000000000002</v>
      </c>
      <c r="E212" s="52">
        <f>SUM(C212,E211)-Table1[[#This Row],[Absence Undertime W/ Pay]]</f>
        <v>59.975999999999985</v>
      </c>
      <c r="F212" s="19"/>
      <c r="G212" s="12">
        <f>IF(ISBLANK(Table1[[#This Row],[EARNED]]),"",Table1[[#This Row],[EARNED]])</f>
        <v>1.25</v>
      </c>
      <c r="H212" s="37"/>
      <c r="I212" s="52">
        <f t="shared" si="14"/>
        <v>105.792</v>
      </c>
      <c r="J212" s="10"/>
      <c r="K212" s="19"/>
    </row>
    <row r="213" spans="1:11" x14ac:dyDescent="0.25">
      <c r="A213" s="22">
        <f>EDATE(A212,1)</f>
        <v>41671</v>
      </c>
      <c r="B213" s="19" t="s">
        <v>214</v>
      </c>
      <c r="C213" s="12">
        <v>1.25</v>
      </c>
      <c r="D213" s="37">
        <v>0.246</v>
      </c>
      <c r="E213" s="52">
        <f>SUM(C213,E212)-Table1[[#This Row],[Absence Undertime W/ Pay]]</f>
        <v>60.979999999999983</v>
      </c>
      <c r="F213" s="19"/>
      <c r="G213" s="12">
        <f>IF(ISBLANK(Table1[[#This Row],[EARNED]]),"",Table1[[#This Row],[EARNED]])</f>
        <v>1.25</v>
      </c>
      <c r="H213" s="37"/>
      <c r="I213" s="52">
        <f t="shared" si="14"/>
        <v>107.042</v>
      </c>
      <c r="J213" s="10"/>
      <c r="K213" s="19"/>
    </row>
    <row r="214" spans="1:11" x14ac:dyDescent="0.25">
      <c r="A214" s="22">
        <f t="shared" ref="A214:A225" si="15">EDATE(A213,1)</f>
        <v>41699</v>
      </c>
      <c r="B214" s="19" t="s">
        <v>210</v>
      </c>
      <c r="C214" s="12">
        <v>1.25</v>
      </c>
      <c r="D214" s="37">
        <v>0.12100000000000001</v>
      </c>
      <c r="E214" s="52">
        <f>SUM(C214,E213)-Table1[[#This Row],[Absence Undertime W/ Pay]]</f>
        <v>62.10899999999998</v>
      </c>
      <c r="F214" s="19"/>
      <c r="G214" s="12">
        <f>IF(ISBLANK(Table1[[#This Row],[EARNED]]),"",Table1[[#This Row],[EARNED]])</f>
        <v>1.25</v>
      </c>
      <c r="H214" s="37"/>
      <c r="I214" s="52">
        <f t="shared" si="14"/>
        <v>108.292</v>
      </c>
      <c r="J214" s="10"/>
      <c r="K214" s="19"/>
    </row>
    <row r="215" spans="1:11" x14ac:dyDescent="0.25">
      <c r="A215" s="22">
        <f t="shared" si="15"/>
        <v>41730</v>
      </c>
      <c r="B215" s="19" t="s">
        <v>91</v>
      </c>
      <c r="C215" s="12">
        <v>1.25</v>
      </c>
      <c r="D215" s="37">
        <v>1</v>
      </c>
      <c r="E215" s="52">
        <f>SUM(C215,E214)-Table1[[#This Row],[Absence Undertime W/ Pay]]</f>
        <v>62.35899999999998</v>
      </c>
      <c r="F215" s="19"/>
      <c r="G215" s="12">
        <f>IF(ISBLANK(Table1[[#This Row],[EARNED]]),"",Table1[[#This Row],[EARNED]])</f>
        <v>1.25</v>
      </c>
      <c r="H215" s="37"/>
      <c r="I215" s="52">
        <f t="shared" si="14"/>
        <v>109.542</v>
      </c>
      <c r="J215" s="10"/>
      <c r="K215" s="49">
        <v>45018</v>
      </c>
    </row>
    <row r="216" spans="1:11" x14ac:dyDescent="0.25">
      <c r="A216" s="22"/>
      <c r="B216" s="19" t="s">
        <v>215</v>
      </c>
      <c r="C216" s="12"/>
      <c r="D216" s="37">
        <v>2E-3</v>
      </c>
      <c r="E216" s="52">
        <f>SUM(C216,E215)-Table1[[#This Row],[Absence Undertime W/ Pay]]</f>
        <v>62.356999999999978</v>
      </c>
      <c r="F216" s="19"/>
      <c r="G216" s="12" t="str">
        <f>IF(ISBLANK(Table1[[#This Row],[EARNED]]),"",Table1[[#This Row],[EARNED]])</f>
        <v/>
      </c>
      <c r="H216" s="37"/>
      <c r="I216" s="52">
        <f t="shared" si="14"/>
        <v>109.542</v>
      </c>
      <c r="J216" s="10"/>
      <c r="K216" s="19"/>
    </row>
    <row r="217" spans="1:11" x14ac:dyDescent="0.25">
      <c r="A217" s="22">
        <f>EDATE(A215,1)</f>
        <v>41760</v>
      </c>
      <c r="B217" s="19" t="s">
        <v>216</v>
      </c>
      <c r="C217" s="12">
        <v>1.25</v>
      </c>
      <c r="D217" s="37">
        <v>0.54</v>
      </c>
      <c r="E217" s="52">
        <f>SUM(C217,E216)-Table1[[#This Row],[Absence Undertime W/ Pay]]</f>
        <v>63.066999999999979</v>
      </c>
      <c r="F217" s="19"/>
      <c r="G217" s="12">
        <f>IF(ISBLANK(Table1[[#This Row],[EARNED]]),"",Table1[[#This Row],[EARNED]])</f>
        <v>1.25</v>
      </c>
      <c r="H217" s="37"/>
      <c r="I217" s="52">
        <f t="shared" si="14"/>
        <v>110.792</v>
      </c>
      <c r="J217" s="10"/>
      <c r="K217" s="19"/>
    </row>
    <row r="218" spans="1:11" x14ac:dyDescent="0.25">
      <c r="A218" s="22">
        <f t="shared" si="15"/>
        <v>41791</v>
      </c>
      <c r="B218" s="19" t="s">
        <v>127</v>
      </c>
      <c r="C218" s="12">
        <v>1.25</v>
      </c>
      <c r="D218" s="37">
        <v>4</v>
      </c>
      <c r="E218" s="52">
        <f>SUM(C218,E217)-Table1[[#This Row],[Absence Undertime W/ Pay]]</f>
        <v>60.316999999999979</v>
      </c>
      <c r="F218" s="19"/>
      <c r="G218" s="12">
        <f>IF(ISBLANK(Table1[[#This Row],[EARNED]]),"",Table1[[#This Row],[EARNED]])</f>
        <v>1.25</v>
      </c>
      <c r="H218" s="37"/>
      <c r="I218" s="52">
        <f t="shared" si="14"/>
        <v>112.042</v>
      </c>
      <c r="J218" s="10"/>
      <c r="K218" s="19" t="s">
        <v>217</v>
      </c>
    </row>
    <row r="219" spans="1:11" x14ac:dyDescent="0.25">
      <c r="A219" s="22">
        <f t="shared" si="15"/>
        <v>41821</v>
      </c>
      <c r="B219" s="19" t="s">
        <v>201</v>
      </c>
      <c r="C219" s="12">
        <v>1.25</v>
      </c>
      <c r="D219" s="37">
        <v>8.1000000000000016E-2</v>
      </c>
      <c r="E219" s="52">
        <f>SUM(C219,E218)-Table1[[#This Row],[Absence Undertime W/ Pay]]</f>
        <v>61.485999999999976</v>
      </c>
      <c r="F219" s="19"/>
      <c r="G219" s="12">
        <f>IF(ISBLANK(Table1[[#This Row],[EARNED]]),"",Table1[[#This Row],[EARNED]])</f>
        <v>1.25</v>
      </c>
      <c r="H219" s="37"/>
      <c r="I219" s="52">
        <f t="shared" si="14"/>
        <v>113.292</v>
      </c>
      <c r="J219" s="10"/>
      <c r="K219" s="19"/>
    </row>
    <row r="220" spans="1:11" x14ac:dyDescent="0.25">
      <c r="A220" s="22">
        <f t="shared" si="15"/>
        <v>41852</v>
      </c>
      <c r="B220" s="19" t="s">
        <v>105</v>
      </c>
      <c r="C220" s="12">
        <v>1.25</v>
      </c>
      <c r="D220" s="37"/>
      <c r="E220" s="52">
        <f>SUM(C220,E219)-Table1[[#This Row],[Absence Undertime W/ Pay]]</f>
        <v>62.735999999999976</v>
      </c>
      <c r="F220" s="19"/>
      <c r="G220" s="12">
        <f>IF(ISBLANK(Table1[[#This Row],[EARNED]]),"",Table1[[#This Row],[EARNED]])</f>
        <v>1.25</v>
      </c>
      <c r="H220" s="37"/>
      <c r="I220" s="52">
        <f t="shared" si="14"/>
        <v>114.542</v>
      </c>
      <c r="J220" s="10"/>
      <c r="K220" s="19" t="s">
        <v>219</v>
      </c>
    </row>
    <row r="221" spans="1:11" x14ac:dyDescent="0.25">
      <c r="A221" s="22"/>
      <c r="B221" s="19" t="s">
        <v>220</v>
      </c>
      <c r="C221" s="12"/>
      <c r="D221" s="37">
        <v>0.17500000000000002</v>
      </c>
      <c r="E221" s="52">
        <f>SUM(C221,E220)-Table1[[#This Row],[Absence Undertime W/ Pay]]</f>
        <v>62.560999999999979</v>
      </c>
      <c r="F221" s="19"/>
      <c r="G221" s="12"/>
      <c r="H221" s="37"/>
      <c r="I221" s="52">
        <f t="shared" si="14"/>
        <v>114.542</v>
      </c>
      <c r="J221" s="10"/>
      <c r="K221" s="19"/>
    </row>
    <row r="222" spans="1:11" x14ac:dyDescent="0.25">
      <c r="A222" s="22">
        <f>EDATE(A220,1)</f>
        <v>41883</v>
      </c>
      <c r="B222" s="19" t="s">
        <v>105</v>
      </c>
      <c r="C222" s="12">
        <v>1.25</v>
      </c>
      <c r="D222" s="37"/>
      <c r="E222" s="52">
        <f>SUM(C222,E221)-Table1[[#This Row],[Absence Undertime W/ Pay]]</f>
        <v>63.810999999999979</v>
      </c>
      <c r="F222" s="19"/>
      <c r="G222" s="12">
        <f>IF(ISBLANK(Table1[[#This Row],[EARNED]]),"",Table1[[#This Row],[EARNED]])</f>
        <v>1.25</v>
      </c>
      <c r="H222" s="37"/>
      <c r="I222" s="52">
        <f t="shared" si="14"/>
        <v>115.792</v>
      </c>
      <c r="J222" s="10"/>
      <c r="K222" s="19" t="s">
        <v>221</v>
      </c>
    </row>
    <row r="223" spans="1:11" x14ac:dyDescent="0.25">
      <c r="A223" s="22"/>
      <c r="B223" s="19" t="s">
        <v>218</v>
      </c>
      <c r="C223" s="12"/>
      <c r="D223" s="37">
        <v>0.14800000000000002</v>
      </c>
      <c r="E223" s="52">
        <f>SUM(C223,E222)-Table1[[#This Row],[Absence Undertime W/ Pay]]</f>
        <v>63.662999999999975</v>
      </c>
      <c r="F223" s="19"/>
      <c r="G223" s="12"/>
      <c r="H223" s="37"/>
      <c r="I223" s="52">
        <f t="shared" si="14"/>
        <v>115.792</v>
      </c>
      <c r="J223" s="10"/>
      <c r="K223" s="19"/>
    </row>
    <row r="224" spans="1:11" x14ac:dyDescent="0.25">
      <c r="A224" s="22">
        <f>EDATE(A222,1)</f>
        <v>41913</v>
      </c>
      <c r="B224" s="19" t="s">
        <v>222</v>
      </c>
      <c r="C224" s="12">
        <v>1.25</v>
      </c>
      <c r="D224" s="37">
        <v>0.53700000000000003</v>
      </c>
      <c r="E224" s="52">
        <f>SUM(C224,E223)-Table1[[#This Row],[Absence Undertime W/ Pay]]</f>
        <v>64.375999999999976</v>
      </c>
      <c r="F224" s="19"/>
      <c r="G224" s="12">
        <f>IF(ISBLANK(Table1[[#This Row],[EARNED]]),"",Table1[[#This Row],[EARNED]])</f>
        <v>1.25</v>
      </c>
      <c r="H224" s="37"/>
      <c r="I224" s="52">
        <f t="shared" si="14"/>
        <v>117.042</v>
      </c>
      <c r="J224" s="10"/>
      <c r="K224" s="19"/>
    </row>
    <row r="225" spans="1:11" x14ac:dyDescent="0.25">
      <c r="A225" s="22">
        <f t="shared" si="15"/>
        <v>41944</v>
      </c>
      <c r="B225" s="19" t="s">
        <v>105</v>
      </c>
      <c r="C225" s="12">
        <v>1.25</v>
      </c>
      <c r="D225" s="37"/>
      <c r="E225" s="52">
        <f>SUM(C225,E224)-Table1[[#This Row],[Absence Undertime W/ Pay]]</f>
        <v>65.625999999999976</v>
      </c>
      <c r="F225" s="19"/>
      <c r="G225" s="12">
        <f>IF(ISBLANK(Table1[[#This Row],[EARNED]]),"",Table1[[#This Row],[EARNED]])</f>
        <v>1.25</v>
      </c>
      <c r="H225" s="37"/>
      <c r="I225" s="52">
        <f t="shared" si="14"/>
        <v>118.292</v>
      </c>
      <c r="J225" s="10"/>
      <c r="K225" s="19" t="s">
        <v>223</v>
      </c>
    </row>
    <row r="226" spans="1:11" x14ac:dyDescent="0.25">
      <c r="A226" s="22"/>
      <c r="B226" s="19" t="s">
        <v>159</v>
      </c>
      <c r="C226" s="12"/>
      <c r="D226" s="37">
        <v>0.15000000000000002</v>
      </c>
      <c r="E226" s="52">
        <f>SUM(C226,E225)-Table1[[#This Row],[Absence Undertime W/ Pay]]</f>
        <v>65.475999999999971</v>
      </c>
      <c r="F226" s="19"/>
      <c r="G226" s="12"/>
      <c r="H226" s="37"/>
      <c r="I226" s="52">
        <f t="shared" si="14"/>
        <v>118.292</v>
      </c>
      <c r="J226" s="10"/>
      <c r="K226" s="19"/>
    </row>
    <row r="227" spans="1:11" x14ac:dyDescent="0.25">
      <c r="A227" s="22">
        <f>EDATE(A225,1)</f>
        <v>41974</v>
      </c>
      <c r="B227" s="19" t="s">
        <v>224</v>
      </c>
      <c r="C227" s="12">
        <v>1.25</v>
      </c>
      <c r="D227" s="37">
        <v>0.20600000000000002</v>
      </c>
      <c r="E227" s="52">
        <f>SUM(C227,E226)-Table1[[#This Row],[Absence Undertime W/ Pay]]</f>
        <v>66.519999999999968</v>
      </c>
      <c r="F227" s="19"/>
      <c r="G227" s="12">
        <f>IF(ISBLANK(Table1[[#This Row],[EARNED]]),"",Table1[[#This Row],[EARNED]])</f>
        <v>1.25</v>
      </c>
      <c r="H227" s="37"/>
      <c r="I227" s="52">
        <f t="shared" si="14"/>
        <v>119.542</v>
      </c>
      <c r="J227" s="10"/>
      <c r="K227" s="19"/>
    </row>
    <row r="228" spans="1:11" x14ac:dyDescent="0.25">
      <c r="A228" s="46" t="s">
        <v>225</v>
      </c>
      <c r="B228" s="19"/>
      <c r="C228" s="12"/>
      <c r="D228" s="37"/>
      <c r="E228" s="52">
        <f>SUM(C228,E227)-Table1[[#This Row],[Absence Undertime W/ Pay]]</f>
        <v>66.519999999999968</v>
      </c>
      <c r="F228" s="19"/>
      <c r="G228" s="12" t="str">
        <f>IF(ISBLANK(Table1[[#This Row],[EARNED]]),"",Table1[[#This Row],[EARNED]])</f>
        <v/>
      </c>
      <c r="H228" s="37"/>
      <c r="I228" s="52">
        <f t="shared" si="14"/>
        <v>119.542</v>
      </c>
      <c r="J228" s="10"/>
      <c r="K228" s="19"/>
    </row>
    <row r="229" spans="1:11" x14ac:dyDescent="0.25">
      <c r="A229" s="22">
        <v>42005</v>
      </c>
      <c r="B229" s="19" t="s">
        <v>104</v>
      </c>
      <c r="C229" s="12">
        <v>1.25</v>
      </c>
      <c r="D229" s="37">
        <v>9.6000000000000002E-2</v>
      </c>
      <c r="E229" s="52">
        <f>SUM(C229,E228)-Table1[[#This Row],[Absence Undertime W/ Pay]]</f>
        <v>67.673999999999964</v>
      </c>
      <c r="F229" s="19"/>
      <c r="G229" s="12">
        <f>IF(ISBLANK(Table1[[#This Row],[EARNED]]),"",Table1[[#This Row],[EARNED]])</f>
        <v>1.25</v>
      </c>
      <c r="H229" s="37"/>
      <c r="I229" s="52">
        <f t="shared" si="14"/>
        <v>120.792</v>
      </c>
      <c r="J229" s="10"/>
      <c r="K229" s="19"/>
    </row>
    <row r="230" spans="1:11" x14ac:dyDescent="0.25">
      <c r="A230" s="22">
        <f>EDATE(A229,1)</f>
        <v>42036</v>
      </c>
      <c r="B230" s="19" t="s">
        <v>226</v>
      </c>
      <c r="C230" s="12">
        <v>1.25</v>
      </c>
      <c r="D230" s="37">
        <v>1.1600000000000001</v>
      </c>
      <c r="E230" s="52">
        <f>SUM(C230,E229)-Table1[[#This Row],[Absence Undertime W/ Pay]]</f>
        <v>67.763999999999967</v>
      </c>
      <c r="F230" s="19"/>
      <c r="G230" s="12">
        <f>IF(ISBLANK(Table1[[#This Row],[EARNED]]),"",Table1[[#This Row],[EARNED]])</f>
        <v>1.25</v>
      </c>
      <c r="H230" s="37"/>
      <c r="I230" s="52">
        <f t="shared" si="14"/>
        <v>122.042</v>
      </c>
      <c r="J230" s="10"/>
      <c r="K230" s="19"/>
    </row>
    <row r="231" spans="1:11" x14ac:dyDescent="0.25">
      <c r="A231" s="22">
        <f t="shared" ref="A231:A242" si="16">EDATE(A230,1)</f>
        <v>42064</v>
      </c>
      <c r="B231" s="19" t="s">
        <v>105</v>
      </c>
      <c r="C231" s="12">
        <v>1.25</v>
      </c>
      <c r="D231" s="37"/>
      <c r="E231" s="52">
        <f>SUM(C231,E230)-Table1[[#This Row],[Absence Undertime W/ Pay]]</f>
        <v>69.013999999999967</v>
      </c>
      <c r="F231" s="19"/>
      <c r="G231" s="12">
        <f>IF(ISBLANK(Table1[[#This Row],[EARNED]]),"",Table1[[#This Row],[EARNED]])</f>
        <v>1.25</v>
      </c>
      <c r="H231" s="37"/>
      <c r="I231" s="52">
        <f t="shared" si="14"/>
        <v>123.292</v>
      </c>
      <c r="J231" s="10"/>
      <c r="K231" s="19" t="s">
        <v>228</v>
      </c>
    </row>
    <row r="232" spans="1:11" x14ac:dyDescent="0.25">
      <c r="A232" s="22"/>
      <c r="B232" s="19" t="s">
        <v>227</v>
      </c>
      <c r="C232" s="12"/>
      <c r="D232" s="37">
        <v>0.11900000000000001</v>
      </c>
      <c r="E232" s="52">
        <f>SUM(C232,E231)-Table1[[#This Row],[Absence Undertime W/ Pay]]</f>
        <v>68.894999999999968</v>
      </c>
      <c r="F232" s="19"/>
      <c r="G232" s="12"/>
      <c r="H232" s="37"/>
      <c r="I232" s="52">
        <f t="shared" si="14"/>
        <v>123.292</v>
      </c>
      <c r="J232" s="10"/>
      <c r="K232" s="19"/>
    </row>
    <row r="233" spans="1:11" x14ac:dyDescent="0.25">
      <c r="A233" s="22">
        <f>EDATE(A231,1)</f>
        <v>42095</v>
      </c>
      <c r="B233" s="19" t="s">
        <v>181</v>
      </c>
      <c r="C233" s="12">
        <v>1.25</v>
      </c>
      <c r="D233" s="37">
        <v>0.1</v>
      </c>
      <c r="E233" s="52">
        <f>SUM(C233,E232)-Table1[[#This Row],[Absence Undertime W/ Pay]]</f>
        <v>70.044999999999973</v>
      </c>
      <c r="F233" s="19"/>
      <c r="G233" s="12">
        <f>IF(ISBLANK(Table1[[#This Row],[EARNED]]),"",Table1[[#This Row],[EARNED]])</f>
        <v>1.25</v>
      </c>
      <c r="H233" s="37"/>
      <c r="I233" s="52">
        <f t="shared" si="14"/>
        <v>124.542</v>
      </c>
      <c r="J233" s="10"/>
      <c r="K233" s="19"/>
    </row>
    <row r="234" spans="1:11" x14ac:dyDescent="0.25">
      <c r="A234" s="22">
        <f>EDATE(A233,1)</f>
        <v>42125</v>
      </c>
      <c r="B234" s="19" t="s">
        <v>229</v>
      </c>
      <c r="C234" s="12">
        <v>1.25</v>
      </c>
      <c r="D234" s="37">
        <v>0.21000000000000002</v>
      </c>
      <c r="E234" s="52">
        <f>SUM(C234,E233)-Table1[[#This Row],[Absence Undertime W/ Pay]]</f>
        <v>71.08499999999998</v>
      </c>
      <c r="F234" s="19"/>
      <c r="G234" s="12">
        <f>IF(ISBLANK(Table1[[#This Row],[EARNED]]),"",Table1[[#This Row],[EARNED]])</f>
        <v>1.25</v>
      </c>
      <c r="H234" s="37"/>
      <c r="I234" s="52">
        <f t="shared" si="14"/>
        <v>125.792</v>
      </c>
      <c r="J234" s="10"/>
      <c r="K234" s="19"/>
    </row>
    <row r="235" spans="1:11" x14ac:dyDescent="0.25">
      <c r="A235" s="22">
        <f>EDATE(A234,1)</f>
        <v>42156</v>
      </c>
      <c r="B235" s="19" t="s">
        <v>230</v>
      </c>
      <c r="C235" s="12">
        <v>1.25</v>
      </c>
      <c r="D235" s="37">
        <v>0.13300000000000001</v>
      </c>
      <c r="E235" s="52">
        <f>SUM(C235,E234)-Table1[[#This Row],[Absence Undertime W/ Pay]]</f>
        <v>72.201999999999984</v>
      </c>
      <c r="F235" s="19"/>
      <c r="G235" s="12">
        <f>IF(ISBLANK(Table1[[#This Row],[EARNED]]),"",Table1[[#This Row],[EARNED]])</f>
        <v>1.25</v>
      </c>
      <c r="H235" s="37"/>
      <c r="I235" s="52">
        <f t="shared" si="14"/>
        <v>127.042</v>
      </c>
      <c r="J235" s="10"/>
      <c r="K235" s="19"/>
    </row>
    <row r="236" spans="1:11" x14ac:dyDescent="0.25">
      <c r="A236" s="22">
        <f t="shared" si="16"/>
        <v>42186</v>
      </c>
      <c r="B236" s="19" t="s">
        <v>231</v>
      </c>
      <c r="C236" s="12">
        <v>1.25</v>
      </c>
      <c r="D236" s="37">
        <v>0.25600000000000001</v>
      </c>
      <c r="E236" s="52">
        <f>SUM(C236,E235)-Table1[[#This Row],[Absence Undertime W/ Pay]]</f>
        <v>73.195999999999984</v>
      </c>
      <c r="F236" s="19"/>
      <c r="G236" s="12">
        <f>IF(ISBLANK(Table1[[#This Row],[EARNED]]),"",Table1[[#This Row],[EARNED]])</f>
        <v>1.25</v>
      </c>
      <c r="H236" s="37"/>
      <c r="I236" s="52">
        <f t="shared" si="14"/>
        <v>128.292</v>
      </c>
      <c r="J236" s="10"/>
      <c r="K236" s="19"/>
    </row>
    <row r="237" spans="1:11" x14ac:dyDescent="0.25">
      <c r="A237" s="22">
        <f t="shared" si="16"/>
        <v>42217</v>
      </c>
      <c r="B237" s="19" t="s">
        <v>105</v>
      </c>
      <c r="C237" s="12">
        <v>1.25</v>
      </c>
      <c r="D237" s="37"/>
      <c r="E237" s="52">
        <f>SUM(C237,E236)-Table1[[#This Row],[Absence Undertime W/ Pay]]</f>
        <v>74.445999999999984</v>
      </c>
      <c r="F237" s="19"/>
      <c r="G237" s="12">
        <f>IF(ISBLANK(Table1[[#This Row],[EARNED]]),"",Table1[[#This Row],[EARNED]])</f>
        <v>1.25</v>
      </c>
      <c r="H237" s="37"/>
      <c r="I237" s="52">
        <f t="shared" si="14"/>
        <v>129.542</v>
      </c>
      <c r="J237" s="10"/>
      <c r="K237" s="19" t="s">
        <v>233</v>
      </c>
    </row>
    <row r="238" spans="1:11" x14ac:dyDescent="0.25">
      <c r="A238" s="22"/>
      <c r="B238" s="19" t="s">
        <v>232</v>
      </c>
      <c r="C238" s="12"/>
      <c r="D238" s="37">
        <v>0.19400000000000001</v>
      </c>
      <c r="E238" s="52">
        <f>SUM(C238,E237)-Table1[[#This Row],[Absence Undertime W/ Pay]]</f>
        <v>74.251999999999981</v>
      </c>
      <c r="F238" s="19"/>
      <c r="G238" s="12"/>
      <c r="H238" s="37"/>
      <c r="I238" s="52">
        <f t="shared" si="14"/>
        <v>129.542</v>
      </c>
      <c r="J238" s="10"/>
      <c r="K238" s="19"/>
    </row>
    <row r="239" spans="1:11" x14ac:dyDescent="0.25">
      <c r="A239" s="22">
        <f>EDATE(A237,1)</f>
        <v>42248</v>
      </c>
      <c r="B239" s="19" t="s">
        <v>85</v>
      </c>
      <c r="C239" s="12">
        <v>1.25</v>
      </c>
      <c r="D239" s="37">
        <v>1</v>
      </c>
      <c r="E239" s="52">
        <f>SUM(C239,E238)-Table1[[#This Row],[Absence Undertime W/ Pay]]</f>
        <v>74.501999999999981</v>
      </c>
      <c r="F239" s="19"/>
      <c r="G239" s="12">
        <f>IF(ISBLANK(Table1[[#This Row],[EARNED]]),"",Table1[[#This Row],[EARNED]])</f>
        <v>1.25</v>
      </c>
      <c r="H239" s="37"/>
      <c r="I239" s="52">
        <f t="shared" si="14"/>
        <v>130.792</v>
      </c>
      <c r="J239" s="10"/>
      <c r="K239" s="49">
        <v>45173</v>
      </c>
    </row>
    <row r="240" spans="1:11" x14ac:dyDescent="0.25">
      <c r="A240" s="22"/>
      <c r="B240" s="19" t="s">
        <v>234</v>
      </c>
      <c r="C240" s="12"/>
      <c r="D240" s="37">
        <v>0.66</v>
      </c>
      <c r="E240" s="52">
        <f>SUM(C240,E239)-Table1[[#This Row],[Absence Undertime W/ Pay]]</f>
        <v>73.841999999999985</v>
      </c>
      <c r="F240" s="19"/>
      <c r="G240" s="12"/>
      <c r="H240" s="37"/>
      <c r="I240" s="52">
        <f t="shared" si="14"/>
        <v>130.792</v>
      </c>
      <c r="J240" s="10"/>
      <c r="K240" s="19"/>
    </row>
    <row r="241" spans="1:11" x14ac:dyDescent="0.25">
      <c r="A241" s="22">
        <f>EDATE(A239,1)</f>
        <v>42278</v>
      </c>
      <c r="B241" s="19" t="s">
        <v>235</v>
      </c>
      <c r="C241" s="12">
        <v>1.25</v>
      </c>
      <c r="D241" s="37">
        <v>1.087</v>
      </c>
      <c r="E241" s="52">
        <f>SUM(C241,E240)-Table1[[#This Row],[Absence Undertime W/ Pay]]</f>
        <v>74.004999999999981</v>
      </c>
      <c r="F241" s="19"/>
      <c r="G241" s="12">
        <f>IF(ISBLANK(Table1[[#This Row],[EARNED]]),"",Table1[[#This Row],[EARNED]])</f>
        <v>1.25</v>
      </c>
      <c r="H241" s="37"/>
      <c r="I241" s="52">
        <f t="shared" si="14"/>
        <v>132.042</v>
      </c>
      <c r="J241" s="10"/>
      <c r="K241" s="19"/>
    </row>
    <row r="242" spans="1:11" x14ac:dyDescent="0.25">
      <c r="A242" s="22">
        <f t="shared" si="16"/>
        <v>42309</v>
      </c>
      <c r="B242" s="19" t="s">
        <v>105</v>
      </c>
      <c r="C242" s="12">
        <v>1.25</v>
      </c>
      <c r="D242" s="37"/>
      <c r="E242" s="52">
        <f>SUM(C242,E241)-Table1[[#This Row],[Absence Undertime W/ Pay]]</f>
        <v>75.254999999999981</v>
      </c>
      <c r="F242" s="19"/>
      <c r="G242" s="12">
        <f>IF(ISBLANK(Table1[[#This Row],[EARNED]]),"",Table1[[#This Row],[EARNED]])</f>
        <v>1.25</v>
      </c>
      <c r="H242" s="37"/>
      <c r="I242" s="52">
        <f t="shared" si="14"/>
        <v>133.292</v>
      </c>
      <c r="J242" s="10"/>
      <c r="K242" s="19" t="s">
        <v>196</v>
      </c>
    </row>
    <row r="243" spans="1:11" x14ac:dyDescent="0.25">
      <c r="A243" s="22"/>
      <c r="B243" s="19" t="s">
        <v>91</v>
      </c>
      <c r="C243" s="12"/>
      <c r="D243" s="37">
        <v>1</v>
      </c>
      <c r="E243" s="52">
        <f>SUM(C243,E242)-Table1[[#This Row],[Absence Undertime W/ Pay]]</f>
        <v>74.254999999999981</v>
      </c>
      <c r="F243" s="19"/>
      <c r="G243" s="12"/>
      <c r="H243" s="37"/>
      <c r="I243" s="52">
        <f t="shared" si="14"/>
        <v>133.292</v>
      </c>
      <c r="J243" s="10"/>
      <c r="K243" s="47">
        <v>43770</v>
      </c>
    </row>
    <row r="244" spans="1:11" x14ac:dyDescent="0.25">
      <c r="A244" s="22"/>
      <c r="B244" s="19" t="s">
        <v>98</v>
      </c>
      <c r="C244" s="12"/>
      <c r="D244" s="37"/>
      <c r="E244" s="52">
        <f>SUM(C244,E243)-Table1[[#This Row],[Absence Undertime W/ Pay]]</f>
        <v>74.254999999999981</v>
      </c>
      <c r="F244" s="19"/>
      <c r="G244" s="12"/>
      <c r="H244" s="37">
        <v>1</v>
      </c>
      <c r="I244" s="52">
        <f t="shared" si="14"/>
        <v>132.292</v>
      </c>
      <c r="J244" s="10"/>
      <c r="K244" s="47">
        <v>45962</v>
      </c>
    </row>
    <row r="245" spans="1:11" x14ac:dyDescent="0.25">
      <c r="A245" s="22"/>
      <c r="B245" s="19" t="s">
        <v>236</v>
      </c>
      <c r="C245" s="12"/>
      <c r="D245" s="37">
        <v>7.9000000000000015E-2</v>
      </c>
      <c r="E245" s="52">
        <f>SUM(C245,E244)-Table1[[#This Row],[Absence Undertime W/ Pay]]</f>
        <v>74.175999999999988</v>
      </c>
      <c r="F245" s="19"/>
      <c r="G245" s="12"/>
      <c r="H245" s="37"/>
      <c r="I245" s="52">
        <f t="shared" si="14"/>
        <v>132.292</v>
      </c>
      <c r="J245" s="10"/>
      <c r="K245" s="19"/>
    </row>
    <row r="246" spans="1:11" x14ac:dyDescent="0.25">
      <c r="A246" s="22">
        <f>EDATE(A242,1)</f>
        <v>42339</v>
      </c>
      <c r="B246" s="19" t="s">
        <v>188</v>
      </c>
      <c r="C246" s="12">
        <v>1.25</v>
      </c>
      <c r="D246" s="37">
        <v>3</v>
      </c>
      <c r="E246" s="52">
        <f>SUM(C246,E245)-Table1[[#This Row],[Absence Undertime W/ Pay]]</f>
        <v>72.425999999999988</v>
      </c>
      <c r="F246" s="19"/>
      <c r="G246" s="12">
        <f>IF(ISBLANK(Table1[[#This Row],[EARNED]]),"",Table1[[#This Row],[EARNED]])</f>
        <v>1.25</v>
      </c>
      <c r="H246" s="37"/>
      <c r="I246" s="52">
        <f t="shared" si="14"/>
        <v>133.542</v>
      </c>
      <c r="J246" s="10"/>
      <c r="K246" s="19"/>
    </row>
    <row r="247" spans="1:11" x14ac:dyDescent="0.25">
      <c r="A247" s="46"/>
      <c r="B247" s="19" t="s">
        <v>237</v>
      </c>
      <c r="C247" s="12"/>
      <c r="D247" s="37">
        <v>0.38700000000000001</v>
      </c>
      <c r="E247" s="52">
        <f>SUM(C247,E246)-Table1[[#This Row],[Absence Undertime W/ Pay]]</f>
        <v>72.038999999999987</v>
      </c>
      <c r="F247" s="19"/>
      <c r="G247" s="12" t="str">
        <f>IF(ISBLANK(Table1[[#This Row],[EARNED]]),"",Table1[[#This Row],[EARNED]])</f>
        <v/>
      </c>
      <c r="H247" s="37"/>
      <c r="I247" s="52">
        <f t="shared" si="14"/>
        <v>133.542</v>
      </c>
      <c r="J247" s="10"/>
      <c r="K247" s="19"/>
    </row>
    <row r="248" spans="1:11" x14ac:dyDescent="0.25">
      <c r="A248" s="46" t="s">
        <v>238</v>
      </c>
      <c r="B248" s="19"/>
      <c r="C248" s="12"/>
      <c r="D248" s="37"/>
      <c r="E248" s="52">
        <f>SUM(C248,E247)-Table1[[#This Row],[Absence Undertime W/ Pay]]</f>
        <v>72.038999999999987</v>
      </c>
      <c r="F248" s="19"/>
      <c r="G248" s="12" t="str">
        <f>IF(ISBLANK(Table1[[#This Row],[EARNED]]),"",Table1[[#This Row],[EARNED]])</f>
        <v/>
      </c>
      <c r="H248" s="37"/>
      <c r="I248" s="52">
        <f t="shared" si="14"/>
        <v>133.542</v>
      </c>
      <c r="J248" s="10"/>
      <c r="K248" s="19"/>
    </row>
    <row r="249" spans="1:11" x14ac:dyDescent="0.25">
      <c r="A249" s="22">
        <v>42370</v>
      </c>
      <c r="B249" s="19" t="s">
        <v>185</v>
      </c>
      <c r="C249" s="12">
        <v>1.25</v>
      </c>
      <c r="D249" s="37">
        <v>1</v>
      </c>
      <c r="E249" s="52">
        <f>SUM(C249,E248)-Table1[[#This Row],[Absence Undertime W/ Pay]]</f>
        <v>72.288999999999987</v>
      </c>
      <c r="F249" s="19"/>
      <c r="G249" s="12">
        <f>IF(ISBLANK(Table1[[#This Row],[EARNED]]),"",Table1[[#This Row],[EARNED]])</f>
        <v>1.25</v>
      </c>
      <c r="H249" s="37"/>
      <c r="I249" s="52">
        <f t="shared" si="14"/>
        <v>134.792</v>
      </c>
      <c r="J249" s="10"/>
      <c r="K249" s="19"/>
    </row>
    <row r="250" spans="1:11" x14ac:dyDescent="0.25">
      <c r="A250" s="22">
        <f>EDATE(A249,1)</f>
        <v>42401</v>
      </c>
      <c r="B250" s="19" t="s">
        <v>88</v>
      </c>
      <c r="C250" s="12">
        <v>1.25</v>
      </c>
      <c r="D250" s="37">
        <v>2</v>
      </c>
      <c r="E250" s="52">
        <f>SUM(C250,E249)-Table1[[#This Row],[Absence Undertime W/ Pay]]</f>
        <v>71.538999999999987</v>
      </c>
      <c r="F250" s="19"/>
      <c r="G250" s="12">
        <f>IF(ISBLANK(Table1[[#This Row],[EARNED]]),"",Table1[[#This Row],[EARNED]])</f>
        <v>1.25</v>
      </c>
      <c r="H250" s="37"/>
      <c r="I250" s="52">
        <f t="shared" si="14"/>
        <v>136.042</v>
      </c>
      <c r="J250" s="10"/>
      <c r="K250" s="19" t="s">
        <v>239</v>
      </c>
    </row>
    <row r="251" spans="1:11" x14ac:dyDescent="0.25">
      <c r="A251" s="22"/>
      <c r="B251" s="19" t="s">
        <v>197</v>
      </c>
      <c r="C251" s="12"/>
      <c r="D251" s="37">
        <v>2.5000000000000008E-2</v>
      </c>
      <c r="E251" s="52">
        <f>SUM(C251,E250)-Table1[[#This Row],[Absence Undertime W/ Pay]]</f>
        <v>71.513999999999982</v>
      </c>
      <c r="F251" s="19"/>
      <c r="G251" s="12"/>
      <c r="H251" s="37"/>
      <c r="I251" s="52">
        <f t="shared" si="14"/>
        <v>136.042</v>
      </c>
      <c r="J251" s="10"/>
      <c r="K251" s="19"/>
    </row>
    <row r="252" spans="1:11" x14ac:dyDescent="0.25">
      <c r="A252" s="22">
        <f>EDATE(A250,1)</f>
        <v>42430</v>
      </c>
      <c r="B252" s="19" t="s">
        <v>85</v>
      </c>
      <c r="C252" s="12">
        <v>1.25</v>
      </c>
      <c r="D252" s="37">
        <v>1</v>
      </c>
      <c r="E252" s="52">
        <f>SUM(C252,E251)-Table1[[#This Row],[Absence Undertime W/ Pay]]</f>
        <v>71.763999999999982</v>
      </c>
      <c r="F252" s="19"/>
      <c r="G252" s="12">
        <f>IF(ISBLANK(Table1[[#This Row],[EARNED]]),"",Table1[[#This Row],[EARNED]])</f>
        <v>1.25</v>
      </c>
      <c r="H252" s="37"/>
      <c r="I252" s="52">
        <f t="shared" si="14"/>
        <v>137.292</v>
      </c>
      <c r="J252" s="10"/>
      <c r="K252" s="47">
        <v>43160</v>
      </c>
    </row>
    <row r="253" spans="1:11" x14ac:dyDescent="0.25">
      <c r="A253" s="22"/>
      <c r="B253" s="19" t="s">
        <v>77</v>
      </c>
      <c r="C253" s="12"/>
      <c r="D253" s="37">
        <v>0.16200000000000003</v>
      </c>
      <c r="E253" s="52">
        <f>SUM(C253,E252)-Table1[[#This Row],[Absence Undertime W/ Pay]]</f>
        <v>71.601999999999975</v>
      </c>
      <c r="F253" s="19"/>
      <c r="G253" s="12"/>
      <c r="H253" s="37"/>
      <c r="I253" s="52">
        <f t="shared" si="14"/>
        <v>137.292</v>
      </c>
      <c r="J253" s="10"/>
      <c r="K253" s="19"/>
    </row>
    <row r="254" spans="1:11" x14ac:dyDescent="0.25">
      <c r="A254" s="22">
        <f>EDATE(A252,1)</f>
        <v>42461</v>
      </c>
      <c r="B254" s="19" t="s">
        <v>240</v>
      </c>
      <c r="C254" s="12">
        <v>1.25</v>
      </c>
      <c r="D254" s="37">
        <v>1.1850000000000001</v>
      </c>
      <c r="E254" s="52">
        <f>SUM(C254,E253)-Table1[[#This Row],[Absence Undertime W/ Pay]]</f>
        <v>71.666999999999973</v>
      </c>
      <c r="F254" s="19"/>
      <c r="G254" s="12">
        <f>IF(ISBLANK(Table1[[#This Row],[EARNED]]),"",Table1[[#This Row],[EARNED]])</f>
        <v>1.25</v>
      </c>
      <c r="H254" s="37"/>
      <c r="I254" s="52">
        <f t="shared" si="14"/>
        <v>138.542</v>
      </c>
      <c r="J254" s="10"/>
      <c r="K254" s="19"/>
    </row>
    <row r="255" spans="1:11" x14ac:dyDescent="0.25">
      <c r="A255" s="22">
        <f t="shared" ref="A255:A265" si="17">EDATE(A254,1)</f>
        <v>42491</v>
      </c>
      <c r="B255" s="19" t="s">
        <v>201</v>
      </c>
      <c r="C255" s="12">
        <v>1.25</v>
      </c>
      <c r="D255" s="37">
        <v>8.1000000000000016E-2</v>
      </c>
      <c r="E255" s="52">
        <f>SUM(C255,E254)-Table1[[#This Row],[Absence Undertime W/ Pay]]</f>
        <v>72.83599999999997</v>
      </c>
      <c r="F255" s="19"/>
      <c r="G255" s="12">
        <f>IF(ISBLANK(Table1[[#This Row],[EARNED]]),"",Table1[[#This Row],[EARNED]])</f>
        <v>1.25</v>
      </c>
      <c r="H255" s="37"/>
      <c r="I255" s="52">
        <f t="shared" si="14"/>
        <v>139.792</v>
      </c>
      <c r="J255" s="10"/>
      <c r="K255" s="19"/>
    </row>
    <row r="256" spans="1:11" x14ac:dyDescent="0.25">
      <c r="A256" s="22">
        <f t="shared" si="17"/>
        <v>42522</v>
      </c>
      <c r="B256" s="19" t="s">
        <v>209</v>
      </c>
      <c r="C256" s="12">
        <v>1.25</v>
      </c>
      <c r="D256" s="37">
        <v>0.57299999999999995</v>
      </c>
      <c r="E256" s="52">
        <f>SUM(C256,E255)-Table1[[#This Row],[Absence Undertime W/ Pay]]</f>
        <v>73.512999999999977</v>
      </c>
      <c r="F256" s="19"/>
      <c r="G256" s="12">
        <f>IF(ISBLANK(Table1[[#This Row],[EARNED]]),"",Table1[[#This Row],[EARNED]])</f>
        <v>1.25</v>
      </c>
      <c r="H256" s="37"/>
      <c r="I256" s="52">
        <f t="shared" si="14"/>
        <v>141.042</v>
      </c>
      <c r="J256" s="10"/>
      <c r="K256" s="19"/>
    </row>
    <row r="257" spans="1:11" x14ac:dyDescent="0.25">
      <c r="A257" s="22">
        <f t="shared" si="17"/>
        <v>42552</v>
      </c>
      <c r="B257" s="19" t="s">
        <v>129</v>
      </c>
      <c r="C257" s="12">
        <v>1.25</v>
      </c>
      <c r="D257" s="37"/>
      <c r="E257" s="52">
        <f>SUM(C257,E256)-Table1[[#This Row],[Absence Undertime W/ Pay]]</f>
        <v>74.762999999999977</v>
      </c>
      <c r="F257" s="19"/>
      <c r="G257" s="12">
        <f>IF(ISBLANK(Table1[[#This Row],[EARNED]]),"",Table1[[#This Row],[EARNED]])</f>
        <v>1.25</v>
      </c>
      <c r="H257" s="37"/>
      <c r="I257" s="52">
        <f t="shared" si="14"/>
        <v>142.292</v>
      </c>
      <c r="J257" s="10"/>
      <c r="K257" s="19" t="s">
        <v>242</v>
      </c>
    </row>
    <row r="258" spans="1:11" x14ac:dyDescent="0.25">
      <c r="A258" s="22"/>
      <c r="B258" s="19" t="s">
        <v>241</v>
      </c>
      <c r="C258" s="12"/>
      <c r="D258" s="37">
        <v>2.504</v>
      </c>
      <c r="E258" s="52">
        <f>SUM(C258,E257)-Table1[[#This Row],[Absence Undertime W/ Pay]]</f>
        <v>72.258999999999972</v>
      </c>
      <c r="F258" s="19"/>
      <c r="G258" s="12"/>
      <c r="H258" s="37"/>
      <c r="I258" s="52">
        <f t="shared" si="14"/>
        <v>142.292</v>
      </c>
      <c r="J258" s="10"/>
      <c r="K258" s="19"/>
    </row>
    <row r="259" spans="1:11" x14ac:dyDescent="0.25">
      <c r="A259" s="22">
        <f>EDATE(A257,1)</f>
        <v>42583</v>
      </c>
      <c r="B259" s="19" t="s">
        <v>185</v>
      </c>
      <c r="C259" s="12">
        <v>1.25</v>
      </c>
      <c r="D259" s="37">
        <v>1</v>
      </c>
      <c r="E259" s="52">
        <f>SUM(C259,E258)-Table1[[#This Row],[Absence Undertime W/ Pay]]</f>
        <v>72.508999999999972</v>
      </c>
      <c r="F259" s="19"/>
      <c r="G259" s="12">
        <f>IF(ISBLANK(Table1[[#This Row],[EARNED]]),"",Table1[[#This Row],[EARNED]])</f>
        <v>1.25</v>
      </c>
      <c r="H259" s="37"/>
      <c r="I259" s="52">
        <f t="shared" si="14"/>
        <v>143.542</v>
      </c>
      <c r="J259" s="10"/>
      <c r="K259" s="19"/>
    </row>
    <row r="260" spans="1:11" x14ac:dyDescent="0.25">
      <c r="A260" s="22">
        <f t="shared" si="17"/>
        <v>42614</v>
      </c>
      <c r="B260" s="19" t="s">
        <v>243</v>
      </c>
      <c r="C260" s="12">
        <v>1.25</v>
      </c>
      <c r="D260" s="37">
        <v>3</v>
      </c>
      <c r="E260" s="52">
        <f>SUM(C260,E259)-Table1[[#This Row],[Absence Undertime W/ Pay]]</f>
        <v>70.758999999999972</v>
      </c>
      <c r="F260" s="19"/>
      <c r="G260" s="12">
        <f>IF(ISBLANK(Table1[[#This Row],[EARNED]]),"",Table1[[#This Row],[EARNED]])</f>
        <v>1.25</v>
      </c>
      <c r="H260" s="37"/>
      <c r="I260" s="52">
        <f t="shared" si="14"/>
        <v>144.792</v>
      </c>
      <c r="J260" s="10"/>
      <c r="K260" s="19"/>
    </row>
    <row r="261" spans="1:11" x14ac:dyDescent="0.25">
      <c r="A261" s="22">
        <f t="shared" si="17"/>
        <v>42644</v>
      </c>
      <c r="B261" s="19" t="s">
        <v>85</v>
      </c>
      <c r="C261" s="12">
        <v>1.25</v>
      </c>
      <c r="D261" s="37">
        <v>1</v>
      </c>
      <c r="E261" s="52">
        <f>SUM(C261,E260)-Table1[[#This Row],[Absence Undertime W/ Pay]]</f>
        <v>71.008999999999972</v>
      </c>
      <c r="F261" s="19"/>
      <c r="G261" s="12">
        <f>IF(ISBLANK(Table1[[#This Row],[EARNED]]),"",Table1[[#This Row],[EARNED]])</f>
        <v>1.25</v>
      </c>
      <c r="H261" s="37"/>
      <c r="I261" s="52">
        <f t="shared" si="14"/>
        <v>146.042</v>
      </c>
      <c r="J261" s="10"/>
      <c r="K261" s="47">
        <v>45566</v>
      </c>
    </row>
    <row r="262" spans="1:11" x14ac:dyDescent="0.25">
      <c r="A262" s="22"/>
      <c r="B262" s="19" t="s">
        <v>105</v>
      </c>
      <c r="C262" s="12"/>
      <c r="D262" s="37"/>
      <c r="E262" s="52">
        <f>SUM(C262,E261)-Table1[[#This Row],[Absence Undertime W/ Pay]]</f>
        <v>71.008999999999972</v>
      </c>
      <c r="F262" s="19"/>
      <c r="G262" s="12"/>
      <c r="H262" s="37"/>
      <c r="I262" s="52">
        <f t="shared" si="14"/>
        <v>146.042</v>
      </c>
      <c r="J262" s="10"/>
      <c r="K262" s="19" t="s">
        <v>244</v>
      </c>
    </row>
    <row r="263" spans="1:11" x14ac:dyDescent="0.25">
      <c r="A263" s="22"/>
      <c r="B263" s="19" t="s">
        <v>98</v>
      </c>
      <c r="C263" s="12"/>
      <c r="D263" s="37"/>
      <c r="E263" s="52">
        <f>SUM(C263,E262)-Table1[[#This Row],[Absence Undertime W/ Pay]]</f>
        <v>71.008999999999972</v>
      </c>
      <c r="F263" s="19"/>
      <c r="G263" s="12"/>
      <c r="H263" s="37">
        <v>1</v>
      </c>
      <c r="I263" s="52">
        <f t="shared" si="14"/>
        <v>145.042</v>
      </c>
      <c r="J263" s="10"/>
      <c r="K263" s="49">
        <v>45149</v>
      </c>
    </row>
    <row r="264" spans="1:11" x14ac:dyDescent="0.25">
      <c r="A264" s="22">
        <f>EDATE(A261,1)</f>
        <v>42675</v>
      </c>
      <c r="B264" s="19"/>
      <c r="C264" s="12">
        <v>1.25</v>
      </c>
      <c r="D264" s="37"/>
      <c r="E264" s="52">
        <f>SUM(C264,E263)-Table1[[#This Row],[Absence Undertime W/ Pay]]</f>
        <v>72.258999999999972</v>
      </c>
      <c r="F264" s="19"/>
      <c r="G264" s="12">
        <f>IF(ISBLANK(Table1[[#This Row],[EARNED]]),"",Table1[[#This Row],[EARNED]])</f>
        <v>1.25</v>
      </c>
      <c r="H264" s="37"/>
      <c r="I264" s="52">
        <f t="shared" si="14"/>
        <v>146.292</v>
      </c>
      <c r="J264" s="10"/>
      <c r="K264" s="19"/>
    </row>
    <row r="265" spans="1:11" x14ac:dyDescent="0.25">
      <c r="A265" s="22">
        <f t="shared" si="17"/>
        <v>42705</v>
      </c>
      <c r="B265" s="19" t="s">
        <v>245</v>
      </c>
      <c r="C265" s="12">
        <v>1.25</v>
      </c>
      <c r="D265" s="37">
        <v>8.0000000000000002E-3</v>
      </c>
      <c r="E265" s="52">
        <f>SUM(C265,E264)-Table1[[#This Row],[Absence Undertime W/ Pay]]</f>
        <v>73.500999999999976</v>
      </c>
      <c r="F265" s="19"/>
      <c r="G265" s="12">
        <f>IF(ISBLANK(Table1[[#This Row],[EARNED]]),"",Table1[[#This Row],[EARNED]])</f>
        <v>1.25</v>
      </c>
      <c r="H265" s="37"/>
      <c r="I265" s="52">
        <f t="shared" si="14"/>
        <v>147.542</v>
      </c>
      <c r="J265" s="10"/>
      <c r="K265" s="19"/>
    </row>
    <row r="266" spans="1:11" x14ac:dyDescent="0.25">
      <c r="A266" s="46" t="s">
        <v>246</v>
      </c>
      <c r="B266" s="19"/>
      <c r="C266" s="12"/>
      <c r="D266" s="37"/>
      <c r="E266" s="52">
        <f>SUM(C266,E265)-Table1[[#This Row],[Absence Undertime W/ Pay]]</f>
        <v>73.500999999999976</v>
      </c>
      <c r="F266" s="19"/>
      <c r="G266" s="12" t="str">
        <f>IF(ISBLANK(Table1[[#This Row],[EARNED]]),"",Table1[[#This Row],[EARNED]])</f>
        <v/>
      </c>
      <c r="H266" s="37"/>
      <c r="I266" s="52">
        <f t="shared" si="14"/>
        <v>147.542</v>
      </c>
      <c r="J266" s="10"/>
      <c r="K266" s="19"/>
    </row>
    <row r="267" spans="1:11" x14ac:dyDescent="0.25">
      <c r="A267" s="22">
        <v>42736</v>
      </c>
      <c r="B267" s="19"/>
      <c r="C267" s="12">
        <v>1.25</v>
      </c>
      <c r="D267" s="37"/>
      <c r="E267" s="52">
        <f>SUM(C267,E266)-Table1[[#This Row],[Absence Undertime W/ Pay]]</f>
        <v>74.750999999999976</v>
      </c>
      <c r="F267" s="19"/>
      <c r="G267" s="12">
        <f>IF(ISBLANK(Table1[[#This Row],[EARNED]]),"",Table1[[#This Row],[EARNED]])</f>
        <v>1.25</v>
      </c>
      <c r="H267" s="37"/>
      <c r="I267" s="52">
        <f t="shared" si="14"/>
        <v>148.792</v>
      </c>
      <c r="J267" s="10"/>
      <c r="K267" s="19"/>
    </row>
    <row r="268" spans="1:11" x14ac:dyDescent="0.25">
      <c r="A268" s="22">
        <f>EDATE(A267,1)</f>
        <v>42767</v>
      </c>
      <c r="B268" s="19" t="s">
        <v>88</v>
      </c>
      <c r="C268" s="12">
        <v>1.25</v>
      </c>
      <c r="D268" s="37">
        <v>2</v>
      </c>
      <c r="E268" s="52">
        <f>SUM(C268,E267)-Table1[[#This Row],[Absence Undertime W/ Pay]]</f>
        <v>74.000999999999976</v>
      </c>
      <c r="F268" s="19"/>
      <c r="G268" s="12">
        <f>IF(ISBLANK(Table1[[#This Row],[EARNED]]),"",Table1[[#This Row],[EARNED]])</f>
        <v>1.25</v>
      </c>
      <c r="H268" s="37"/>
      <c r="I268" s="52">
        <f t="shared" si="14"/>
        <v>150.042</v>
      </c>
      <c r="J268" s="10"/>
      <c r="K268" s="19" t="s">
        <v>186</v>
      </c>
    </row>
    <row r="269" spans="1:11" x14ac:dyDescent="0.25">
      <c r="A269" s="22">
        <f t="shared" ref="A269:A277" si="18">EDATE(A268,1)</f>
        <v>42795</v>
      </c>
      <c r="B269" s="19"/>
      <c r="C269" s="12">
        <v>1.25</v>
      </c>
      <c r="D269" s="37"/>
      <c r="E269" s="52">
        <f>SUM(C269,E268)-Table1[[#This Row],[Absence Undertime W/ Pay]]</f>
        <v>75.250999999999976</v>
      </c>
      <c r="F269" s="19"/>
      <c r="G269" s="12">
        <f>IF(ISBLANK(Table1[[#This Row],[EARNED]]),"",Table1[[#This Row],[EARNED]])</f>
        <v>1.25</v>
      </c>
      <c r="H269" s="37"/>
      <c r="I269" s="52">
        <f t="shared" ref="I269:I332" si="19">SUM(G269,I268)-H269</f>
        <v>151.292</v>
      </c>
      <c r="J269" s="10"/>
      <c r="K269" s="19"/>
    </row>
    <row r="270" spans="1:11" x14ac:dyDescent="0.25">
      <c r="A270" s="22">
        <f t="shared" si="18"/>
        <v>42826</v>
      </c>
      <c r="B270" s="19" t="s">
        <v>85</v>
      </c>
      <c r="C270" s="12">
        <v>1.25</v>
      </c>
      <c r="D270" s="37">
        <v>1</v>
      </c>
      <c r="E270" s="52">
        <f>SUM(C270,E269)-Table1[[#This Row],[Absence Undertime W/ Pay]]</f>
        <v>75.500999999999976</v>
      </c>
      <c r="F270" s="19"/>
      <c r="G270" s="12">
        <f>IF(ISBLANK(Table1[[#This Row],[EARNED]]),"",Table1[[#This Row],[EARNED]])</f>
        <v>1.25</v>
      </c>
      <c r="H270" s="37"/>
      <c r="I270" s="52">
        <f t="shared" si="19"/>
        <v>152.542</v>
      </c>
      <c r="J270" s="10"/>
      <c r="K270" s="47">
        <v>42826</v>
      </c>
    </row>
    <row r="271" spans="1:11" x14ac:dyDescent="0.25">
      <c r="A271" s="22">
        <f t="shared" si="18"/>
        <v>42856</v>
      </c>
      <c r="B271" s="19"/>
      <c r="C271" s="12">
        <v>1.25</v>
      </c>
      <c r="D271" s="37"/>
      <c r="E271" s="52">
        <f>SUM(C271,E270)-Table1[[#This Row],[Absence Undertime W/ Pay]]</f>
        <v>76.750999999999976</v>
      </c>
      <c r="F271" s="19"/>
      <c r="G271" s="12">
        <f>IF(ISBLANK(Table1[[#This Row],[EARNED]]),"",Table1[[#This Row],[EARNED]])</f>
        <v>1.25</v>
      </c>
      <c r="H271" s="37"/>
      <c r="I271" s="52">
        <f t="shared" si="19"/>
        <v>153.792</v>
      </c>
      <c r="J271" s="10"/>
      <c r="K271" s="19"/>
    </row>
    <row r="272" spans="1:11" x14ac:dyDescent="0.25">
      <c r="A272" s="22">
        <f t="shared" si="18"/>
        <v>42887</v>
      </c>
      <c r="B272" s="19"/>
      <c r="C272" s="12">
        <v>1.25</v>
      </c>
      <c r="D272" s="37"/>
      <c r="E272" s="52">
        <f>SUM(C272,E271)-Table1[[#This Row],[Absence Undertime W/ Pay]]</f>
        <v>78.000999999999976</v>
      </c>
      <c r="F272" s="19"/>
      <c r="G272" s="12">
        <f>IF(ISBLANK(Table1[[#This Row],[EARNED]]),"",Table1[[#This Row],[EARNED]])</f>
        <v>1.25</v>
      </c>
      <c r="H272" s="37"/>
      <c r="I272" s="52">
        <f t="shared" si="19"/>
        <v>155.042</v>
      </c>
      <c r="J272" s="10"/>
      <c r="K272" s="19"/>
    </row>
    <row r="273" spans="1:11" x14ac:dyDescent="0.25">
      <c r="A273" s="22">
        <f t="shared" si="18"/>
        <v>42917</v>
      </c>
      <c r="B273" s="19" t="s">
        <v>215</v>
      </c>
      <c r="C273" s="12">
        <v>1.25</v>
      </c>
      <c r="D273" s="37">
        <v>2E-3</v>
      </c>
      <c r="E273" s="52">
        <f>SUM(C273,E272)-Table1[[#This Row],[Absence Undertime W/ Pay]]</f>
        <v>79.248999999999981</v>
      </c>
      <c r="F273" s="19"/>
      <c r="G273" s="12">
        <f>IF(ISBLANK(Table1[[#This Row],[EARNED]]),"",Table1[[#This Row],[EARNED]])</f>
        <v>1.25</v>
      </c>
      <c r="H273" s="37"/>
      <c r="I273" s="52">
        <f t="shared" si="19"/>
        <v>156.292</v>
      </c>
      <c r="J273" s="10"/>
      <c r="K273" s="19"/>
    </row>
    <row r="274" spans="1:11" x14ac:dyDescent="0.25">
      <c r="A274" s="22">
        <f t="shared" si="18"/>
        <v>42948</v>
      </c>
      <c r="B274" s="19" t="s">
        <v>105</v>
      </c>
      <c r="C274" s="12">
        <v>1.25</v>
      </c>
      <c r="D274" s="37"/>
      <c r="E274" s="52">
        <f>SUM(C274,E273)-Table1[[#This Row],[Absence Undertime W/ Pay]]</f>
        <v>80.498999999999981</v>
      </c>
      <c r="F274" s="19"/>
      <c r="G274" s="12">
        <f>IF(ISBLANK(Table1[[#This Row],[EARNED]]),"",Table1[[#This Row],[EARNED]])</f>
        <v>1.25</v>
      </c>
      <c r="H274" s="37"/>
      <c r="I274" s="52">
        <f t="shared" si="19"/>
        <v>157.542</v>
      </c>
      <c r="J274" s="10"/>
      <c r="K274" s="19" t="s">
        <v>248</v>
      </c>
    </row>
    <row r="275" spans="1:11" x14ac:dyDescent="0.25">
      <c r="A275" s="22"/>
      <c r="B275" s="19" t="s">
        <v>247</v>
      </c>
      <c r="C275" s="12"/>
      <c r="D275" s="37">
        <v>4.0000000000000001E-3</v>
      </c>
      <c r="E275" s="52">
        <f>SUM(C275,E274)-Table1[[#This Row],[Absence Undertime W/ Pay]]</f>
        <v>80.494999999999976</v>
      </c>
      <c r="F275" s="19"/>
      <c r="G275" s="12"/>
      <c r="H275" s="37"/>
      <c r="I275" s="52">
        <f t="shared" si="19"/>
        <v>157.542</v>
      </c>
      <c r="J275" s="10"/>
      <c r="K275" s="19"/>
    </row>
    <row r="276" spans="1:11" x14ac:dyDescent="0.25">
      <c r="A276" s="22">
        <f>EDATE(A274,1)</f>
        <v>42979</v>
      </c>
      <c r="B276" s="19" t="s">
        <v>249</v>
      </c>
      <c r="C276" s="12">
        <v>1.25</v>
      </c>
      <c r="D276" s="37">
        <v>6.0000000000000001E-3</v>
      </c>
      <c r="E276" s="52">
        <f>SUM(C276,E275)-Table1[[#This Row],[Absence Undertime W/ Pay]]</f>
        <v>81.738999999999976</v>
      </c>
      <c r="F276" s="19"/>
      <c r="G276" s="12">
        <f>IF(ISBLANK(Table1[[#This Row],[EARNED]]),"",Table1[[#This Row],[EARNED]])</f>
        <v>1.25</v>
      </c>
      <c r="H276" s="37"/>
      <c r="I276" s="52">
        <f t="shared" si="19"/>
        <v>158.792</v>
      </c>
      <c r="J276" s="10"/>
      <c r="K276" s="19"/>
    </row>
    <row r="277" spans="1:11" x14ac:dyDescent="0.25">
      <c r="A277" s="22">
        <f t="shared" si="18"/>
        <v>43009</v>
      </c>
      <c r="B277" s="19" t="s">
        <v>129</v>
      </c>
      <c r="C277" s="12">
        <v>1.25</v>
      </c>
      <c r="D277" s="37"/>
      <c r="E277" s="52">
        <f>SUM(C277,E276)-Table1[[#This Row],[Absence Undertime W/ Pay]]</f>
        <v>82.988999999999976</v>
      </c>
      <c r="F277" s="19"/>
      <c r="G277" s="12">
        <f>IF(ISBLANK(Table1[[#This Row],[EARNED]]),"",Table1[[#This Row],[EARNED]])</f>
        <v>1.25</v>
      </c>
      <c r="H277" s="37"/>
      <c r="I277" s="52">
        <f t="shared" si="19"/>
        <v>160.042</v>
      </c>
      <c r="J277" s="10"/>
      <c r="K277" s="19" t="s">
        <v>251</v>
      </c>
    </row>
    <row r="278" spans="1:11" x14ac:dyDescent="0.25">
      <c r="A278" s="22"/>
      <c r="B278" s="19" t="s">
        <v>85</v>
      </c>
      <c r="C278" s="12"/>
      <c r="D278" s="37">
        <v>1</v>
      </c>
      <c r="E278" s="52">
        <f>SUM(C278,E277)-Table1[[#This Row],[Absence Undertime W/ Pay]]</f>
        <v>81.988999999999976</v>
      </c>
      <c r="F278" s="19"/>
      <c r="G278" s="12"/>
      <c r="H278" s="37"/>
      <c r="I278" s="52">
        <f t="shared" si="19"/>
        <v>160.042</v>
      </c>
      <c r="J278" s="10"/>
      <c r="K278" s="19"/>
    </row>
    <row r="279" spans="1:11" x14ac:dyDescent="0.25">
      <c r="A279" s="22"/>
      <c r="B279" s="19" t="s">
        <v>250</v>
      </c>
      <c r="C279" s="12"/>
      <c r="D279" s="37">
        <v>0.01</v>
      </c>
      <c r="E279" s="52">
        <f>SUM(C279,E278)-Table1[[#This Row],[Absence Undertime W/ Pay]]</f>
        <v>81.978999999999971</v>
      </c>
      <c r="F279" s="19"/>
      <c r="G279" s="12"/>
      <c r="H279" s="37"/>
      <c r="I279" s="52">
        <f t="shared" si="19"/>
        <v>160.042</v>
      </c>
      <c r="J279" s="10"/>
      <c r="K279" s="19"/>
    </row>
    <row r="280" spans="1:11" x14ac:dyDescent="0.25">
      <c r="A280" s="22">
        <f>EDATE(A277,1)</f>
        <v>43040</v>
      </c>
      <c r="B280" s="19" t="s">
        <v>98</v>
      </c>
      <c r="C280" s="12">
        <v>1.25</v>
      </c>
      <c r="D280" s="37"/>
      <c r="E280" s="52">
        <f>SUM(C280,E279)-Table1[[#This Row],[Absence Undertime W/ Pay]]</f>
        <v>83.228999999999971</v>
      </c>
      <c r="F280" s="19"/>
      <c r="G280" s="12">
        <f>IF(ISBLANK(Table1[[#This Row],[EARNED]]),"",Table1[[#This Row],[EARNED]])</f>
        <v>1.25</v>
      </c>
      <c r="H280" s="37">
        <v>1</v>
      </c>
      <c r="I280" s="52">
        <f t="shared" si="19"/>
        <v>160.292</v>
      </c>
      <c r="J280" s="10"/>
      <c r="K280" s="47">
        <v>45231</v>
      </c>
    </row>
    <row r="281" spans="1:11" x14ac:dyDescent="0.25">
      <c r="A281" s="22">
        <f>EDATE(A280,1)</f>
        <v>43070</v>
      </c>
      <c r="B281" s="19" t="s">
        <v>85</v>
      </c>
      <c r="C281" s="12">
        <v>1.25</v>
      </c>
      <c r="D281" s="37">
        <v>1</v>
      </c>
      <c r="E281" s="52">
        <f>SUM(C281,E280)-Table1[[#This Row],[Absence Undertime W/ Pay]]</f>
        <v>83.478999999999971</v>
      </c>
      <c r="F281" s="19"/>
      <c r="G281" s="12">
        <f>IF(ISBLANK(Table1[[#This Row],[EARNED]]),"",Table1[[#This Row],[EARNED]])</f>
        <v>1.25</v>
      </c>
      <c r="H281" s="37"/>
      <c r="I281" s="52">
        <f t="shared" si="19"/>
        <v>161.542</v>
      </c>
      <c r="J281" s="10"/>
      <c r="K281" s="47">
        <v>43435</v>
      </c>
    </row>
    <row r="282" spans="1:11" x14ac:dyDescent="0.25">
      <c r="A282" s="46" t="s">
        <v>41</v>
      </c>
      <c r="B282" s="19"/>
      <c r="C282" s="12"/>
      <c r="D282" s="37"/>
      <c r="E282" s="52">
        <f>SUM(C282,E281)-Table1[[#This Row],[Absence Undertime W/ Pay]]</f>
        <v>83.478999999999971</v>
      </c>
      <c r="F282" s="19"/>
      <c r="G282" s="12" t="str">
        <f>IF(ISBLANK(Table1[[#This Row],[EARNED]]),"",Table1[[#This Row],[EARNED]])</f>
        <v/>
      </c>
      <c r="H282" s="37"/>
      <c r="I282" s="52">
        <f t="shared" si="19"/>
        <v>161.542</v>
      </c>
      <c r="J282" s="10"/>
      <c r="K282" s="19"/>
    </row>
    <row r="283" spans="1:11" x14ac:dyDescent="0.25">
      <c r="A283" s="38">
        <v>43101</v>
      </c>
      <c r="B283" s="19"/>
      <c r="C283" s="12">
        <v>1.25</v>
      </c>
      <c r="D283" s="37"/>
      <c r="E283" s="52">
        <f>SUM(C283,E282)-Table1[[#This Row],[Absence Undertime W/ Pay]]</f>
        <v>84.728999999999971</v>
      </c>
      <c r="F283" s="19"/>
      <c r="G283" s="12">
        <f>IF(ISBLANK(Table1[[#This Row],[EARNED]]),"",Table1[[#This Row],[EARNED]])</f>
        <v>1.25</v>
      </c>
      <c r="H283" s="37"/>
      <c r="I283" s="52">
        <f t="shared" si="19"/>
        <v>162.792</v>
      </c>
      <c r="J283" s="10"/>
      <c r="K283" s="19"/>
    </row>
    <row r="284" spans="1:11" x14ac:dyDescent="0.25">
      <c r="A284" s="38">
        <v>43132</v>
      </c>
      <c r="B284" s="19" t="s">
        <v>48</v>
      </c>
      <c r="C284" s="12">
        <v>1.25</v>
      </c>
      <c r="D284" s="37">
        <v>1</v>
      </c>
      <c r="E284" s="52">
        <f>SUM(C284,E283)-Table1[[#This Row],[Absence Undertime W/ Pay]]</f>
        <v>84.978999999999971</v>
      </c>
      <c r="F284" s="19"/>
      <c r="G284" s="12">
        <f>IF(ISBLANK(Table1[[#This Row],[EARNED]]),"",Table1[[#This Row],[EARNED]])</f>
        <v>1.25</v>
      </c>
      <c r="H284" s="37"/>
      <c r="I284" s="52">
        <f t="shared" si="19"/>
        <v>164.042</v>
      </c>
      <c r="J284" s="10"/>
      <c r="K284" s="47" t="s">
        <v>44</v>
      </c>
    </row>
    <row r="285" spans="1:11" x14ac:dyDescent="0.25">
      <c r="A285" s="38"/>
      <c r="B285" s="19" t="s">
        <v>60</v>
      </c>
      <c r="C285" s="12"/>
      <c r="D285" s="37">
        <v>3</v>
      </c>
      <c r="E285" s="52">
        <f>SUM(C285,E284)-Table1[[#This Row],[Absence Undertime W/ Pay]]</f>
        <v>81.978999999999971</v>
      </c>
      <c r="F285" s="19"/>
      <c r="G285" s="12" t="str">
        <f>IF(ISBLANK(Table1[[#This Row],[EARNED]]),"",Table1[[#This Row],[EARNED]])</f>
        <v/>
      </c>
      <c r="H285" s="37"/>
      <c r="I285" s="52">
        <f t="shared" si="19"/>
        <v>164.042</v>
      </c>
      <c r="J285" s="10"/>
      <c r="K285" s="19" t="s">
        <v>42</v>
      </c>
    </row>
    <row r="286" spans="1:11" x14ac:dyDescent="0.25">
      <c r="A286" s="38">
        <v>43160</v>
      </c>
      <c r="B286" s="19"/>
      <c r="C286" s="12">
        <v>1.25</v>
      </c>
      <c r="D286" s="37"/>
      <c r="E286" s="52">
        <f>SUM(C286,E285)-Table1[[#This Row],[Absence Undertime W/ Pay]]</f>
        <v>83.228999999999971</v>
      </c>
      <c r="F286" s="19"/>
      <c r="G286" s="12">
        <f>IF(ISBLANK(Table1[[#This Row],[EARNED]]),"",Table1[[#This Row],[EARNED]])</f>
        <v>1.25</v>
      </c>
      <c r="H286" s="37"/>
      <c r="I286" s="52">
        <f t="shared" si="19"/>
        <v>165.292</v>
      </c>
      <c r="J286" s="10"/>
      <c r="K286" s="19"/>
    </row>
    <row r="287" spans="1:11" x14ac:dyDescent="0.25">
      <c r="A287" s="38">
        <v>43191</v>
      </c>
      <c r="B287" s="19" t="s">
        <v>43</v>
      </c>
      <c r="C287" s="12">
        <v>1.25</v>
      </c>
      <c r="D287" s="37"/>
      <c r="E287" s="52">
        <f>SUM(C287,E286)-Table1[[#This Row],[Absence Undertime W/ Pay]]</f>
        <v>84.478999999999971</v>
      </c>
      <c r="F287" s="19"/>
      <c r="G287" s="12">
        <f>IF(ISBLANK(Table1[[#This Row],[EARNED]]),"",Table1[[#This Row],[EARNED]])</f>
        <v>1.25</v>
      </c>
      <c r="H287" s="37"/>
      <c r="I287" s="52">
        <f t="shared" si="19"/>
        <v>166.542</v>
      </c>
      <c r="J287" s="10"/>
      <c r="K287" s="48">
        <v>43135</v>
      </c>
    </row>
    <row r="288" spans="1:11" x14ac:dyDescent="0.25">
      <c r="A288" s="39"/>
      <c r="B288" s="14" t="s">
        <v>54</v>
      </c>
      <c r="C288" s="40"/>
      <c r="D288" s="41">
        <v>2</v>
      </c>
      <c r="E288" s="52">
        <f>SUM(C288,E287)-Table1[[#This Row],[Absence Undertime W/ Pay]]</f>
        <v>82.478999999999971</v>
      </c>
      <c r="F288" s="14"/>
      <c r="G288" s="40" t="str">
        <f>IF(ISBLANK(Table1[[#This Row],[EARNED]]),"",Table1[[#This Row],[EARNED]])</f>
        <v/>
      </c>
      <c r="H288" s="41"/>
      <c r="I288" s="52">
        <f t="shared" si="19"/>
        <v>166.542</v>
      </c>
      <c r="J288" s="11"/>
      <c r="K288" s="14" t="s">
        <v>45</v>
      </c>
    </row>
    <row r="289" spans="1:11" x14ac:dyDescent="0.25">
      <c r="A289" s="38">
        <v>43221</v>
      </c>
      <c r="B289" s="19"/>
      <c r="C289" s="12">
        <v>1.25</v>
      </c>
      <c r="D289" s="37"/>
      <c r="E289" s="52">
        <f>SUM(C289,E288)-Table1[[#This Row],[Absence Undertime W/ Pay]]</f>
        <v>83.728999999999971</v>
      </c>
      <c r="F289" s="19"/>
      <c r="G289" s="12">
        <f>IF(ISBLANK(Table1[[#This Row],[EARNED]]),"",Table1[[#This Row],[EARNED]])</f>
        <v>1.25</v>
      </c>
      <c r="H289" s="37"/>
      <c r="I289" s="52">
        <f t="shared" si="19"/>
        <v>167.792</v>
      </c>
      <c r="J289" s="10"/>
      <c r="K289" s="19"/>
    </row>
    <row r="290" spans="1:11" x14ac:dyDescent="0.25">
      <c r="A290" s="38">
        <v>43252</v>
      </c>
      <c r="B290" s="19"/>
      <c r="C290" s="12">
        <v>1.25</v>
      </c>
      <c r="D290" s="37"/>
      <c r="E290" s="52">
        <f>SUM(C290,E289)-Table1[[#This Row],[Absence Undertime W/ Pay]]</f>
        <v>84.978999999999971</v>
      </c>
      <c r="F290" s="19"/>
      <c r="G290" s="12">
        <f>IF(ISBLANK(Table1[[#This Row],[EARNED]]),"",Table1[[#This Row],[EARNED]])</f>
        <v>1.25</v>
      </c>
      <c r="H290" s="37"/>
      <c r="I290" s="52">
        <f t="shared" si="19"/>
        <v>169.042</v>
      </c>
      <c r="J290" s="10"/>
      <c r="K290" s="19"/>
    </row>
    <row r="291" spans="1:11" x14ac:dyDescent="0.25">
      <c r="A291" s="38">
        <v>43282</v>
      </c>
      <c r="B291" s="19"/>
      <c r="C291" s="12">
        <v>1.25</v>
      </c>
      <c r="D291" s="37"/>
      <c r="E291" s="52">
        <f>SUM(C291,E290)-Table1[[#This Row],[Absence Undertime W/ Pay]]</f>
        <v>86.228999999999971</v>
      </c>
      <c r="F291" s="19"/>
      <c r="G291" s="12">
        <f>IF(ISBLANK(Table1[[#This Row],[EARNED]]),"",Table1[[#This Row],[EARNED]])</f>
        <v>1.25</v>
      </c>
      <c r="H291" s="37"/>
      <c r="I291" s="52">
        <f t="shared" si="19"/>
        <v>170.292</v>
      </c>
      <c r="J291" s="10"/>
      <c r="K291" s="19"/>
    </row>
    <row r="292" spans="1:11" x14ac:dyDescent="0.25">
      <c r="A292" s="38">
        <v>43313</v>
      </c>
      <c r="B292" s="19"/>
      <c r="C292" s="12">
        <v>1.25</v>
      </c>
      <c r="D292" s="37"/>
      <c r="E292" s="52">
        <f>SUM(C292,E291)-Table1[[#This Row],[Absence Undertime W/ Pay]]</f>
        <v>87.478999999999971</v>
      </c>
      <c r="F292" s="19"/>
      <c r="G292" s="12">
        <f>IF(ISBLANK(Table1[[#This Row],[EARNED]]),"",Table1[[#This Row],[EARNED]])</f>
        <v>1.25</v>
      </c>
      <c r="H292" s="37"/>
      <c r="I292" s="52">
        <f t="shared" si="19"/>
        <v>171.542</v>
      </c>
      <c r="J292" s="10"/>
      <c r="K292" s="19"/>
    </row>
    <row r="293" spans="1:11" x14ac:dyDescent="0.25">
      <c r="A293" s="38">
        <v>43344</v>
      </c>
      <c r="B293" s="19"/>
      <c r="C293" s="12">
        <v>1.25</v>
      </c>
      <c r="D293" s="37"/>
      <c r="E293" s="52">
        <f>SUM(C293,E292)-Table1[[#This Row],[Absence Undertime W/ Pay]]</f>
        <v>88.728999999999971</v>
      </c>
      <c r="F293" s="19"/>
      <c r="G293" s="12">
        <f>IF(ISBLANK(Table1[[#This Row],[EARNED]]),"",Table1[[#This Row],[EARNED]])</f>
        <v>1.25</v>
      </c>
      <c r="H293" s="37"/>
      <c r="I293" s="52">
        <f t="shared" si="19"/>
        <v>172.792</v>
      </c>
      <c r="J293" s="10"/>
      <c r="K293" s="19"/>
    </row>
    <row r="294" spans="1:11" x14ac:dyDescent="0.25">
      <c r="A294" s="38">
        <v>43374</v>
      </c>
      <c r="B294" s="19"/>
      <c r="C294" s="12">
        <v>1.25</v>
      </c>
      <c r="D294" s="37"/>
      <c r="E294" s="52">
        <f>SUM(C294,E293)-Table1[[#This Row],[Absence Undertime W/ Pay]]</f>
        <v>89.978999999999971</v>
      </c>
      <c r="F294" s="19"/>
      <c r="G294" s="12">
        <f>IF(ISBLANK(Table1[[#This Row],[EARNED]]),"",Table1[[#This Row],[EARNED]])</f>
        <v>1.25</v>
      </c>
      <c r="H294" s="37"/>
      <c r="I294" s="52">
        <f t="shared" si="19"/>
        <v>174.042</v>
      </c>
      <c r="J294" s="10"/>
      <c r="K294" s="19"/>
    </row>
    <row r="295" spans="1:11" x14ac:dyDescent="0.25">
      <c r="A295" s="38">
        <v>43405</v>
      </c>
      <c r="B295" s="19"/>
      <c r="C295" s="12">
        <v>1.25</v>
      </c>
      <c r="D295" s="37"/>
      <c r="E295" s="52">
        <f>SUM(C295,E294)-Table1[[#This Row],[Absence Undertime W/ Pay]]</f>
        <v>91.228999999999971</v>
      </c>
      <c r="F295" s="19"/>
      <c r="G295" s="12">
        <f>IF(ISBLANK(Table1[[#This Row],[EARNED]]),"",Table1[[#This Row],[EARNED]])</f>
        <v>1.25</v>
      </c>
      <c r="H295" s="37"/>
      <c r="I295" s="52">
        <f t="shared" si="19"/>
        <v>175.292</v>
      </c>
      <c r="J295" s="10"/>
      <c r="K295" s="19"/>
    </row>
    <row r="296" spans="1:11" x14ac:dyDescent="0.25">
      <c r="A296" s="38">
        <v>43435</v>
      </c>
      <c r="B296" s="19"/>
      <c r="C296" s="12">
        <v>1.25</v>
      </c>
      <c r="D296" s="37"/>
      <c r="E296" s="52">
        <f>SUM(C296,E295)-Table1[[#This Row],[Absence Undertime W/ Pay]]</f>
        <v>92.478999999999971</v>
      </c>
      <c r="F296" s="19"/>
      <c r="G296" s="12">
        <f>IF(ISBLANK(Table1[[#This Row],[EARNED]]),"",Table1[[#This Row],[EARNED]])</f>
        <v>1.25</v>
      </c>
      <c r="H296" s="37"/>
      <c r="I296" s="52">
        <f t="shared" si="19"/>
        <v>176.542</v>
      </c>
      <c r="J296" s="10"/>
      <c r="K296" s="19"/>
    </row>
    <row r="297" spans="1:11" x14ac:dyDescent="0.25">
      <c r="A297" s="22" t="s">
        <v>46</v>
      </c>
      <c r="B297" s="19"/>
      <c r="C297" s="12"/>
      <c r="D297" s="37"/>
      <c r="E297" s="52">
        <f>SUM(C297,E296)-Table1[[#This Row],[Absence Undertime W/ Pay]]</f>
        <v>92.478999999999971</v>
      </c>
      <c r="F297" s="19"/>
      <c r="G297" s="12" t="str">
        <f>IF(ISBLANK(Table1[[#This Row],[EARNED]]),"",Table1[[#This Row],[EARNED]])</f>
        <v/>
      </c>
      <c r="H297" s="37"/>
      <c r="I297" s="52">
        <f t="shared" si="19"/>
        <v>176.542</v>
      </c>
      <c r="J297" s="10"/>
      <c r="K297" s="19"/>
    </row>
    <row r="298" spans="1:11" x14ac:dyDescent="0.25">
      <c r="A298" s="38">
        <v>43466</v>
      </c>
      <c r="B298" s="19"/>
      <c r="C298" s="12">
        <v>1.25</v>
      </c>
      <c r="D298" s="37"/>
      <c r="E298" s="52">
        <f>SUM(C298,E297)-Table1[[#This Row],[Absence Undertime W/ Pay]]</f>
        <v>93.728999999999971</v>
      </c>
      <c r="F298" s="19"/>
      <c r="G298" s="12">
        <f>IF(ISBLANK(Table1[[#This Row],[EARNED]]),"",Table1[[#This Row],[EARNED]])</f>
        <v>1.25</v>
      </c>
      <c r="H298" s="37"/>
      <c r="I298" s="52">
        <f t="shared" si="19"/>
        <v>177.792</v>
      </c>
      <c r="J298" s="10"/>
      <c r="K298" s="19"/>
    </row>
    <row r="299" spans="1:11" x14ac:dyDescent="0.25">
      <c r="A299" s="38">
        <v>43497</v>
      </c>
      <c r="B299" s="19"/>
      <c r="C299" s="12">
        <v>1.25</v>
      </c>
      <c r="D299" s="37">
        <v>2</v>
      </c>
      <c r="E299" s="52">
        <f>SUM(C299,E298)-Table1[[#This Row],[Absence Undertime W/ Pay]]</f>
        <v>92.978999999999971</v>
      </c>
      <c r="F299" s="19"/>
      <c r="G299" s="12">
        <f>IF(ISBLANK(Table1[[#This Row],[EARNED]]),"",Table1[[#This Row],[EARNED]])</f>
        <v>1.25</v>
      </c>
      <c r="H299" s="37"/>
      <c r="I299" s="52">
        <f t="shared" si="19"/>
        <v>179.042</v>
      </c>
      <c r="J299" s="10"/>
      <c r="K299" s="19" t="s">
        <v>47</v>
      </c>
    </row>
    <row r="300" spans="1:11" x14ac:dyDescent="0.25">
      <c r="A300" s="38">
        <v>43525</v>
      </c>
      <c r="B300" s="19" t="s">
        <v>48</v>
      </c>
      <c r="C300" s="12">
        <v>1.25</v>
      </c>
      <c r="D300" s="37">
        <v>1</v>
      </c>
      <c r="E300" s="52">
        <f>SUM(C300,E299)-Table1[[#This Row],[Absence Undertime W/ Pay]]</f>
        <v>93.228999999999971</v>
      </c>
      <c r="F300" s="19"/>
      <c r="G300" s="12">
        <f>IF(ISBLANK(Table1[[#This Row],[EARNED]]),"",Table1[[#This Row],[EARNED]])</f>
        <v>1.25</v>
      </c>
      <c r="H300" s="37"/>
      <c r="I300" s="52">
        <f t="shared" si="19"/>
        <v>180.292</v>
      </c>
      <c r="J300" s="10"/>
      <c r="K300" s="48">
        <v>43588</v>
      </c>
    </row>
    <row r="301" spans="1:11" x14ac:dyDescent="0.25">
      <c r="A301" s="38">
        <v>43556</v>
      </c>
      <c r="B301" s="19"/>
      <c r="C301" s="12">
        <v>1.25</v>
      </c>
      <c r="D301" s="37"/>
      <c r="E301" s="52">
        <f>SUM(C301,E300)-Table1[[#This Row],[Absence Undertime W/ Pay]]</f>
        <v>94.478999999999971</v>
      </c>
      <c r="F301" s="19"/>
      <c r="G301" s="12">
        <f>IF(ISBLANK(Table1[[#This Row],[EARNED]]),"",Table1[[#This Row],[EARNED]])</f>
        <v>1.25</v>
      </c>
      <c r="H301" s="37"/>
      <c r="I301" s="52">
        <f t="shared" si="19"/>
        <v>181.542</v>
      </c>
      <c r="J301" s="10"/>
      <c r="K301" s="19"/>
    </row>
    <row r="302" spans="1:11" x14ac:dyDescent="0.25">
      <c r="A302" s="38">
        <v>43586</v>
      </c>
      <c r="B302" s="19"/>
      <c r="C302" s="12">
        <v>1.25</v>
      </c>
      <c r="D302" s="37"/>
      <c r="E302" s="52">
        <f>SUM(C302,E301)-Table1[[#This Row],[Absence Undertime W/ Pay]]</f>
        <v>95.728999999999971</v>
      </c>
      <c r="F302" s="19"/>
      <c r="G302" s="12">
        <f>IF(ISBLANK(Table1[[#This Row],[EARNED]]),"",Table1[[#This Row],[EARNED]])</f>
        <v>1.25</v>
      </c>
      <c r="H302" s="37"/>
      <c r="I302" s="52">
        <f t="shared" si="19"/>
        <v>182.792</v>
      </c>
      <c r="J302" s="10"/>
      <c r="K302" s="19"/>
    </row>
    <row r="303" spans="1:11" x14ac:dyDescent="0.25">
      <c r="A303" s="38">
        <v>43617</v>
      </c>
      <c r="B303" s="19"/>
      <c r="C303" s="12">
        <v>1.25</v>
      </c>
      <c r="D303" s="37"/>
      <c r="E303" s="52">
        <f>SUM(C303,E302)-Table1[[#This Row],[Absence Undertime W/ Pay]]</f>
        <v>96.978999999999971</v>
      </c>
      <c r="F303" s="19"/>
      <c r="G303" s="12">
        <f>IF(ISBLANK(Table1[[#This Row],[EARNED]]),"",Table1[[#This Row],[EARNED]])</f>
        <v>1.25</v>
      </c>
      <c r="H303" s="37"/>
      <c r="I303" s="52">
        <f t="shared" si="19"/>
        <v>184.042</v>
      </c>
      <c r="J303" s="10"/>
      <c r="K303" s="19"/>
    </row>
    <row r="304" spans="1:11" x14ac:dyDescent="0.25">
      <c r="A304" s="38">
        <v>43647</v>
      </c>
      <c r="B304" s="19"/>
      <c r="C304" s="12">
        <v>1.25</v>
      </c>
      <c r="D304" s="37"/>
      <c r="E304" s="52">
        <f>SUM(C304,E303)-Table1[[#This Row],[Absence Undertime W/ Pay]]</f>
        <v>98.228999999999971</v>
      </c>
      <c r="F304" s="19"/>
      <c r="G304" s="12">
        <f>IF(ISBLANK(Table1[[#This Row],[EARNED]]),"",Table1[[#This Row],[EARNED]])</f>
        <v>1.25</v>
      </c>
      <c r="H304" s="37"/>
      <c r="I304" s="52">
        <f t="shared" si="19"/>
        <v>185.292</v>
      </c>
      <c r="J304" s="10"/>
      <c r="K304" s="19"/>
    </row>
    <row r="305" spans="1:11" x14ac:dyDescent="0.25">
      <c r="A305" s="38">
        <v>43678</v>
      </c>
      <c r="B305" s="19"/>
      <c r="C305" s="12">
        <v>1.25</v>
      </c>
      <c r="D305" s="37"/>
      <c r="E305" s="52">
        <f>SUM(C305,E304)-Table1[[#This Row],[Absence Undertime W/ Pay]]</f>
        <v>99.478999999999971</v>
      </c>
      <c r="F305" s="19"/>
      <c r="G305" s="12">
        <f>IF(ISBLANK(Table1[[#This Row],[EARNED]]),"",Table1[[#This Row],[EARNED]])</f>
        <v>1.25</v>
      </c>
      <c r="H305" s="37"/>
      <c r="I305" s="52">
        <f t="shared" si="19"/>
        <v>186.542</v>
      </c>
      <c r="J305" s="10"/>
      <c r="K305" s="19"/>
    </row>
    <row r="306" spans="1:11" x14ac:dyDescent="0.25">
      <c r="A306" s="38">
        <v>43709</v>
      </c>
      <c r="B306" s="19" t="s">
        <v>48</v>
      </c>
      <c r="C306" s="12">
        <v>1.25</v>
      </c>
      <c r="D306" s="37">
        <v>1</v>
      </c>
      <c r="E306" s="52">
        <f>SUM(C306,E305)-Table1[[#This Row],[Absence Undertime W/ Pay]]</f>
        <v>99.728999999999971</v>
      </c>
      <c r="F306" s="19"/>
      <c r="G306" s="12">
        <f>IF(ISBLANK(Table1[[#This Row],[EARNED]]),"",Table1[[#This Row],[EARNED]])</f>
        <v>1.25</v>
      </c>
      <c r="H306" s="37"/>
      <c r="I306" s="52">
        <f t="shared" si="19"/>
        <v>187.792</v>
      </c>
      <c r="J306" s="10"/>
      <c r="K306" s="19" t="s">
        <v>49</v>
      </c>
    </row>
    <row r="307" spans="1:11" x14ac:dyDescent="0.25">
      <c r="A307" s="38">
        <v>43739</v>
      </c>
      <c r="B307" s="19"/>
      <c r="C307" s="12">
        <v>1.25</v>
      </c>
      <c r="D307" s="37"/>
      <c r="E307" s="52">
        <f>SUM(C307,E306)-Table1[[#This Row],[Absence Undertime W/ Pay]]</f>
        <v>100.97899999999997</v>
      </c>
      <c r="F307" s="19"/>
      <c r="G307" s="12">
        <f>IF(ISBLANK(Table1[[#This Row],[EARNED]]),"",Table1[[#This Row],[EARNED]])</f>
        <v>1.25</v>
      </c>
      <c r="H307" s="37"/>
      <c r="I307" s="52">
        <f t="shared" si="19"/>
        <v>189.042</v>
      </c>
      <c r="J307" s="10"/>
      <c r="K307" s="19"/>
    </row>
    <row r="308" spans="1:11" x14ac:dyDescent="0.25">
      <c r="A308" s="38">
        <v>43770</v>
      </c>
      <c r="B308" s="19"/>
      <c r="C308" s="12">
        <v>1.25</v>
      </c>
      <c r="D308" s="37"/>
      <c r="E308" s="52">
        <f>SUM(C308,E307)-Table1[[#This Row],[Absence Undertime W/ Pay]]</f>
        <v>102.22899999999997</v>
      </c>
      <c r="F308" s="19"/>
      <c r="G308" s="12">
        <f>IF(ISBLANK(Table1[[#This Row],[EARNED]]),"",Table1[[#This Row],[EARNED]])</f>
        <v>1.25</v>
      </c>
      <c r="H308" s="37"/>
      <c r="I308" s="52">
        <f t="shared" si="19"/>
        <v>190.292</v>
      </c>
      <c r="J308" s="10"/>
      <c r="K308" s="19"/>
    </row>
    <row r="309" spans="1:11" x14ac:dyDescent="0.25">
      <c r="A309" s="38">
        <v>43800</v>
      </c>
      <c r="B309" s="19" t="s">
        <v>60</v>
      </c>
      <c r="C309" s="12">
        <v>1.25</v>
      </c>
      <c r="D309" s="37">
        <v>3</v>
      </c>
      <c r="E309" s="52">
        <f>SUM(C309,E308)-Table1[[#This Row],[Absence Undertime W/ Pay]]</f>
        <v>100.47899999999997</v>
      </c>
      <c r="F309" s="19"/>
      <c r="G309" s="12">
        <f>IF(ISBLANK(Table1[[#This Row],[EARNED]]),"",Table1[[#This Row],[EARNED]])</f>
        <v>1.25</v>
      </c>
      <c r="H309" s="37"/>
      <c r="I309" s="52">
        <f t="shared" si="19"/>
        <v>191.542</v>
      </c>
      <c r="J309" s="10"/>
      <c r="K309" s="19" t="s">
        <v>50</v>
      </c>
    </row>
    <row r="310" spans="1:11" x14ac:dyDescent="0.25">
      <c r="A310" s="38"/>
      <c r="B310" s="19" t="s">
        <v>48</v>
      </c>
      <c r="C310" s="12"/>
      <c r="D310" s="37">
        <v>1</v>
      </c>
      <c r="E310" s="52">
        <f>SUM(C310,E309)-Table1[[#This Row],[Absence Undertime W/ Pay]]</f>
        <v>99.478999999999971</v>
      </c>
      <c r="F310" s="19"/>
      <c r="G310" s="12" t="str">
        <f>IF(ISBLANK(Table1[[#This Row],[EARNED]]),"",Table1[[#This Row],[EARNED]])</f>
        <v/>
      </c>
      <c r="H310" s="37"/>
      <c r="I310" s="52">
        <f t="shared" si="19"/>
        <v>191.542</v>
      </c>
      <c r="J310" s="10"/>
      <c r="K310" s="48">
        <v>43781</v>
      </c>
    </row>
    <row r="311" spans="1:11" x14ac:dyDescent="0.25">
      <c r="A311" s="38"/>
      <c r="B311" s="19" t="s">
        <v>43</v>
      </c>
      <c r="C311" s="12"/>
      <c r="D311" s="37"/>
      <c r="E311" s="52">
        <f>SUM(C311,E310)-Table1[[#This Row],[Absence Undertime W/ Pay]]</f>
        <v>99.478999999999971</v>
      </c>
      <c r="F311" s="19"/>
      <c r="G311" s="12" t="str">
        <f>IF(ISBLANK(Table1[[#This Row],[EARNED]]),"",Table1[[#This Row],[EARNED]])</f>
        <v/>
      </c>
      <c r="H311" s="37"/>
      <c r="I311" s="52">
        <f t="shared" si="19"/>
        <v>191.542</v>
      </c>
      <c r="J311" s="10"/>
      <c r="K311" s="48">
        <v>43801</v>
      </c>
    </row>
    <row r="312" spans="1:11" x14ac:dyDescent="0.25">
      <c r="A312" s="22" t="s">
        <v>51</v>
      </c>
      <c r="B312" s="19"/>
      <c r="C312" s="12"/>
      <c r="D312" s="37"/>
      <c r="E312" s="52">
        <f>SUM(C312,E311)-Table1[[#This Row],[Absence Undertime W/ Pay]]</f>
        <v>99.478999999999971</v>
      </c>
      <c r="F312" s="19"/>
      <c r="G312" s="12" t="str">
        <f>IF(ISBLANK(Table1[[#This Row],[EARNED]]),"",Table1[[#This Row],[EARNED]])</f>
        <v/>
      </c>
      <c r="H312" s="37"/>
      <c r="I312" s="52">
        <f t="shared" si="19"/>
        <v>191.542</v>
      </c>
      <c r="J312" s="10"/>
      <c r="K312" s="19"/>
    </row>
    <row r="313" spans="1:11" x14ac:dyDescent="0.25">
      <c r="A313" s="38">
        <v>43831</v>
      </c>
      <c r="B313" s="19"/>
      <c r="C313" s="12">
        <v>1.25</v>
      </c>
      <c r="D313" s="37"/>
      <c r="E313" s="52">
        <f>SUM(C313,E312)-Table1[[#This Row],[Absence Undertime W/ Pay]]</f>
        <v>100.72899999999997</v>
      </c>
      <c r="F313" s="19"/>
      <c r="G313" s="12">
        <f>IF(ISBLANK(Table1[[#This Row],[EARNED]]),"",Table1[[#This Row],[EARNED]])</f>
        <v>1.25</v>
      </c>
      <c r="H313" s="37"/>
      <c r="I313" s="52">
        <f t="shared" si="19"/>
        <v>192.792</v>
      </c>
      <c r="J313" s="10"/>
      <c r="K313" s="19"/>
    </row>
    <row r="314" spans="1:11" x14ac:dyDescent="0.25">
      <c r="A314" s="38">
        <v>43862</v>
      </c>
      <c r="B314" s="19" t="s">
        <v>43</v>
      </c>
      <c r="C314" s="12">
        <v>1.25</v>
      </c>
      <c r="D314" s="37"/>
      <c r="E314" s="52">
        <f>SUM(C314,E313)-Table1[[#This Row],[Absence Undertime W/ Pay]]</f>
        <v>101.97899999999997</v>
      </c>
      <c r="F314" s="19"/>
      <c r="G314" s="12">
        <f>IF(ISBLANK(Table1[[#This Row],[EARNED]]),"",Table1[[#This Row],[EARNED]])</f>
        <v>1.25</v>
      </c>
      <c r="H314" s="37"/>
      <c r="I314" s="52">
        <f t="shared" si="19"/>
        <v>194.042</v>
      </c>
      <c r="J314" s="10"/>
      <c r="K314" s="19" t="s">
        <v>52</v>
      </c>
    </row>
    <row r="315" spans="1:11" x14ac:dyDescent="0.25">
      <c r="A315" s="38"/>
      <c r="B315" s="19" t="s">
        <v>54</v>
      </c>
      <c r="C315" s="12">
        <v>1.25</v>
      </c>
      <c r="D315" s="37">
        <v>2</v>
      </c>
      <c r="E315" s="52">
        <f>SUM(C315,E314)-Table1[[#This Row],[Absence Undertime W/ Pay]]</f>
        <v>101.22899999999997</v>
      </c>
      <c r="F315" s="19"/>
      <c r="G315" s="12">
        <f>IF(ISBLANK(Table1[[#This Row],[EARNED]]),"",Table1[[#This Row],[EARNED]])</f>
        <v>1.25</v>
      </c>
      <c r="H315" s="37"/>
      <c r="I315" s="52">
        <f t="shared" si="19"/>
        <v>195.292</v>
      </c>
      <c r="J315" s="10"/>
      <c r="K315" s="48">
        <v>43924</v>
      </c>
    </row>
    <row r="316" spans="1:11" x14ac:dyDescent="0.25">
      <c r="A316" s="38">
        <v>43891</v>
      </c>
      <c r="B316" s="19"/>
      <c r="C316" s="12">
        <v>1.25</v>
      </c>
      <c r="D316" s="37"/>
      <c r="E316" s="52">
        <f>SUM(C316,E315)-Table1[[#This Row],[Absence Undertime W/ Pay]]</f>
        <v>102.47899999999997</v>
      </c>
      <c r="F316" s="19"/>
      <c r="G316" s="12">
        <f>IF(ISBLANK(Table1[[#This Row],[EARNED]]),"",Table1[[#This Row],[EARNED]])</f>
        <v>1.25</v>
      </c>
      <c r="H316" s="37"/>
      <c r="I316" s="52">
        <f t="shared" si="19"/>
        <v>196.542</v>
      </c>
      <c r="J316" s="10"/>
      <c r="K316" s="19"/>
    </row>
    <row r="317" spans="1:11" x14ac:dyDescent="0.25">
      <c r="A317" s="38">
        <v>43922</v>
      </c>
      <c r="B317" s="19"/>
      <c r="C317" s="12">
        <v>1.25</v>
      </c>
      <c r="D317" s="37"/>
      <c r="E317" s="52">
        <f>SUM(C317,E316)-Table1[[#This Row],[Absence Undertime W/ Pay]]</f>
        <v>103.72899999999997</v>
      </c>
      <c r="F317" s="19"/>
      <c r="G317" s="12">
        <f>IF(ISBLANK(Table1[[#This Row],[EARNED]]),"",Table1[[#This Row],[EARNED]])</f>
        <v>1.25</v>
      </c>
      <c r="H317" s="37"/>
      <c r="I317" s="52">
        <f t="shared" si="19"/>
        <v>197.792</v>
      </c>
      <c r="J317" s="10"/>
      <c r="K317" s="19"/>
    </row>
    <row r="318" spans="1:11" x14ac:dyDescent="0.25">
      <c r="A318" s="38">
        <v>43952</v>
      </c>
      <c r="B318" s="19"/>
      <c r="C318" s="12">
        <v>1.25</v>
      </c>
      <c r="D318" s="37"/>
      <c r="E318" s="52">
        <f>SUM(C318,E317)-Table1[[#This Row],[Absence Undertime W/ Pay]]</f>
        <v>104.97899999999997</v>
      </c>
      <c r="F318" s="19"/>
      <c r="G318" s="12">
        <f>IF(ISBLANK(Table1[[#This Row],[EARNED]]),"",Table1[[#This Row],[EARNED]])</f>
        <v>1.25</v>
      </c>
      <c r="H318" s="37"/>
      <c r="I318" s="52">
        <f t="shared" si="19"/>
        <v>199.042</v>
      </c>
      <c r="J318" s="10"/>
      <c r="K318" s="19"/>
    </row>
    <row r="319" spans="1:11" x14ac:dyDescent="0.25">
      <c r="A319" s="38">
        <v>43983</v>
      </c>
      <c r="B319" s="19" t="s">
        <v>54</v>
      </c>
      <c r="C319" s="12">
        <v>1.25</v>
      </c>
      <c r="D319" s="37">
        <v>2</v>
      </c>
      <c r="E319" s="52">
        <f>SUM(C319,E318)-Table1[[#This Row],[Absence Undertime W/ Pay]]</f>
        <v>104.22899999999997</v>
      </c>
      <c r="F319" s="19"/>
      <c r="G319" s="12">
        <f>IF(ISBLANK(Table1[[#This Row],[EARNED]]),"",Table1[[#This Row],[EARNED]])</f>
        <v>1.25</v>
      </c>
      <c r="H319" s="37"/>
      <c r="I319" s="52">
        <f t="shared" si="19"/>
        <v>200.292</v>
      </c>
      <c r="J319" s="10"/>
      <c r="K319" s="19"/>
    </row>
    <row r="320" spans="1:11" x14ac:dyDescent="0.25">
      <c r="A320" s="38">
        <v>44013</v>
      </c>
      <c r="B320" s="19"/>
      <c r="C320" s="12">
        <v>1.25</v>
      </c>
      <c r="D320" s="37"/>
      <c r="E320" s="52">
        <f>SUM(C320,E319)-Table1[[#This Row],[Absence Undertime W/ Pay]]</f>
        <v>105.47899999999997</v>
      </c>
      <c r="F320" s="19"/>
      <c r="G320" s="12">
        <f>IF(ISBLANK(Table1[[#This Row],[EARNED]]),"",Table1[[#This Row],[EARNED]])</f>
        <v>1.25</v>
      </c>
      <c r="H320" s="37"/>
      <c r="I320" s="52">
        <f t="shared" si="19"/>
        <v>201.542</v>
      </c>
      <c r="J320" s="10"/>
      <c r="K320" s="19"/>
    </row>
    <row r="321" spans="1:11" x14ac:dyDescent="0.25">
      <c r="A321" s="38">
        <v>44044</v>
      </c>
      <c r="B321" s="19"/>
      <c r="C321" s="12">
        <v>1.25</v>
      </c>
      <c r="D321" s="37"/>
      <c r="E321" s="52">
        <f>SUM(C321,E320)-Table1[[#This Row],[Absence Undertime W/ Pay]]</f>
        <v>106.72899999999997</v>
      </c>
      <c r="F321" s="19"/>
      <c r="G321" s="12">
        <f>IF(ISBLANK(Table1[[#This Row],[EARNED]]),"",Table1[[#This Row],[EARNED]])</f>
        <v>1.25</v>
      </c>
      <c r="H321" s="37"/>
      <c r="I321" s="52">
        <f t="shared" si="19"/>
        <v>202.792</v>
      </c>
      <c r="J321" s="10"/>
      <c r="K321" s="19"/>
    </row>
    <row r="322" spans="1:11" x14ac:dyDescent="0.25">
      <c r="A322" s="38">
        <v>44075</v>
      </c>
      <c r="B322" s="19"/>
      <c r="C322" s="12">
        <v>1.25</v>
      </c>
      <c r="D322" s="37"/>
      <c r="E322" s="52">
        <f>SUM(C322,E321)-Table1[[#This Row],[Absence Undertime W/ Pay]]</f>
        <v>107.97899999999997</v>
      </c>
      <c r="F322" s="19"/>
      <c r="G322" s="12">
        <f>IF(ISBLANK(Table1[[#This Row],[EARNED]]),"",Table1[[#This Row],[EARNED]])</f>
        <v>1.25</v>
      </c>
      <c r="H322" s="37"/>
      <c r="I322" s="52">
        <f t="shared" si="19"/>
        <v>204.042</v>
      </c>
      <c r="J322" s="10"/>
      <c r="K322" s="19"/>
    </row>
    <row r="323" spans="1:11" x14ac:dyDescent="0.25">
      <c r="A323" s="38">
        <v>44105</v>
      </c>
      <c r="B323" s="19"/>
      <c r="C323" s="12">
        <v>1.25</v>
      </c>
      <c r="D323" s="37"/>
      <c r="E323" s="52">
        <f>SUM(C323,E322)-Table1[[#This Row],[Absence Undertime W/ Pay]]</f>
        <v>109.22899999999997</v>
      </c>
      <c r="F323" s="19"/>
      <c r="G323" s="12">
        <f>IF(ISBLANK(Table1[[#This Row],[EARNED]]),"",Table1[[#This Row],[EARNED]])</f>
        <v>1.25</v>
      </c>
      <c r="H323" s="37"/>
      <c r="I323" s="52">
        <f t="shared" si="19"/>
        <v>205.292</v>
      </c>
      <c r="J323" s="10"/>
      <c r="K323" s="19"/>
    </row>
    <row r="324" spans="1:11" x14ac:dyDescent="0.25">
      <c r="A324" s="38">
        <v>44136</v>
      </c>
      <c r="B324" s="19"/>
      <c r="C324" s="12">
        <v>1.25</v>
      </c>
      <c r="D324" s="37"/>
      <c r="E324" s="52">
        <f>SUM(C324,E323)-Table1[[#This Row],[Absence Undertime W/ Pay]]</f>
        <v>110.47899999999997</v>
      </c>
      <c r="F324" s="19"/>
      <c r="G324" s="12">
        <f>IF(ISBLANK(Table1[[#This Row],[EARNED]]),"",Table1[[#This Row],[EARNED]])</f>
        <v>1.25</v>
      </c>
      <c r="H324" s="37"/>
      <c r="I324" s="52">
        <f t="shared" si="19"/>
        <v>206.542</v>
      </c>
      <c r="J324" s="10"/>
      <c r="K324" s="19"/>
    </row>
    <row r="325" spans="1:11" x14ac:dyDescent="0.25">
      <c r="A325" s="38">
        <v>44166</v>
      </c>
      <c r="B325" s="19" t="s">
        <v>53</v>
      </c>
      <c r="C325" s="12">
        <v>1.25</v>
      </c>
      <c r="D325" s="37">
        <v>1</v>
      </c>
      <c r="E325" s="52">
        <f>SUM(C325,E324)-Table1[[#This Row],[Absence Undertime W/ Pay]]</f>
        <v>110.72899999999997</v>
      </c>
      <c r="F325" s="19"/>
      <c r="G325" s="12">
        <f>IF(ISBLANK(Table1[[#This Row],[EARNED]]),"",Table1[[#This Row],[EARNED]])</f>
        <v>1.25</v>
      </c>
      <c r="H325" s="37"/>
      <c r="I325" s="52">
        <f t="shared" si="19"/>
        <v>207.792</v>
      </c>
      <c r="J325" s="10"/>
      <c r="K325" s="19"/>
    </row>
    <row r="326" spans="1:11" x14ac:dyDescent="0.25">
      <c r="A326" s="46" t="s">
        <v>55</v>
      </c>
      <c r="B326" s="19"/>
      <c r="C326" s="12"/>
      <c r="D326" s="37"/>
      <c r="E326" s="52">
        <f>SUM(C326,E325)-Table1[[#This Row],[Absence Undertime W/ Pay]]</f>
        <v>110.72899999999997</v>
      </c>
      <c r="F326" s="19"/>
      <c r="G326" s="12" t="str">
        <f>IF(ISBLANK(Table1[[#This Row],[EARNED]]),"",Table1[[#This Row],[EARNED]])</f>
        <v/>
      </c>
      <c r="H326" s="37"/>
      <c r="I326" s="52">
        <f t="shared" si="19"/>
        <v>207.792</v>
      </c>
      <c r="J326" s="10"/>
      <c r="K326" s="19"/>
    </row>
    <row r="327" spans="1:11" x14ac:dyDescent="0.25">
      <c r="A327" s="38">
        <v>44197</v>
      </c>
      <c r="B327" s="19"/>
      <c r="C327" s="12">
        <v>1.25</v>
      </c>
      <c r="D327" s="37"/>
      <c r="E327" s="52">
        <f>SUM(C327,E326)-Table1[[#This Row],[Absence Undertime W/ Pay]]</f>
        <v>111.97899999999997</v>
      </c>
      <c r="F327" s="19"/>
      <c r="G327" s="12">
        <f>IF(ISBLANK(Table1[[#This Row],[EARNED]]),"",Table1[[#This Row],[EARNED]])</f>
        <v>1.25</v>
      </c>
      <c r="H327" s="37"/>
      <c r="I327" s="52">
        <f t="shared" si="19"/>
        <v>209.042</v>
      </c>
      <c r="J327" s="10"/>
      <c r="K327" s="19"/>
    </row>
    <row r="328" spans="1:11" x14ac:dyDescent="0.25">
      <c r="A328" s="38">
        <v>44228</v>
      </c>
      <c r="B328" s="19"/>
      <c r="C328" s="12">
        <v>1.25</v>
      </c>
      <c r="D328" s="37"/>
      <c r="E328" s="52">
        <f>SUM(C328,E327)-Table1[[#This Row],[Absence Undertime W/ Pay]]</f>
        <v>113.22899999999997</v>
      </c>
      <c r="F328" s="19"/>
      <c r="G328" s="12">
        <f>IF(ISBLANK(Table1[[#This Row],[EARNED]]),"",Table1[[#This Row],[EARNED]])</f>
        <v>1.25</v>
      </c>
      <c r="H328" s="37"/>
      <c r="I328" s="52">
        <f t="shared" si="19"/>
        <v>210.292</v>
      </c>
      <c r="J328" s="10"/>
      <c r="K328" s="19"/>
    </row>
    <row r="329" spans="1:11" x14ac:dyDescent="0.25">
      <c r="A329" s="38">
        <v>44256</v>
      </c>
      <c r="B329" s="19"/>
      <c r="C329" s="12">
        <v>1.25</v>
      </c>
      <c r="D329" s="37"/>
      <c r="E329" s="52">
        <f>SUM(C329,E328)-Table1[[#This Row],[Absence Undertime W/ Pay]]</f>
        <v>114.47899999999997</v>
      </c>
      <c r="F329" s="19"/>
      <c r="G329" s="12">
        <f>IF(ISBLANK(Table1[[#This Row],[EARNED]]),"",Table1[[#This Row],[EARNED]])</f>
        <v>1.25</v>
      </c>
      <c r="H329" s="37"/>
      <c r="I329" s="52">
        <f t="shared" si="19"/>
        <v>211.542</v>
      </c>
      <c r="J329" s="10"/>
      <c r="K329" s="19"/>
    </row>
    <row r="330" spans="1:11" x14ac:dyDescent="0.25">
      <c r="A330" s="38">
        <v>44287</v>
      </c>
      <c r="B330" s="19"/>
      <c r="C330" s="12">
        <v>1.25</v>
      </c>
      <c r="D330" s="37"/>
      <c r="E330" s="52">
        <f>SUM(C330,E329)-Table1[[#This Row],[Absence Undertime W/ Pay]]</f>
        <v>115.72899999999997</v>
      </c>
      <c r="F330" s="19"/>
      <c r="G330" s="12">
        <f>IF(ISBLANK(Table1[[#This Row],[EARNED]]),"",Table1[[#This Row],[EARNED]])</f>
        <v>1.25</v>
      </c>
      <c r="H330" s="37"/>
      <c r="I330" s="52">
        <f t="shared" si="19"/>
        <v>212.792</v>
      </c>
      <c r="J330" s="10"/>
      <c r="K330" s="19"/>
    </row>
    <row r="331" spans="1:11" x14ac:dyDescent="0.25">
      <c r="A331" s="38">
        <v>44317</v>
      </c>
      <c r="B331" s="19"/>
      <c r="C331" s="12">
        <v>1.25</v>
      </c>
      <c r="D331" s="37"/>
      <c r="E331" s="52">
        <f>SUM(C331,E330)-Table1[[#This Row],[Absence Undertime W/ Pay]]</f>
        <v>116.97899999999997</v>
      </c>
      <c r="F331" s="19"/>
      <c r="G331" s="12">
        <f>IF(ISBLANK(Table1[[#This Row],[EARNED]]),"",Table1[[#This Row],[EARNED]])</f>
        <v>1.25</v>
      </c>
      <c r="H331" s="37"/>
      <c r="I331" s="52">
        <f t="shared" si="19"/>
        <v>214.042</v>
      </c>
      <c r="J331" s="10"/>
      <c r="K331" s="19"/>
    </row>
    <row r="332" spans="1:11" x14ac:dyDescent="0.25">
      <c r="A332" s="38">
        <v>44348</v>
      </c>
      <c r="B332" s="19"/>
      <c r="C332" s="12">
        <v>1.25</v>
      </c>
      <c r="D332" s="37"/>
      <c r="E332" s="52">
        <f>SUM(C332,E331)-Table1[[#This Row],[Absence Undertime W/ Pay]]</f>
        <v>118.22899999999997</v>
      </c>
      <c r="F332" s="19"/>
      <c r="G332" s="12">
        <f>IF(ISBLANK(Table1[[#This Row],[EARNED]]),"",Table1[[#This Row],[EARNED]])</f>
        <v>1.25</v>
      </c>
      <c r="H332" s="37"/>
      <c r="I332" s="52">
        <f t="shared" si="19"/>
        <v>215.292</v>
      </c>
      <c r="J332" s="10"/>
      <c r="K332" s="19"/>
    </row>
    <row r="333" spans="1:11" x14ac:dyDescent="0.25">
      <c r="A333" s="38">
        <v>44378</v>
      </c>
      <c r="B333" s="19"/>
      <c r="C333" s="12">
        <v>1.25</v>
      </c>
      <c r="D333" s="37"/>
      <c r="E333" s="52">
        <f>SUM(C333,E332)-Table1[[#This Row],[Absence Undertime W/ Pay]]</f>
        <v>119.47899999999997</v>
      </c>
      <c r="F333" s="19"/>
      <c r="G333" s="12">
        <f>IF(ISBLANK(Table1[[#This Row],[EARNED]]),"",Table1[[#This Row],[EARNED]])</f>
        <v>1.25</v>
      </c>
      <c r="H333" s="37"/>
      <c r="I333" s="52">
        <f t="shared" ref="I333:I361" si="20">SUM(G333,I332)-H333</f>
        <v>216.542</v>
      </c>
      <c r="J333" s="10"/>
      <c r="K333" s="19"/>
    </row>
    <row r="334" spans="1:11" x14ac:dyDescent="0.25">
      <c r="A334" s="38">
        <v>44409</v>
      </c>
      <c r="B334" s="19"/>
      <c r="C334" s="12">
        <v>1.25</v>
      </c>
      <c r="D334" s="37"/>
      <c r="E334" s="52">
        <f>SUM(C334,E333)-Table1[[#This Row],[Absence Undertime W/ Pay]]</f>
        <v>120.72899999999997</v>
      </c>
      <c r="F334" s="19"/>
      <c r="G334" s="12">
        <f>IF(ISBLANK(Table1[[#This Row],[EARNED]]),"",Table1[[#This Row],[EARNED]])</f>
        <v>1.25</v>
      </c>
      <c r="H334" s="37"/>
      <c r="I334" s="52">
        <f t="shared" si="20"/>
        <v>217.792</v>
      </c>
      <c r="J334" s="10"/>
      <c r="K334" s="19"/>
    </row>
    <row r="335" spans="1:11" x14ac:dyDescent="0.25">
      <c r="A335" s="38">
        <v>44440</v>
      </c>
      <c r="B335" s="19"/>
      <c r="C335" s="12">
        <v>1.25</v>
      </c>
      <c r="D335" s="37"/>
      <c r="E335" s="52">
        <f>SUM(C335,E334)-Table1[[#This Row],[Absence Undertime W/ Pay]]</f>
        <v>121.97899999999997</v>
      </c>
      <c r="F335" s="19"/>
      <c r="G335" s="12">
        <f>IF(ISBLANK(Table1[[#This Row],[EARNED]]),"",Table1[[#This Row],[EARNED]])</f>
        <v>1.25</v>
      </c>
      <c r="H335" s="37"/>
      <c r="I335" s="52">
        <f t="shared" si="20"/>
        <v>219.042</v>
      </c>
      <c r="J335" s="10"/>
      <c r="K335" s="19"/>
    </row>
    <row r="336" spans="1:11" x14ac:dyDescent="0.25">
      <c r="A336" s="38">
        <v>44470</v>
      </c>
      <c r="B336" s="19"/>
      <c r="C336" s="12">
        <v>1.25</v>
      </c>
      <c r="D336" s="37"/>
      <c r="E336" s="52">
        <f>SUM(C336,E335)-Table1[[#This Row],[Absence Undertime W/ Pay]]</f>
        <v>123.22899999999997</v>
      </c>
      <c r="F336" s="19"/>
      <c r="G336" s="12">
        <f>IF(ISBLANK(Table1[[#This Row],[EARNED]]),"",Table1[[#This Row],[EARNED]])</f>
        <v>1.25</v>
      </c>
      <c r="H336" s="37"/>
      <c r="I336" s="52">
        <f t="shared" si="20"/>
        <v>220.292</v>
      </c>
      <c r="J336" s="10"/>
      <c r="K336" s="19"/>
    </row>
    <row r="337" spans="1:11" x14ac:dyDescent="0.25">
      <c r="A337" s="38">
        <v>44501</v>
      </c>
      <c r="B337" s="19"/>
      <c r="C337" s="12">
        <v>1.25</v>
      </c>
      <c r="D337" s="37"/>
      <c r="E337" s="52">
        <f>SUM(C337,E336)-Table1[[#This Row],[Absence Undertime W/ Pay]]</f>
        <v>124.47899999999997</v>
      </c>
      <c r="F337" s="19"/>
      <c r="G337" s="12">
        <f>IF(ISBLANK(Table1[[#This Row],[EARNED]]),"",Table1[[#This Row],[EARNED]])</f>
        <v>1.25</v>
      </c>
      <c r="H337" s="37"/>
      <c r="I337" s="52">
        <f t="shared" si="20"/>
        <v>221.542</v>
      </c>
      <c r="J337" s="10"/>
      <c r="K337" s="19"/>
    </row>
    <row r="338" spans="1:11" x14ac:dyDescent="0.25">
      <c r="A338" s="38">
        <v>44531</v>
      </c>
      <c r="B338" s="19" t="s">
        <v>48</v>
      </c>
      <c r="C338" s="12">
        <v>1.25</v>
      </c>
      <c r="D338" s="37">
        <v>1</v>
      </c>
      <c r="E338" s="52">
        <f>SUM(C338,E337)-Table1[[#This Row],[Absence Undertime W/ Pay]]</f>
        <v>124.72899999999997</v>
      </c>
      <c r="F338" s="19"/>
      <c r="G338" s="12">
        <f>IF(ISBLANK(Table1[[#This Row],[EARNED]]),"",Table1[[#This Row],[EARNED]])</f>
        <v>1.25</v>
      </c>
      <c r="H338" s="37"/>
      <c r="I338" s="52">
        <f t="shared" si="20"/>
        <v>222.792</v>
      </c>
      <c r="J338" s="10"/>
      <c r="K338" s="48">
        <v>44208</v>
      </c>
    </row>
    <row r="339" spans="1:11" x14ac:dyDescent="0.25">
      <c r="A339" s="38"/>
      <c r="B339" s="19" t="s">
        <v>54</v>
      </c>
      <c r="C339" s="12"/>
      <c r="D339" s="37">
        <v>2</v>
      </c>
      <c r="E339" s="52">
        <f>SUM(C339,E338)-Table1[[#This Row],[Absence Undertime W/ Pay]]</f>
        <v>122.72899999999997</v>
      </c>
      <c r="F339" s="19"/>
      <c r="G339" s="12" t="str">
        <f>IF(ISBLANK(Table1[[#This Row],[EARNED]]),"",Table1[[#This Row],[EARNED]])</f>
        <v/>
      </c>
      <c r="H339" s="37"/>
      <c r="I339" s="52">
        <f t="shared" si="20"/>
        <v>222.792</v>
      </c>
      <c r="J339" s="10"/>
      <c r="K339" s="19" t="s">
        <v>56</v>
      </c>
    </row>
    <row r="340" spans="1:11" x14ac:dyDescent="0.25">
      <c r="A340" s="38"/>
      <c r="B340" s="19" t="s">
        <v>258</v>
      </c>
      <c r="C340" s="12"/>
      <c r="D340" s="37">
        <v>2</v>
      </c>
      <c r="E340" s="52">
        <f>SUM(Table1[EARNED])-SUM(Table1[Absence Undertime W/ Pay])+CONVERTION!$A$3</f>
        <v>140.64400000000003</v>
      </c>
      <c r="F340" s="19"/>
      <c r="G340" s="12" t="str">
        <f>IF(ISBLANK(Table1[[#This Row],[EARNED]]),"",Table1[[#This Row],[EARNED]])</f>
        <v/>
      </c>
      <c r="H340" s="37"/>
      <c r="I340" s="52">
        <f>SUM(Table1[[EARNED ]])-SUM(Table1[Absence Undertime  W/ Pay])+CONVERTION!$B$3</f>
        <v>251.79200000000003</v>
      </c>
      <c r="J340" s="10"/>
      <c r="K340" s="19"/>
    </row>
    <row r="341" spans="1:11" x14ac:dyDescent="0.25">
      <c r="A341" s="46" t="s">
        <v>57</v>
      </c>
      <c r="B341" s="19"/>
      <c r="C341" s="12"/>
      <c r="D341" s="37"/>
      <c r="E341" s="52">
        <f>SUM(C341,E339)-Table1[[#This Row],[Absence Undertime W/ Pay]]</f>
        <v>122.72899999999997</v>
      </c>
      <c r="F341" s="19"/>
      <c r="G341" s="12" t="str">
        <f>IF(ISBLANK(Table1[[#This Row],[EARNED]]),"",Table1[[#This Row],[EARNED]])</f>
        <v/>
      </c>
      <c r="H341" s="37"/>
      <c r="I341" s="52">
        <f>SUM(G341,I339)-H341</f>
        <v>222.792</v>
      </c>
      <c r="J341" s="10"/>
      <c r="K341" s="19"/>
    </row>
    <row r="342" spans="1:11" x14ac:dyDescent="0.25">
      <c r="A342" s="38">
        <v>44562</v>
      </c>
      <c r="B342" s="19"/>
      <c r="C342" s="12">
        <v>1.25</v>
      </c>
      <c r="D342" s="37"/>
      <c r="E342" s="52">
        <f>SUM(C342,E341)-Table1[[#This Row],[Absence Undertime W/ Pay]]</f>
        <v>123.97899999999997</v>
      </c>
      <c r="F342" s="19"/>
      <c r="G342" s="12">
        <f>IF(ISBLANK(Table1[[#This Row],[EARNED]]),"",Table1[[#This Row],[EARNED]])</f>
        <v>1.25</v>
      </c>
      <c r="H342" s="37"/>
      <c r="I342" s="52">
        <f t="shared" si="20"/>
        <v>224.042</v>
      </c>
      <c r="J342" s="10"/>
      <c r="K342" s="19"/>
    </row>
    <row r="343" spans="1:11" x14ac:dyDescent="0.25">
      <c r="A343" s="38">
        <v>44593</v>
      </c>
      <c r="B343" s="19"/>
      <c r="C343" s="12">
        <v>1.25</v>
      </c>
      <c r="D343" s="37"/>
      <c r="E343" s="52">
        <f>SUM(C343,E342)-Table1[[#This Row],[Absence Undertime W/ Pay]]</f>
        <v>125.22899999999997</v>
      </c>
      <c r="F343" s="19"/>
      <c r="G343" s="12">
        <f>IF(ISBLANK(Table1[[#This Row],[EARNED]]),"",Table1[[#This Row],[EARNED]])</f>
        <v>1.25</v>
      </c>
      <c r="H343" s="37"/>
      <c r="I343" s="52">
        <f t="shared" si="20"/>
        <v>225.292</v>
      </c>
      <c r="J343" s="10"/>
      <c r="K343" s="19"/>
    </row>
    <row r="344" spans="1:11" x14ac:dyDescent="0.25">
      <c r="A344" s="38">
        <v>44621</v>
      </c>
      <c r="B344" s="19"/>
      <c r="C344" s="12">
        <v>1.25</v>
      </c>
      <c r="D344" s="37"/>
      <c r="E344" s="52">
        <f>SUM(C344,E343)-Table1[[#This Row],[Absence Undertime W/ Pay]]</f>
        <v>126.47899999999997</v>
      </c>
      <c r="F344" s="19"/>
      <c r="G344" s="12">
        <f>IF(ISBLANK(Table1[[#This Row],[EARNED]]),"",Table1[[#This Row],[EARNED]])</f>
        <v>1.25</v>
      </c>
      <c r="H344" s="37"/>
      <c r="I344" s="52">
        <f t="shared" si="20"/>
        <v>226.542</v>
      </c>
      <c r="J344" s="10"/>
      <c r="K344" s="48"/>
    </row>
    <row r="345" spans="1:11" x14ac:dyDescent="0.25">
      <c r="A345" s="38">
        <v>44652</v>
      </c>
      <c r="B345" s="19"/>
      <c r="C345" s="12">
        <v>1.25</v>
      </c>
      <c r="D345" s="37"/>
      <c r="E345" s="52">
        <f>SUM(C345,E344)-Table1[[#This Row],[Absence Undertime W/ Pay]]</f>
        <v>127.72899999999997</v>
      </c>
      <c r="F345" s="19"/>
      <c r="G345" s="12">
        <f>IF(ISBLANK(Table1[[#This Row],[EARNED]]),"",Table1[[#This Row],[EARNED]])</f>
        <v>1.25</v>
      </c>
      <c r="H345" s="37"/>
      <c r="I345" s="52">
        <f t="shared" si="20"/>
        <v>227.792</v>
      </c>
      <c r="J345" s="10"/>
      <c r="K345" s="19"/>
    </row>
    <row r="346" spans="1:11" x14ac:dyDescent="0.25">
      <c r="A346" s="38">
        <v>44682</v>
      </c>
      <c r="B346" s="19"/>
      <c r="C346" s="12">
        <v>1.25</v>
      </c>
      <c r="D346" s="37"/>
      <c r="E346" s="52">
        <f>SUM(C346,E345)-Table1[[#This Row],[Absence Undertime W/ Pay]]</f>
        <v>128.97899999999998</v>
      </c>
      <c r="F346" s="19"/>
      <c r="G346" s="12">
        <f>IF(ISBLANK(Table1[[#This Row],[EARNED]]),"",Table1[[#This Row],[EARNED]])</f>
        <v>1.25</v>
      </c>
      <c r="H346" s="37"/>
      <c r="I346" s="52">
        <f t="shared" si="20"/>
        <v>229.042</v>
      </c>
      <c r="J346" s="10"/>
      <c r="K346" s="19"/>
    </row>
    <row r="347" spans="1:11" x14ac:dyDescent="0.25">
      <c r="A347" s="38">
        <v>44713</v>
      </c>
      <c r="B347" s="19" t="s">
        <v>255</v>
      </c>
      <c r="C347" s="12">
        <v>1.25</v>
      </c>
      <c r="D347" s="37">
        <v>8.500000000000002E-2</v>
      </c>
      <c r="E347" s="52">
        <f>SUM(C347,E346)-Table1[[#This Row],[Absence Undertime W/ Pay]]</f>
        <v>130.14399999999998</v>
      </c>
      <c r="F347" s="19"/>
      <c r="G347" s="12">
        <f>IF(ISBLANK(Table1[[#This Row],[EARNED]]),"",Table1[[#This Row],[EARNED]])</f>
        <v>1.25</v>
      </c>
      <c r="H347" s="37"/>
      <c r="I347" s="52">
        <f t="shared" si="20"/>
        <v>230.292</v>
      </c>
      <c r="J347" s="10"/>
      <c r="K347" s="19"/>
    </row>
    <row r="348" spans="1:11" x14ac:dyDescent="0.25">
      <c r="A348" s="38"/>
      <c r="B348" s="19" t="s">
        <v>43</v>
      </c>
      <c r="C348" s="12"/>
      <c r="D348" s="37"/>
      <c r="E348" s="52">
        <f>SUM(C348,E347)-Table1[[#This Row],[Absence Undertime W/ Pay]]</f>
        <v>130.14399999999998</v>
      </c>
      <c r="F348" s="19"/>
      <c r="G348" s="12" t="str">
        <f>IF(ISBLANK(Table1[[#This Row],[EARNED]]),"",Table1[[#This Row],[EARNED]])</f>
        <v/>
      </c>
      <c r="H348" s="37"/>
      <c r="I348" s="52">
        <f t="shared" si="20"/>
        <v>230.292</v>
      </c>
      <c r="J348" s="10"/>
      <c r="K348" s="48">
        <v>44903</v>
      </c>
    </row>
    <row r="349" spans="1:11" x14ac:dyDescent="0.25">
      <c r="A349" s="38">
        <v>44743</v>
      </c>
      <c r="B349" s="19" t="s">
        <v>256</v>
      </c>
      <c r="C349" s="12">
        <v>1.25</v>
      </c>
      <c r="D349" s="37">
        <v>2</v>
      </c>
      <c r="E349" s="52">
        <f>SUM(C349,E348)-Table1[[#This Row],[Absence Undertime W/ Pay]]</f>
        <v>129.39399999999998</v>
      </c>
      <c r="F349" s="19"/>
      <c r="G349" s="12">
        <f>IF(ISBLANK(Table1[[#This Row],[EARNED]]),"",Table1[[#This Row],[EARNED]])</f>
        <v>1.25</v>
      </c>
      <c r="H349" s="37"/>
      <c r="I349" s="52">
        <f t="shared" si="20"/>
        <v>231.542</v>
      </c>
      <c r="J349" s="10"/>
      <c r="K349" s="19" t="s">
        <v>254</v>
      </c>
    </row>
    <row r="350" spans="1:11" x14ac:dyDescent="0.25">
      <c r="A350" s="38">
        <v>44774</v>
      </c>
      <c r="B350" s="19" t="s">
        <v>48</v>
      </c>
      <c r="C350" s="12">
        <v>1.25</v>
      </c>
      <c r="D350" s="37">
        <v>1</v>
      </c>
      <c r="E350" s="52">
        <f>SUM(C350,E349)-Table1[[#This Row],[Absence Undertime W/ Pay]]</f>
        <v>129.64399999999998</v>
      </c>
      <c r="F350" s="19"/>
      <c r="G350" s="12">
        <f>IF(ISBLANK(Table1[[#This Row],[EARNED]]),"",Table1[[#This Row],[EARNED]])</f>
        <v>1.25</v>
      </c>
      <c r="H350" s="37"/>
      <c r="I350" s="52">
        <f t="shared" si="20"/>
        <v>232.792</v>
      </c>
      <c r="J350" s="10"/>
      <c r="K350" s="48">
        <v>44792</v>
      </c>
    </row>
    <row r="351" spans="1:11" x14ac:dyDescent="0.25">
      <c r="A351" s="38"/>
      <c r="B351" s="19" t="s">
        <v>257</v>
      </c>
      <c r="C351" s="12"/>
      <c r="D351" s="37">
        <v>1</v>
      </c>
      <c r="E351" s="52">
        <f>SUM(Table1[EARNED])-SUM(Table1[Absence Undertime W/ Pay])+CONVERTION!$A$3</f>
        <v>140.64400000000003</v>
      </c>
      <c r="F351" s="19"/>
      <c r="G351" s="12" t="str">
        <f>IF(ISBLANK(Table1[[#This Row],[EARNED]]),"",Table1[[#This Row],[EARNED]])</f>
        <v/>
      </c>
      <c r="H351" s="37"/>
      <c r="I351" s="52">
        <f>SUM(Table1[[EARNED ]])-SUM(Table1[Absence Undertime  W/ Pay])+CONVERTION!$B$3</f>
        <v>251.79200000000003</v>
      </c>
      <c r="J351" s="10"/>
      <c r="K351" s="48">
        <v>44785</v>
      </c>
    </row>
    <row r="352" spans="1:11" x14ac:dyDescent="0.25">
      <c r="A352" s="38">
        <v>44805</v>
      </c>
      <c r="B352" s="19" t="s">
        <v>61</v>
      </c>
      <c r="C352" s="12">
        <v>1.25</v>
      </c>
      <c r="D352" s="37"/>
      <c r="E352" s="52">
        <f>SUM(C352,E350)-Table1[[#This Row],[Absence Undertime W/ Pay]]</f>
        <v>130.89399999999998</v>
      </c>
      <c r="F352" s="19"/>
      <c r="G352" s="12">
        <f>IF(ISBLANK(Table1[[#This Row],[EARNED]]),"",Table1[[#This Row],[EARNED]])</f>
        <v>1.25</v>
      </c>
      <c r="H352" s="37"/>
      <c r="I352" s="52">
        <f>SUM(G352,I350)-H352</f>
        <v>234.042</v>
      </c>
      <c r="J352" s="10"/>
      <c r="K352" s="19" t="s">
        <v>62</v>
      </c>
    </row>
    <row r="353" spans="1:11" x14ac:dyDescent="0.25">
      <c r="A353" s="38">
        <v>44835</v>
      </c>
      <c r="B353" s="19"/>
      <c r="C353" s="12">
        <v>1.25</v>
      </c>
      <c r="D353" s="37"/>
      <c r="E353" s="52">
        <f>SUM(C353,E352)-Table1[[#This Row],[Absence Undertime W/ Pay]]</f>
        <v>132.14399999999998</v>
      </c>
      <c r="F353" s="19"/>
      <c r="G353" s="12">
        <f>IF(ISBLANK(Table1[[#This Row],[EARNED]]),"",Table1[[#This Row],[EARNED]])</f>
        <v>1.25</v>
      </c>
      <c r="H353" s="37"/>
      <c r="I353" s="52">
        <f t="shared" si="20"/>
        <v>235.292</v>
      </c>
      <c r="J353" s="10"/>
      <c r="K353" s="19"/>
    </row>
    <row r="354" spans="1:11" x14ac:dyDescent="0.25">
      <c r="A354" s="38">
        <v>44866</v>
      </c>
      <c r="B354" s="19" t="s">
        <v>58</v>
      </c>
      <c r="C354" s="12">
        <v>1.25</v>
      </c>
      <c r="D354" s="37"/>
      <c r="E354" s="52">
        <f>SUM(C354,E353)-Table1[[#This Row],[Absence Undertime W/ Pay]]</f>
        <v>133.39399999999998</v>
      </c>
      <c r="F354" s="19"/>
      <c r="G354" s="12">
        <f>IF(ISBLANK(Table1[[#This Row],[EARNED]]),"",Table1[[#This Row],[EARNED]])</f>
        <v>1.25</v>
      </c>
      <c r="H354" s="37">
        <v>1</v>
      </c>
      <c r="I354" s="52">
        <f t="shared" si="20"/>
        <v>235.542</v>
      </c>
      <c r="J354" s="10"/>
      <c r="K354" s="48">
        <v>44872</v>
      </c>
    </row>
    <row r="355" spans="1:11" x14ac:dyDescent="0.25">
      <c r="A355" s="38">
        <v>44896</v>
      </c>
      <c r="B355" s="19" t="s">
        <v>257</v>
      </c>
      <c r="C355" s="12">
        <v>1.25</v>
      </c>
      <c r="D355" s="37">
        <v>1</v>
      </c>
      <c r="E355" s="52">
        <f>SUM(C355,E354)-Table1[[#This Row],[Absence Undertime W/ Pay]]</f>
        <v>133.64399999999998</v>
      </c>
      <c r="F355" s="19"/>
      <c r="G355" s="12">
        <f>IF(ISBLANK(Table1[[#This Row],[EARNED]]),"",Table1[[#This Row],[EARNED]])</f>
        <v>1.25</v>
      </c>
      <c r="H355" s="37"/>
      <c r="I355" s="52">
        <f t="shared" si="20"/>
        <v>236.792</v>
      </c>
      <c r="J355" s="10"/>
      <c r="K355" s="19"/>
    </row>
    <row r="356" spans="1:11" x14ac:dyDescent="0.25">
      <c r="A356" s="46" t="s">
        <v>63</v>
      </c>
      <c r="B356" s="19"/>
      <c r="C356" s="12"/>
      <c r="D356" s="37"/>
      <c r="E356" s="52">
        <f>SUM(C356,E355)-Table1[[#This Row],[Absence Undertime W/ Pay]]</f>
        <v>133.64399999999998</v>
      </c>
      <c r="F356" s="19"/>
      <c r="G356" s="12" t="str">
        <f>IF(ISBLANK(Table1[[#This Row],[EARNED]]),"",Table1[[#This Row],[EARNED]])</f>
        <v/>
      </c>
      <c r="H356" s="37"/>
      <c r="I356" s="52">
        <f t="shared" si="20"/>
        <v>236.792</v>
      </c>
      <c r="J356" s="10"/>
      <c r="K356" s="19"/>
    </row>
    <row r="357" spans="1:11" x14ac:dyDescent="0.25">
      <c r="A357" s="38">
        <v>44927</v>
      </c>
      <c r="B357" s="19"/>
      <c r="C357" s="12">
        <v>1.25</v>
      </c>
      <c r="D357" s="37"/>
      <c r="E357" s="52">
        <f>SUM(C357,E356)-Table1[[#This Row],[Absence Undertime W/ Pay]]</f>
        <v>134.89399999999998</v>
      </c>
      <c r="F357" s="19"/>
      <c r="G357" s="12">
        <f>IF(ISBLANK(Table1[[#This Row],[EARNED]]),"",Table1[[#This Row],[EARNED]])</f>
        <v>1.25</v>
      </c>
      <c r="H357" s="37"/>
      <c r="I357" s="52">
        <f t="shared" si="20"/>
        <v>238.042</v>
      </c>
      <c r="J357" s="10"/>
      <c r="K357" s="19"/>
    </row>
    <row r="358" spans="1:11" x14ac:dyDescent="0.25">
      <c r="A358" s="38">
        <v>44958</v>
      </c>
      <c r="B358" s="19" t="s">
        <v>54</v>
      </c>
      <c r="C358" s="12">
        <v>1.25</v>
      </c>
      <c r="D358" s="37">
        <v>2</v>
      </c>
      <c r="E358" s="52">
        <f>SUM(C358,E357)-Table1[[#This Row],[Absence Undertime W/ Pay]]</f>
        <v>134.14399999999998</v>
      </c>
      <c r="F358" s="19"/>
      <c r="G358" s="12">
        <f>IF(ISBLANK(Table1[[#This Row],[EARNED]]),"",Table1[[#This Row],[EARNED]])</f>
        <v>1.25</v>
      </c>
      <c r="H358" s="37"/>
      <c r="I358" s="52">
        <f t="shared" si="20"/>
        <v>239.292</v>
      </c>
      <c r="J358" s="10"/>
      <c r="K358" s="19" t="s">
        <v>64</v>
      </c>
    </row>
    <row r="359" spans="1:11" x14ac:dyDescent="0.25">
      <c r="A359" s="38">
        <v>44986</v>
      </c>
      <c r="B359" s="19"/>
      <c r="C359" s="12">
        <v>1.25</v>
      </c>
      <c r="D359" s="37"/>
      <c r="E359" s="52">
        <f>SUM(C359,E358)-Table1[[#This Row],[Absence Undertime W/ Pay]]</f>
        <v>135.39399999999998</v>
      </c>
      <c r="F359" s="19"/>
      <c r="G359" s="12">
        <f>IF(ISBLANK(Table1[[#This Row],[EARNED]]),"",Table1[[#This Row],[EARNED]])</f>
        <v>1.25</v>
      </c>
      <c r="H359" s="37"/>
      <c r="I359" s="52">
        <f t="shared" si="20"/>
        <v>240.542</v>
      </c>
      <c r="J359" s="10"/>
      <c r="K359" s="19"/>
    </row>
    <row r="360" spans="1:11" x14ac:dyDescent="0.25">
      <c r="A360" s="38">
        <v>45017</v>
      </c>
      <c r="B360" s="19"/>
      <c r="C360" s="12">
        <v>1.25</v>
      </c>
      <c r="D360" s="37"/>
      <c r="E360" s="52">
        <f>SUM(C360,E359)-Table1[[#This Row],[Absence Undertime W/ Pay]]</f>
        <v>136.64399999999998</v>
      </c>
      <c r="F360" s="19"/>
      <c r="G360" s="12">
        <f>IF(ISBLANK(Table1[[#This Row],[EARNED]]),"",Table1[[#This Row],[EARNED]])</f>
        <v>1.25</v>
      </c>
      <c r="H360" s="37"/>
      <c r="I360" s="52">
        <f t="shared" si="20"/>
        <v>241.792</v>
      </c>
      <c r="J360" s="10"/>
      <c r="K360" s="19"/>
    </row>
    <row r="361" spans="1:11" x14ac:dyDescent="0.25">
      <c r="A361" s="38">
        <v>45047</v>
      </c>
      <c r="B361" s="19"/>
      <c r="C361" s="12">
        <v>1.25</v>
      </c>
      <c r="D361" s="37"/>
      <c r="E361" s="52">
        <f>SUM(C361,E360)-Table1[[#This Row],[Absence Undertime W/ Pay]]</f>
        <v>137.89399999999998</v>
      </c>
      <c r="F361" s="19"/>
      <c r="G361" s="12">
        <f>IF(ISBLANK(Table1[[#This Row],[EARNED]]),"",Table1[[#This Row],[EARNED]])</f>
        <v>1.25</v>
      </c>
      <c r="H361" s="37"/>
      <c r="I361" s="52">
        <f t="shared" si="20"/>
        <v>243.042</v>
      </c>
      <c r="J361" s="10"/>
      <c r="K361" s="19"/>
    </row>
    <row r="362" spans="1:11" x14ac:dyDescent="0.25">
      <c r="A362" s="39">
        <v>45078</v>
      </c>
      <c r="B362" s="14" t="s">
        <v>60</v>
      </c>
      <c r="C362" s="12">
        <v>1.25</v>
      </c>
      <c r="D362" s="41">
        <v>3</v>
      </c>
      <c r="E362" s="50"/>
      <c r="F362" s="14"/>
      <c r="G362" s="40">
        <f>IF(ISBLANK(Table1[[#This Row],[EARNED]]),"",Table1[[#This Row],[EARNED]])</f>
        <v>1.25</v>
      </c>
      <c r="H362" s="41"/>
      <c r="I362" s="50"/>
      <c r="J362" s="11"/>
      <c r="K362" s="14" t="s">
        <v>253</v>
      </c>
    </row>
    <row r="363" spans="1:11" x14ac:dyDescent="0.25">
      <c r="A363" s="39">
        <v>45108</v>
      </c>
      <c r="B363" s="19"/>
      <c r="C363" s="12">
        <v>1.25</v>
      </c>
      <c r="D363" s="37"/>
      <c r="E363" s="51"/>
      <c r="F363" s="19"/>
      <c r="G363" s="12">
        <f>IF(ISBLANK(Table1[[#This Row],[EARNED]]),"",Table1[[#This Row],[EARNED]])</f>
        <v>1.25</v>
      </c>
      <c r="H363" s="37"/>
      <c r="I363" s="51"/>
      <c r="J363" s="10"/>
      <c r="K363" s="19"/>
    </row>
    <row r="364" spans="1:11" x14ac:dyDescent="0.25">
      <c r="A364" s="39">
        <v>45139</v>
      </c>
      <c r="B364" s="19"/>
      <c r="C364" s="12">
        <v>1.25</v>
      </c>
      <c r="D364" s="37"/>
      <c r="E364" s="51"/>
      <c r="F364" s="19"/>
      <c r="G364" s="12">
        <f>IF(ISBLANK(Table1[[#This Row],[EARNED]]),"",Table1[[#This Row],[EARNED]])</f>
        <v>1.25</v>
      </c>
      <c r="H364" s="37"/>
      <c r="I364" s="51"/>
      <c r="J364" s="10"/>
      <c r="K364" s="19"/>
    </row>
    <row r="365" spans="1:11" x14ac:dyDescent="0.25">
      <c r="A365" s="39">
        <v>45170</v>
      </c>
      <c r="B365" s="19"/>
      <c r="C365" s="12">
        <v>1.25</v>
      </c>
      <c r="D365" s="37"/>
      <c r="E365" s="51"/>
      <c r="F365" s="19"/>
      <c r="G365" s="12">
        <f>IF(ISBLANK(Table1[[#This Row],[EARNED]]),"",Table1[[#This Row],[EARNED]])</f>
        <v>1.25</v>
      </c>
      <c r="H365" s="37"/>
      <c r="I365" s="51"/>
      <c r="J365" s="10"/>
      <c r="K365" s="19"/>
    </row>
    <row r="366" spans="1:11" x14ac:dyDescent="0.25">
      <c r="A366" s="39">
        <v>45200</v>
      </c>
      <c r="B366" s="19"/>
      <c r="C366" s="12">
        <v>1.25</v>
      </c>
      <c r="D366" s="37"/>
      <c r="E366" s="51"/>
      <c r="F366" s="19"/>
      <c r="G366" s="12">
        <f>IF(ISBLANK(Table1[[#This Row],[EARNED]]),"",Table1[[#This Row],[EARNED]])</f>
        <v>1.25</v>
      </c>
      <c r="H366" s="37"/>
      <c r="I366" s="51"/>
      <c r="J366" s="10"/>
      <c r="K366" s="19"/>
    </row>
    <row r="367" spans="1:11" x14ac:dyDescent="0.25">
      <c r="A367" s="39">
        <v>45231</v>
      </c>
      <c r="B367" s="19"/>
      <c r="C367" s="12">
        <v>1.25</v>
      </c>
      <c r="D367" s="37"/>
      <c r="E367" s="51"/>
      <c r="F367" s="19"/>
      <c r="G367" s="12">
        <f>IF(ISBLANK(Table1[[#This Row],[EARNED]]),"",Table1[[#This Row],[EARNED]])</f>
        <v>1.25</v>
      </c>
      <c r="H367" s="37"/>
      <c r="I367" s="51"/>
      <c r="J367" s="10"/>
      <c r="K367" s="19"/>
    </row>
    <row r="368" spans="1:11" x14ac:dyDescent="0.25">
      <c r="A368" s="39">
        <v>45261</v>
      </c>
      <c r="B368" s="19"/>
      <c r="C368" s="12">
        <v>1.25</v>
      </c>
      <c r="D368" s="37"/>
      <c r="E368" s="51"/>
      <c r="F368" s="19"/>
      <c r="G368" s="12">
        <f>IF(ISBLANK(Table1[[#This Row],[EARNED]]),"",Table1[[#This Row],[EARNED]])</f>
        <v>1.25</v>
      </c>
      <c r="H368" s="37"/>
      <c r="I368" s="51"/>
      <c r="J368" s="10"/>
      <c r="K368" s="19"/>
    </row>
    <row r="369" spans="1:11" x14ac:dyDescent="0.25">
      <c r="A369" s="46" t="s">
        <v>259</v>
      </c>
      <c r="B369" s="19"/>
      <c r="C369" s="12"/>
      <c r="D369" s="37"/>
      <c r="E369" s="51"/>
      <c r="F369" s="19"/>
      <c r="G369" s="12" t="str">
        <f>IF(ISBLANK(Table1[[#This Row],[EARNED]]),"",Table1[[#This Row],[EARNED]])</f>
        <v/>
      </c>
      <c r="H369" s="37"/>
      <c r="I369" s="51"/>
      <c r="J369" s="10"/>
      <c r="K369" s="19"/>
    </row>
    <row r="370" spans="1:11" x14ac:dyDescent="0.25">
      <c r="A370" s="39">
        <v>45292</v>
      </c>
      <c r="B370" s="19"/>
      <c r="C370" s="12"/>
      <c r="D370" s="37"/>
      <c r="E370" s="51"/>
      <c r="F370" s="19"/>
      <c r="G370" s="12" t="str">
        <f>IF(ISBLANK(Table1[[#This Row],[EARNED]]),"",Table1[[#This Row],[EARNED]])</f>
        <v/>
      </c>
      <c r="H370" s="37"/>
      <c r="I370" s="51"/>
      <c r="J370" s="10"/>
      <c r="K370" s="19"/>
    </row>
    <row r="371" spans="1:11" x14ac:dyDescent="0.25">
      <c r="A371" s="39">
        <v>45323</v>
      </c>
      <c r="B371" s="19"/>
      <c r="C371" s="12"/>
      <c r="D371" s="37"/>
      <c r="E371" s="51"/>
      <c r="F371" s="19"/>
      <c r="G371" s="12" t="str">
        <f>IF(ISBLANK(Table1[[#This Row],[EARNED]]),"",Table1[[#This Row],[EARNED]])</f>
        <v/>
      </c>
      <c r="H371" s="37"/>
      <c r="I371" s="51"/>
      <c r="J371" s="10"/>
      <c r="K371" s="19"/>
    </row>
    <row r="372" spans="1:11" x14ac:dyDescent="0.25">
      <c r="A372" s="39">
        <v>45352</v>
      </c>
      <c r="B372" s="19"/>
      <c r="C372" s="12"/>
      <c r="D372" s="37"/>
      <c r="E372" s="51"/>
      <c r="F372" s="19"/>
      <c r="G372" s="12" t="str">
        <f>IF(ISBLANK(Table1[[#This Row],[EARNED]]),"",Table1[[#This Row],[EARNED]])</f>
        <v/>
      </c>
      <c r="H372" s="37"/>
      <c r="I372" s="51"/>
      <c r="J372" s="10"/>
      <c r="K372" s="19"/>
    </row>
    <row r="373" spans="1:11" x14ac:dyDescent="0.25">
      <c r="A373" s="39">
        <v>45383</v>
      </c>
      <c r="B373" s="19"/>
      <c r="C373" s="12"/>
      <c r="D373" s="37"/>
      <c r="E373" s="51"/>
      <c r="F373" s="19"/>
      <c r="G373" s="12" t="str">
        <f>IF(ISBLANK(Table1[[#This Row],[EARNED]]),"",Table1[[#This Row],[EARNED]])</f>
        <v/>
      </c>
      <c r="H373" s="37"/>
      <c r="I373" s="51"/>
      <c r="J373" s="10"/>
      <c r="K373" s="19"/>
    </row>
    <row r="374" spans="1:11" x14ac:dyDescent="0.25">
      <c r="A374" s="39">
        <v>45413</v>
      </c>
      <c r="B374" s="19"/>
      <c r="C374" s="12"/>
      <c r="D374" s="37"/>
      <c r="E374" s="51"/>
      <c r="F374" s="19"/>
      <c r="G374" s="12" t="str">
        <f>IF(ISBLANK(Table1[[#This Row],[EARNED]]),"",Table1[[#This Row],[EARNED]])</f>
        <v/>
      </c>
      <c r="H374" s="37"/>
      <c r="I374" s="51"/>
      <c r="J374" s="10"/>
      <c r="K374" s="19"/>
    </row>
    <row r="375" spans="1:11" x14ac:dyDescent="0.25">
      <c r="A375" s="39">
        <v>45444</v>
      </c>
      <c r="B375" s="19"/>
      <c r="C375" s="12"/>
      <c r="D375" s="37"/>
      <c r="E375" s="51"/>
      <c r="F375" s="19"/>
      <c r="G375" s="12" t="str">
        <f>IF(ISBLANK(Table1[[#This Row],[EARNED]]),"",Table1[[#This Row],[EARNED]])</f>
        <v/>
      </c>
      <c r="H375" s="37"/>
      <c r="I375" s="51"/>
      <c r="J375" s="10"/>
      <c r="K375" s="19"/>
    </row>
    <row r="376" spans="1:11" x14ac:dyDescent="0.25">
      <c r="A376" s="39">
        <v>45474</v>
      </c>
      <c r="B376" s="19"/>
      <c r="C376" s="12"/>
      <c r="D376" s="37"/>
      <c r="E376" s="51"/>
      <c r="F376" s="19"/>
      <c r="G376" s="12" t="str">
        <f>IF(ISBLANK(Table1[[#This Row],[EARNED]]),"",Table1[[#This Row],[EARNED]])</f>
        <v/>
      </c>
      <c r="H376" s="37"/>
      <c r="I376" s="51"/>
      <c r="J376" s="10"/>
      <c r="K376" s="19"/>
    </row>
    <row r="377" spans="1:11" x14ac:dyDescent="0.25">
      <c r="A377" s="38"/>
      <c r="B377" s="19"/>
      <c r="C377" s="12"/>
      <c r="D377" s="37"/>
      <c r="E377" s="51"/>
      <c r="F377" s="19"/>
      <c r="G377" s="12" t="str">
        <f>IF(ISBLANK(Table1[[#This Row],[EARNED]]),"",Table1[[#This Row],[EARNED]])</f>
        <v/>
      </c>
      <c r="H377" s="37"/>
      <c r="I377" s="51"/>
      <c r="J377" s="10"/>
      <c r="K377" s="19"/>
    </row>
    <row r="378" spans="1:11" x14ac:dyDescent="0.25">
      <c r="A378" s="38"/>
      <c r="B378" s="19"/>
      <c r="C378" s="12"/>
      <c r="D378" s="37"/>
      <c r="E378" s="51"/>
      <c r="F378" s="19"/>
      <c r="G378" s="12" t="str">
        <f>IF(ISBLANK(Table1[[#This Row],[EARNED]]),"",Table1[[#This Row],[EARNED]])</f>
        <v/>
      </c>
      <c r="H378" s="37"/>
      <c r="I378" s="51"/>
      <c r="J378" s="10"/>
      <c r="K378" s="19"/>
    </row>
    <row r="379" spans="1:11" x14ac:dyDescent="0.25">
      <c r="A379" s="38"/>
      <c r="B379" s="19"/>
      <c r="C379" s="12"/>
      <c r="D379" s="37"/>
      <c r="E379" s="51"/>
      <c r="F379" s="19"/>
      <c r="G379" s="12" t="str">
        <f>IF(ISBLANK(Table1[[#This Row],[EARNED]]),"",Table1[[#This Row],[EARNED]])</f>
        <v/>
      </c>
      <c r="H379" s="37"/>
      <c r="I379" s="51"/>
      <c r="J379" s="10"/>
      <c r="K379" s="19"/>
    </row>
    <row r="380" spans="1:11" x14ac:dyDescent="0.25">
      <c r="A380" s="38"/>
      <c r="B380" s="19"/>
      <c r="C380" s="12"/>
      <c r="D380" s="37"/>
      <c r="E380" s="51"/>
      <c r="F380" s="19"/>
      <c r="G380" s="12" t="str">
        <f>IF(ISBLANK(Table1[[#This Row],[EARNED]]),"",Table1[[#This Row],[EARNED]])</f>
        <v/>
      </c>
      <c r="H380" s="37"/>
      <c r="I380" s="51"/>
      <c r="J380" s="10"/>
      <c r="K380" s="19"/>
    </row>
    <row r="381" spans="1:11" x14ac:dyDescent="0.25">
      <c r="A381" s="38"/>
      <c r="B381" s="19"/>
      <c r="C381" s="12"/>
      <c r="D381" s="37"/>
      <c r="E381" s="51"/>
      <c r="F381" s="19"/>
      <c r="G381" s="12" t="str">
        <f>IF(ISBLANK(Table1[[#This Row],[EARNED]]),"",Table1[[#This Row],[EARNED]])</f>
        <v/>
      </c>
      <c r="H381" s="37"/>
      <c r="I381" s="51"/>
      <c r="J381" s="10"/>
      <c r="K381" s="19"/>
    </row>
    <row r="382" spans="1:11" x14ac:dyDescent="0.25">
      <c r="A382" s="38"/>
      <c r="B382" s="19"/>
      <c r="C382" s="12"/>
      <c r="D382" s="37"/>
      <c r="E382" s="51"/>
      <c r="F382" s="19"/>
      <c r="G382" s="12" t="str">
        <f>IF(ISBLANK(Table1[[#This Row],[EARNED]]),"",Table1[[#This Row],[EARNED]])</f>
        <v/>
      </c>
      <c r="H382" s="37"/>
      <c r="I382" s="51"/>
      <c r="J382" s="10"/>
      <c r="K382" s="19"/>
    </row>
    <row r="383" spans="1:11" x14ac:dyDescent="0.25">
      <c r="A383" s="38"/>
      <c r="B383" s="19"/>
      <c r="C383" s="12"/>
      <c r="D383" s="37"/>
      <c r="E383" s="51"/>
      <c r="F383" s="19"/>
      <c r="G383" s="12" t="str">
        <f>IF(ISBLANK(Table1[[#This Row],[EARNED]]),"",Table1[[#This Row],[EARNED]])</f>
        <v/>
      </c>
      <c r="H383" s="37"/>
      <c r="I383" s="51"/>
      <c r="J383" s="10"/>
      <c r="K383" s="19"/>
    </row>
    <row r="384" spans="1:11" x14ac:dyDescent="0.25">
      <c r="A384" s="38"/>
      <c r="B384" s="19"/>
      <c r="C384" s="12"/>
      <c r="D384" s="37"/>
      <c r="E384" s="51"/>
      <c r="F384" s="19"/>
      <c r="G384" s="12" t="str">
        <f>IF(ISBLANK(Table1[[#This Row],[EARNED]]),"",Table1[[#This Row],[EARNED]])</f>
        <v/>
      </c>
      <c r="H384" s="37"/>
      <c r="I384" s="51"/>
      <c r="J384" s="10"/>
      <c r="K384" s="19"/>
    </row>
    <row r="385" spans="1:11" x14ac:dyDescent="0.25">
      <c r="A385" s="38"/>
      <c r="B385" s="19"/>
      <c r="C385" s="12"/>
      <c r="D385" s="37"/>
      <c r="E385" s="51"/>
      <c r="F385" s="19"/>
      <c r="G385" s="12" t="str">
        <f>IF(ISBLANK(Table1[[#This Row],[EARNED]]),"",Table1[[#This Row],[EARNED]])</f>
        <v/>
      </c>
      <c r="H385" s="37"/>
      <c r="I385" s="51"/>
      <c r="J385" s="10"/>
      <c r="K385" s="19"/>
    </row>
    <row r="386" spans="1:11" x14ac:dyDescent="0.25">
      <c r="A386" s="38"/>
      <c r="B386" s="19"/>
      <c r="C386" s="12"/>
      <c r="D386" s="37"/>
      <c r="E386" s="51"/>
      <c r="F386" s="19"/>
      <c r="G386" s="12" t="str">
        <f>IF(ISBLANK(Table1[[#This Row],[EARNED]]),"",Table1[[#This Row],[EARNED]])</f>
        <v/>
      </c>
      <c r="H386" s="37"/>
      <c r="I386" s="51"/>
      <c r="J386" s="10"/>
      <c r="K386" s="19"/>
    </row>
    <row r="387" spans="1:11" x14ac:dyDescent="0.25">
      <c r="A387" s="38"/>
      <c r="B387" s="19"/>
      <c r="C387" s="12"/>
      <c r="D387" s="37"/>
      <c r="E387" s="51"/>
      <c r="F387" s="19"/>
      <c r="G387" s="12" t="str">
        <f>IF(ISBLANK(Table1[[#This Row],[EARNED]]),"",Table1[[#This Row],[EARNED]])</f>
        <v/>
      </c>
      <c r="H387" s="37"/>
      <c r="I387" s="51"/>
      <c r="J387" s="10"/>
      <c r="K387" s="19"/>
    </row>
    <row r="388" spans="1:11" x14ac:dyDescent="0.25">
      <c r="A388" s="38"/>
      <c r="B388" s="19"/>
      <c r="C388" s="12"/>
      <c r="D388" s="37"/>
      <c r="E388" s="51"/>
      <c r="F388" s="19"/>
      <c r="G388" s="12" t="str">
        <f>IF(ISBLANK(Table1[[#This Row],[EARNED]]),"",Table1[[#This Row],[EARNED]])</f>
        <v/>
      </c>
      <c r="H388" s="37"/>
      <c r="I388" s="51"/>
      <c r="J388" s="10"/>
      <c r="K388" s="19"/>
    </row>
    <row r="389" spans="1:11" x14ac:dyDescent="0.25">
      <c r="A389" s="38"/>
      <c r="B389" s="19"/>
      <c r="C389" s="12"/>
      <c r="D389" s="37"/>
      <c r="E389" s="51"/>
      <c r="F389" s="19"/>
      <c r="G389" s="12" t="str">
        <f>IF(ISBLANK(Table1[[#This Row],[EARNED]]),"",Table1[[#This Row],[EARNED]])</f>
        <v/>
      </c>
      <c r="H389" s="37"/>
      <c r="I389" s="51"/>
      <c r="J389" s="10"/>
      <c r="K389" s="19"/>
    </row>
    <row r="390" spans="1:11" x14ac:dyDescent="0.25">
      <c r="A390" s="38"/>
      <c r="B390" s="19"/>
      <c r="C390" s="12"/>
      <c r="D390" s="37"/>
      <c r="E390" s="51"/>
      <c r="F390" s="19"/>
      <c r="G390" s="12" t="str">
        <f>IF(ISBLANK(Table1[[#This Row],[EARNED]]),"",Table1[[#This Row],[EARNED]])</f>
        <v/>
      </c>
      <c r="H390" s="37"/>
      <c r="I390" s="51"/>
      <c r="J390" s="10"/>
      <c r="K390" s="19"/>
    </row>
    <row r="391" spans="1:11" x14ac:dyDescent="0.25">
      <c r="A391" s="38"/>
      <c r="B391" s="19"/>
      <c r="C391" s="12"/>
      <c r="D391" s="37"/>
      <c r="E391" s="51"/>
      <c r="F391" s="19"/>
      <c r="G391" s="12" t="str">
        <f>IF(ISBLANK(Table1[[#This Row],[EARNED]]),"",Table1[[#This Row],[EARNED]])</f>
        <v/>
      </c>
      <c r="H391" s="37"/>
      <c r="I391" s="51"/>
      <c r="J391" s="10"/>
      <c r="K391" s="19"/>
    </row>
    <row r="392" spans="1:11" x14ac:dyDescent="0.25">
      <c r="A392" s="38"/>
      <c r="B392" s="19"/>
      <c r="C392" s="12"/>
      <c r="D392" s="37"/>
      <c r="E392" s="51"/>
      <c r="F392" s="19"/>
      <c r="G392" s="12" t="str">
        <f>IF(ISBLANK(Table1[[#This Row],[EARNED]]),"",Table1[[#This Row],[EARNED]])</f>
        <v/>
      </c>
      <c r="H392" s="37"/>
      <c r="I392" s="51"/>
      <c r="J392" s="10"/>
      <c r="K392" s="19"/>
    </row>
    <row r="393" spans="1:11" x14ac:dyDescent="0.25">
      <c r="A393" s="38"/>
      <c r="B393" s="19"/>
      <c r="C393" s="12"/>
      <c r="D393" s="37"/>
      <c r="E393" s="51"/>
      <c r="F393" s="19"/>
      <c r="G393" s="12" t="str">
        <f>IF(ISBLANK(Table1[[#This Row],[EARNED]]),"",Table1[[#This Row],[EARNED]])</f>
        <v/>
      </c>
      <c r="H393" s="37"/>
      <c r="I393" s="51"/>
      <c r="J393" s="10"/>
      <c r="K393" s="19"/>
    </row>
    <row r="394" spans="1:11" x14ac:dyDescent="0.25">
      <c r="A394" s="38"/>
      <c r="B394" s="19"/>
      <c r="C394" s="12"/>
      <c r="D394" s="37"/>
      <c r="E394" s="51"/>
      <c r="F394" s="19"/>
      <c r="G394" s="12" t="str">
        <f>IF(ISBLANK(Table1[[#This Row],[EARNED]]),"",Table1[[#This Row],[EARNED]])</f>
        <v/>
      </c>
      <c r="H394" s="37"/>
      <c r="I394" s="51"/>
      <c r="J394" s="10"/>
      <c r="K394" s="19"/>
    </row>
    <row r="395" spans="1:11" x14ac:dyDescent="0.25">
      <c r="A395" s="38"/>
      <c r="B395" s="19"/>
      <c r="C395" s="12"/>
      <c r="D395" s="37"/>
      <c r="E395" s="51"/>
      <c r="F395" s="19"/>
      <c r="G395" s="12" t="str">
        <f>IF(ISBLANK(Table1[[#This Row],[EARNED]]),"",Table1[[#This Row],[EARNED]])</f>
        <v/>
      </c>
      <c r="H395" s="37"/>
      <c r="I395" s="51"/>
      <c r="J395" s="10"/>
      <c r="K395" s="19"/>
    </row>
    <row r="396" spans="1:11" x14ac:dyDescent="0.25">
      <c r="A396" s="38"/>
      <c r="B396" s="19"/>
      <c r="C396" s="12"/>
      <c r="D396" s="37"/>
      <c r="E396" s="51"/>
      <c r="F396" s="19"/>
      <c r="G396" s="12" t="str">
        <f>IF(ISBLANK(Table1[[#This Row],[EARNED]]),"",Table1[[#This Row],[EARNED]])</f>
        <v/>
      </c>
      <c r="H396" s="37"/>
      <c r="I396" s="51"/>
      <c r="J396" s="10"/>
      <c r="K396" s="19"/>
    </row>
    <row r="397" spans="1:11" x14ac:dyDescent="0.25">
      <c r="A397" s="38"/>
      <c r="B397" s="19"/>
      <c r="C397" s="12"/>
      <c r="D397" s="37"/>
      <c r="E397" s="51"/>
      <c r="F397" s="19"/>
      <c r="G397" s="12" t="str">
        <f>IF(ISBLANK(Table1[[#This Row],[EARNED]]),"",Table1[[#This Row],[EARNED]])</f>
        <v/>
      </c>
      <c r="H397" s="37"/>
      <c r="I397" s="51"/>
      <c r="J397" s="10"/>
      <c r="K397" s="19"/>
    </row>
    <row r="398" spans="1:11" x14ac:dyDescent="0.25">
      <c r="A398" s="38"/>
      <c r="B398" s="19"/>
      <c r="C398" s="12"/>
      <c r="D398" s="37"/>
      <c r="E398" s="51"/>
      <c r="F398" s="19"/>
      <c r="G398" s="12" t="str">
        <f>IF(ISBLANK(Table1[[#This Row],[EARNED]]),"",Table1[[#This Row],[EARNED]])</f>
        <v/>
      </c>
      <c r="H398" s="37"/>
      <c r="I398" s="51"/>
      <c r="J398" s="10"/>
      <c r="K398" s="19"/>
    </row>
    <row r="399" spans="1:11" x14ac:dyDescent="0.25">
      <c r="A399" s="38"/>
      <c r="B399" s="19"/>
      <c r="C399" s="12"/>
      <c r="D399" s="37"/>
      <c r="E399" s="51"/>
      <c r="F399" s="19"/>
      <c r="G399" s="12" t="str">
        <f>IF(ISBLANK(Table1[[#This Row],[EARNED]]),"",Table1[[#This Row],[EARNED]])</f>
        <v/>
      </c>
      <c r="H399" s="37"/>
      <c r="I399" s="51"/>
      <c r="J399" s="10"/>
      <c r="K399" s="19"/>
    </row>
    <row r="400" spans="1:11" x14ac:dyDescent="0.25">
      <c r="A400" s="38"/>
      <c r="B400" s="19"/>
      <c r="C400" s="12"/>
      <c r="D400" s="37"/>
      <c r="E400" s="51"/>
      <c r="F400" s="19"/>
      <c r="G400" s="12" t="str">
        <f>IF(ISBLANK(Table1[[#This Row],[EARNED]]),"",Table1[[#This Row],[EARNED]])</f>
        <v/>
      </c>
      <c r="H400" s="37"/>
      <c r="I400" s="51"/>
      <c r="J400" s="10"/>
      <c r="K400" s="19"/>
    </row>
    <row r="401" spans="1:11" x14ac:dyDescent="0.25">
      <c r="A401" s="38"/>
      <c r="B401" s="19"/>
      <c r="C401" s="12"/>
      <c r="D401" s="37"/>
      <c r="E401" s="51"/>
      <c r="F401" s="19"/>
      <c r="G401" s="12" t="str">
        <f>IF(ISBLANK(Table1[[#This Row],[EARNED]]),"",Table1[[#This Row],[EARNED]])</f>
        <v/>
      </c>
      <c r="H401" s="37"/>
      <c r="I401" s="51"/>
      <c r="J401" s="10"/>
      <c r="K401" s="19"/>
    </row>
    <row r="402" spans="1:11" x14ac:dyDescent="0.25">
      <c r="A402" s="38"/>
      <c r="B402" s="19"/>
      <c r="C402" s="12"/>
      <c r="D402" s="37"/>
      <c r="E402" s="51"/>
      <c r="F402" s="19"/>
      <c r="G402" s="12" t="str">
        <f>IF(ISBLANK(Table1[[#This Row],[EARNED]]),"",Table1[[#This Row],[EARNED]])</f>
        <v/>
      </c>
      <c r="H402" s="37"/>
      <c r="I402" s="51"/>
      <c r="J402" s="10"/>
      <c r="K402" s="19"/>
    </row>
    <row r="403" spans="1:11" x14ac:dyDescent="0.25">
      <c r="A403" s="38"/>
      <c r="B403" s="19"/>
      <c r="C403" s="12"/>
      <c r="D403" s="37"/>
      <c r="E403" s="51"/>
      <c r="F403" s="19"/>
      <c r="G403" s="12" t="str">
        <f>IF(ISBLANK(Table1[[#This Row],[EARNED]]),"",Table1[[#This Row],[EARNED]])</f>
        <v/>
      </c>
      <c r="H403" s="37"/>
      <c r="I403" s="51"/>
      <c r="J403" s="10"/>
      <c r="K403" s="19"/>
    </row>
    <row r="404" spans="1:11" x14ac:dyDescent="0.25">
      <c r="A404" s="38"/>
      <c r="B404" s="19"/>
      <c r="C404" s="12"/>
      <c r="D404" s="37"/>
      <c r="E404" s="51"/>
      <c r="F404" s="19"/>
      <c r="G404" s="12" t="str">
        <f>IF(ISBLANK(Table1[[#This Row],[EARNED]]),"",Table1[[#This Row],[EARNED]])</f>
        <v/>
      </c>
      <c r="H404" s="37"/>
      <c r="I404" s="51"/>
      <c r="J404" s="10"/>
      <c r="K404" s="19"/>
    </row>
    <row r="405" spans="1:11" x14ac:dyDescent="0.25">
      <c r="A405" s="38"/>
      <c r="B405" s="19"/>
      <c r="C405" s="12"/>
      <c r="D405" s="37"/>
      <c r="E405" s="51"/>
      <c r="F405" s="19"/>
      <c r="G405" s="12" t="str">
        <f>IF(ISBLANK(Table1[[#This Row],[EARNED]]),"",Table1[[#This Row],[EARNED]])</f>
        <v/>
      </c>
      <c r="H405" s="37"/>
      <c r="I405" s="51"/>
      <c r="J405" s="10"/>
      <c r="K405" s="19"/>
    </row>
    <row r="406" spans="1:11" x14ac:dyDescent="0.25">
      <c r="A406" s="38"/>
      <c r="B406" s="19"/>
      <c r="C406" s="12"/>
      <c r="D406" s="37"/>
      <c r="E406" s="51"/>
      <c r="F406" s="19"/>
      <c r="G406" s="12" t="str">
        <f>IF(ISBLANK(Table1[[#This Row],[EARNED]]),"",Table1[[#This Row],[EARNED]])</f>
        <v/>
      </c>
      <c r="H406" s="37"/>
      <c r="I406" s="51"/>
      <c r="J406" s="10"/>
      <c r="K406" s="19"/>
    </row>
    <row r="407" spans="1:11" x14ac:dyDescent="0.25">
      <c r="A407" s="38"/>
      <c r="B407" s="19"/>
      <c r="C407" s="12"/>
      <c r="D407" s="37"/>
      <c r="E407" s="51"/>
      <c r="F407" s="19"/>
      <c r="G407" s="12" t="str">
        <f>IF(ISBLANK(Table1[[#This Row],[EARNED]]),"",Table1[[#This Row],[EARNED]])</f>
        <v/>
      </c>
      <c r="H407" s="37"/>
      <c r="I407" s="51"/>
      <c r="J407" s="10"/>
      <c r="K407" s="19"/>
    </row>
    <row r="408" spans="1:11" x14ac:dyDescent="0.25">
      <c r="A408" s="38"/>
      <c r="B408" s="19"/>
      <c r="C408" s="12"/>
      <c r="D408" s="37"/>
      <c r="E408" s="51"/>
      <c r="F408" s="19"/>
      <c r="G408" s="12" t="str">
        <f>IF(ISBLANK(Table1[[#This Row],[EARNED]]),"",Table1[[#This Row],[EARNED]])</f>
        <v/>
      </c>
      <c r="H408" s="37"/>
      <c r="I408" s="51"/>
      <c r="J408" s="10"/>
      <c r="K408" s="19"/>
    </row>
    <row r="409" spans="1:11" x14ac:dyDescent="0.25">
      <c r="A409" s="38"/>
      <c r="B409" s="19"/>
      <c r="C409" s="12"/>
      <c r="D409" s="37"/>
      <c r="E409" s="51"/>
      <c r="F409" s="19"/>
      <c r="G409" s="12" t="str">
        <f>IF(ISBLANK(Table1[[#This Row],[EARNED]]),"",Table1[[#This Row],[EARNED]])</f>
        <v/>
      </c>
      <c r="H409" s="37"/>
      <c r="I409" s="51"/>
      <c r="J409" s="10"/>
      <c r="K409" s="19"/>
    </row>
    <row r="410" spans="1:11" x14ac:dyDescent="0.25">
      <c r="A410" s="38"/>
      <c r="B410" s="19"/>
      <c r="C410" s="12"/>
      <c r="D410" s="37"/>
      <c r="E410" s="51"/>
      <c r="F410" s="19"/>
      <c r="G410" s="12" t="str">
        <f>IF(ISBLANK(Table1[[#This Row],[EARNED]]),"",Table1[[#This Row],[EARNED]])</f>
        <v/>
      </c>
      <c r="H410" s="37"/>
      <c r="I410" s="51"/>
      <c r="J410" s="10"/>
      <c r="K410" s="19"/>
    </row>
    <row r="411" spans="1:11" x14ac:dyDescent="0.25">
      <c r="A411" s="38"/>
      <c r="B411" s="19"/>
      <c r="C411" s="12"/>
      <c r="D411" s="37"/>
      <c r="E411" s="51"/>
      <c r="F411" s="19"/>
      <c r="G411" s="12" t="str">
        <f>IF(ISBLANK(Table1[[#This Row],[EARNED]]),"",Table1[[#This Row],[EARNED]])</f>
        <v/>
      </c>
      <c r="H411" s="37"/>
      <c r="I411" s="51"/>
      <c r="J411" s="10"/>
      <c r="K411" s="19"/>
    </row>
    <row r="412" spans="1:11" x14ac:dyDescent="0.25">
      <c r="A412" s="38"/>
      <c r="B412" s="19"/>
      <c r="C412" s="12"/>
      <c r="D412" s="37"/>
      <c r="E412" s="51"/>
      <c r="F412" s="19"/>
      <c r="G412" s="12" t="str">
        <f>IF(ISBLANK(Table1[[#This Row],[EARNED]]),"",Table1[[#This Row],[EARNED]])</f>
        <v/>
      </c>
      <c r="H412" s="37"/>
      <c r="I412" s="51"/>
      <c r="J412" s="10"/>
      <c r="K412" s="19"/>
    </row>
    <row r="413" spans="1:11" x14ac:dyDescent="0.25">
      <c r="A413" s="38"/>
      <c r="B413" s="19"/>
      <c r="C413" s="12"/>
      <c r="D413" s="37"/>
      <c r="E413" s="51"/>
      <c r="F413" s="19"/>
      <c r="G413" s="12" t="str">
        <f>IF(ISBLANK(Table1[[#This Row],[EARNED]]),"",Table1[[#This Row],[EARNED]])</f>
        <v/>
      </c>
      <c r="H413" s="37"/>
      <c r="I413" s="51"/>
      <c r="J413" s="10"/>
      <c r="K413" s="19"/>
    </row>
    <row r="414" spans="1:11" x14ac:dyDescent="0.25">
      <c r="A414" s="38"/>
      <c r="B414" s="19"/>
      <c r="C414" s="12"/>
      <c r="D414" s="37"/>
      <c r="E414" s="51"/>
      <c r="F414" s="19"/>
      <c r="G414" s="12" t="str">
        <f>IF(ISBLANK(Table1[[#This Row],[EARNED]]),"",Table1[[#This Row],[EARNED]])</f>
        <v/>
      </c>
      <c r="H414" s="37"/>
      <c r="I414" s="51"/>
      <c r="J414" s="10"/>
      <c r="K414" s="19"/>
    </row>
    <row r="415" spans="1:11" x14ac:dyDescent="0.25">
      <c r="A415" s="38"/>
      <c r="B415" s="19"/>
      <c r="C415" s="12"/>
      <c r="D415" s="37"/>
      <c r="E415" s="51"/>
      <c r="F415" s="19"/>
      <c r="G415" s="12" t="str">
        <f>IF(ISBLANK(Table1[[#This Row],[EARNED]]),"",Table1[[#This Row],[EARNED]])</f>
        <v/>
      </c>
      <c r="H415" s="37"/>
      <c r="I415" s="51"/>
      <c r="J415" s="10"/>
      <c r="K415" s="19"/>
    </row>
    <row r="416" spans="1:11" x14ac:dyDescent="0.25">
      <c r="A416" s="38"/>
      <c r="B416" s="19"/>
      <c r="C416" s="12"/>
      <c r="D416" s="37"/>
      <c r="E416" s="51"/>
      <c r="F416" s="19"/>
      <c r="G416" s="12" t="str">
        <f>IF(ISBLANK(Table1[[#This Row],[EARNED]]),"",Table1[[#This Row],[EARNED]])</f>
        <v/>
      </c>
      <c r="H416" s="37"/>
      <c r="I416" s="51"/>
      <c r="J416" s="10"/>
      <c r="K416" s="19"/>
    </row>
    <row r="417" spans="1:11" x14ac:dyDescent="0.25">
      <c r="A417" s="38"/>
      <c r="B417" s="19"/>
      <c r="C417" s="12"/>
      <c r="D417" s="37"/>
      <c r="E417" s="51"/>
      <c r="F417" s="19"/>
      <c r="G417" s="12" t="str">
        <f>IF(ISBLANK(Table1[[#This Row],[EARNED]]),"",Table1[[#This Row],[EARNED]])</f>
        <v/>
      </c>
      <c r="H417" s="37"/>
      <c r="I417" s="51"/>
      <c r="J417" s="10"/>
      <c r="K417" s="19"/>
    </row>
    <row r="418" spans="1:11" x14ac:dyDescent="0.25">
      <c r="A418" s="38"/>
      <c r="B418" s="19"/>
      <c r="C418" s="12"/>
      <c r="D418" s="37"/>
      <c r="E418" s="51"/>
      <c r="F418" s="19"/>
      <c r="G418" s="12" t="str">
        <f>IF(ISBLANK(Table1[[#This Row],[EARNED]]),"",Table1[[#This Row],[EARNED]])</f>
        <v/>
      </c>
      <c r="H418" s="37"/>
      <c r="I418" s="51"/>
      <c r="J418" s="10"/>
      <c r="K418" s="19"/>
    </row>
    <row r="419" spans="1:11" x14ac:dyDescent="0.25">
      <c r="A419" s="38"/>
      <c r="B419" s="19"/>
      <c r="C419" s="12"/>
      <c r="D419" s="37"/>
      <c r="E419" s="51"/>
      <c r="F419" s="19"/>
      <c r="G419" s="12" t="str">
        <f>IF(ISBLANK(Table1[[#This Row],[EARNED]]),"",Table1[[#This Row],[EARNED]])</f>
        <v/>
      </c>
      <c r="H419" s="37"/>
      <c r="I419" s="51"/>
      <c r="J419" s="10"/>
      <c r="K419" s="19"/>
    </row>
    <row r="420" spans="1:11" x14ac:dyDescent="0.25">
      <c r="A420" s="38"/>
      <c r="B420" s="19"/>
      <c r="C420" s="12"/>
      <c r="D420" s="37"/>
      <c r="E420" s="51"/>
      <c r="F420" s="19"/>
      <c r="G420" s="12" t="str">
        <f>IF(ISBLANK(Table1[[#This Row],[EARNED]]),"",Table1[[#This Row],[EARNED]])</f>
        <v/>
      </c>
      <c r="H420" s="37"/>
      <c r="I420" s="51"/>
      <c r="J420" s="10"/>
      <c r="K420" s="19"/>
    </row>
    <row r="421" spans="1:11" x14ac:dyDescent="0.25">
      <c r="A421" s="38"/>
      <c r="B421" s="19"/>
      <c r="C421" s="12"/>
      <c r="D421" s="37"/>
      <c r="E421" s="51"/>
      <c r="F421" s="19"/>
      <c r="G421" s="12" t="str">
        <f>IF(ISBLANK(Table1[[#This Row],[EARNED]]),"",Table1[[#This Row],[EARNED]])</f>
        <v/>
      </c>
      <c r="H421" s="37"/>
      <c r="I421" s="51"/>
      <c r="J421" s="10"/>
      <c r="K421" s="19"/>
    </row>
    <row r="422" spans="1:11" x14ac:dyDescent="0.25">
      <c r="A422" s="38"/>
      <c r="B422" s="19"/>
      <c r="C422" s="12"/>
      <c r="D422" s="37"/>
      <c r="E422" s="51"/>
      <c r="F422" s="19"/>
      <c r="G422" s="12" t="str">
        <f>IF(ISBLANK(Table1[[#This Row],[EARNED]]),"",Table1[[#This Row],[EARNED]])</f>
        <v/>
      </c>
      <c r="H422" s="37"/>
      <c r="I422" s="51"/>
      <c r="J422" s="10"/>
      <c r="K422" s="19"/>
    </row>
    <row r="423" spans="1:11" x14ac:dyDescent="0.25">
      <c r="A423" s="38"/>
      <c r="B423" s="19"/>
      <c r="C423" s="12"/>
      <c r="D423" s="37"/>
      <c r="E423" s="51"/>
      <c r="F423" s="19"/>
      <c r="G423" s="12" t="str">
        <f>IF(ISBLANK(Table1[[#This Row],[EARNED]]),"",Table1[[#This Row],[EARNED]])</f>
        <v/>
      </c>
      <c r="H423" s="37"/>
      <c r="I423" s="51"/>
      <c r="J423" s="10"/>
      <c r="K423" s="19"/>
    </row>
    <row r="424" spans="1:11" x14ac:dyDescent="0.25">
      <c r="A424" s="38"/>
      <c r="B424" s="19"/>
      <c r="C424" s="12"/>
      <c r="D424" s="37"/>
      <c r="E424" s="51"/>
      <c r="F424" s="19"/>
      <c r="G424" s="12" t="str">
        <f>IF(ISBLANK(Table1[[#This Row],[EARNED]]),"",Table1[[#This Row],[EARNED]])</f>
        <v/>
      </c>
      <c r="H424" s="37"/>
      <c r="I424" s="51"/>
      <c r="J424" s="10"/>
      <c r="K424" s="19"/>
    </row>
    <row r="425" spans="1:11" x14ac:dyDescent="0.25">
      <c r="A425" s="38"/>
      <c r="B425" s="19"/>
      <c r="C425" s="12"/>
      <c r="D425" s="37"/>
      <c r="E425" s="51"/>
      <c r="F425" s="19"/>
      <c r="G425" s="12" t="str">
        <f>IF(ISBLANK(Table1[[#This Row],[EARNED]]),"",Table1[[#This Row],[EARNED]])</f>
        <v/>
      </c>
      <c r="H425" s="37"/>
      <c r="I425" s="51"/>
      <c r="J425" s="10"/>
      <c r="K425" s="19"/>
    </row>
    <row r="426" spans="1:11" x14ac:dyDescent="0.25">
      <c r="A426" s="38"/>
      <c r="B426" s="19"/>
      <c r="C426" s="12"/>
      <c r="D426" s="37"/>
      <c r="E426" s="51"/>
      <c r="F426" s="19"/>
      <c r="G426" s="12" t="str">
        <f>IF(ISBLANK(Table1[[#This Row],[EARNED]]),"",Table1[[#This Row],[EARNED]])</f>
        <v/>
      </c>
      <c r="H426" s="37"/>
      <c r="I426" s="51"/>
      <c r="J426" s="10"/>
      <c r="K426" s="19"/>
    </row>
    <row r="427" spans="1:11" x14ac:dyDescent="0.25">
      <c r="A427" s="38"/>
      <c r="B427" s="19"/>
      <c r="C427" s="12"/>
      <c r="D427" s="37"/>
      <c r="E427" s="51"/>
      <c r="F427" s="19"/>
      <c r="G427" s="12" t="str">
        <f>IF(ISBLANK(Table1[[#This Row],[EARNED]]),"",Table1[[#This Row],[EARNED]])</f>
        <v/>
      </c>
      <c r="H427" s="37"/>
      <c r="I427" s="51"/>
      <c r="J427" s="10"/>
      <c r="K427" s="19"/>
    </row>
    <row r="428" spans="1:11" x14ac:dyDescent="0.25">
      <c r="A428" s="38"/>
      <c r="B428" s="19"/>
      <c r="C428" s="12"/>
      <c r="D428" s="37"/>
      <c r="E428" s="51"/>
      <c r="F428" s="19"/>
      <c r="G428" s="12" t="str">
        <f>IF(ISBLANK(Table1[[#This Row],[EARNED]]),"",Table1[[#This Row],[EARNED]])</f>
        <v/>
      </c>
      <c r="H428" s="37"/>
      <c r="I428" s="51"/>
      <c r="J428" s="10"/>
      <c r="K428" s="19"/>
    </row>
    <row r="429" spans="1:11" x14ac:dyDescent="0.25">
      <c r="A429" s="38"/>
      <c r="B429" s="19"/>
      <c r="C429" s="12"/>
      <c r="D429" s="37"/>
      <c r="E429" s="51"/>
      <c r="F429" s="19"/>
      <c r="G429" s="12" t="str">
        <f>IF(ISBLANK(Table1[[#This Row],[EARNED]]),"",Table1[[#This Row],[EARNED]])</f>
        <v/>
      </c>
      <c r="H429" s="37"/>
      <c r="I429" s="51"/>
      <c r="J429" s="10"/>
      <c r="K429" s="19"/>
    </row>
    <row r="430" spans="1:11" x14ac:dyDescent="0.25">
      <c r="A430" s="38"/>
      <c r="B430" s="19"/>
      <c r="C430" s="12"/>
      <c r="D430" s="37"/>
      <c r="E430" s="51"/>
      <c r="F430" s="19"/>
      <c r="G430" s="12" t="str">
        <f>IF(ISBLANK(Table1[[#This Row],[EARNED]]),"",Table1[[#This Row],[EARNED]])</f>
        <v/>
      </c>
      <c r="H430" s="37"/>
      <c r="I430" s="51"/>
      <c r="J430" s="10"/>
      <c r="K430" s="19"/>
    </row>
    <row r="431" spans="1:11" x14ac:dyDescent="0.25">
      <c r="A431" s="38"/>
      <c r="B431" s="19"/>
      <c r="C431" s="12"/>
      <c r="D431" s="37"/>
      <c r="E431" s="51"/>
      <c r="F431" s="19"/>
      <c r="G431" s="12" t="str">
        <f>IF(ISBLANK(Table1[[#This Row],[EARNED]]),"",Table1[[#This Row],[EARNED]])</f>
        <v/>
      </c>
      <c r="H431" s="37"/>
      <c r="I431" s="51"/>
      <c r="J431" s="10"/>
      <c r="K431" s="19"/>
    </row>
    <row r="432" spans="1:11" x14ac:dyDescent="0.25">
      <c r="A432" s="38"/>
      <c r="B432" s="19"/>
      <c r="C432" s="12"/>
      <c r="D432" s="37"/>
      <c r="E432" s="51"/>
      <c r="F432" s="19"/>
      <c r="G432" s="12" t="str">
        <f>IF(ISBLANK(Table1[[#This Row],[EARNED]]),"",Table1[[#This Row],[EARNED]])</f>
        <v/>
      </c>
      <c r="H432" s="37"/>
      <c r="I432" s="51"/>
      <c r="J432" s="10"/>
      <c r="K432" s="19"/>
    </row>
    <row r="433" spans="1:11" x14ac:dyDescent="0.25">
      <c r="A433" s="38"/>
      <c r="B433" s="19"/>
      <c r="C433" s="12"/>
      <c r="D433" s="37"/>
      <c r="E433" s="51"/>
      <c r="F433" s="19"/>
      <c r="G433" s="12" t="str">
        <f>IF(ISBLANK(Table1[[#This Row],[EARNED]]),"",Table1[[#This Row],[EARNED]])</f>
        <v/>
      </c>
      <c r="H433" s="37"/>
      <c r="I433" s="51"/>
      <c r="J433" s="10"/>
      <c r="K433" s="19"/>
    </row>
    <row r="434" spans="1:11" x14ac:dyDescent="0.25">
      <c r="A434" s="38"/>
      <c r="B434" s="19"/>
      <c r="C434" s="12"/>
      <c r="D434" s="37"/>
      <c r="E434" s="51"/>
      <c r="F434" s="19"/>
      <c r="G434" s="12" t="str">
        <f>IF(ISBLANK(Table1[[#This Row],[EARNED]]),"",Table1[[#This Row],[EARNED]])</f>
        <v/>
      </c>
      <c r="H434" s="37"/>
      <c r="I434" s="51"/>
      <c r="J434" s="10"/>
      <c r="K434" s="19"/>
    </row>
    <row r="435" spans="1:11" x14ac:dyDescent="0.25">
      <c r="A435" s="38"/>
      <c r="B435" s="19"/>
      <c r="C435" s="12"/>
      <c r="D435" s="37"/>
      <c r="E435" s="51"/>
      <c r="F435" s="19"/>
      <c r="G435" s="12" t="str">
        <f>IF(ISBLANK(Table1[[#This Row],[EARNED]]),"",Table1[[#This Row],[EARNED]])</f>
        <v/>
      </c>
      <c r="H435" s="37"/>
      <c r="I435" s="51"/>
      <c r="J435" s="10"/>
      <c r="K435" s="19"/>
    </row>
    <row r="436" spans="1:11" x14ac:dyDescent="0.25">
      <c r="A436" s="38"/>
      <c r="B436" s="19"/>
      <c r="C436" s="12"/>
      <c r="D436" s="37"/>
      <c r="E436" s="51"/>
      <c r="F436" s="19"/>
      <c r="G436" s="12" t="str">
        <f>IF(ISBLANK(Table1[[#This Row],[EARNED]]),"",Table1[[#This Row],[EARNED]])</f>
        <v/>
      </c>
      <c r="H436" s="37"/>
      <c r="I436" s="51"/>
      <c r="J436" s="10"/>
      <c r="K436" s="19"/>
    </row>
    <row r="437" spans="1:11" x14ac:dyDescent="0.25">
      <c r="A437" s="38"/>
      <c r="B437" s="19"/>
      <c r="C437" s="12"/>
      <c r="D437" s="37"/>
      <c r="E437" s="51"/>
      <c r="F437" s="19"/>
      <c r="G437" s="12" t="str">
        <f>IF(ISBLANK(Table1[[#This Row],[EARNED]]),"",Table1[[#This Row],[EARNED]])</f>
        <v/>
      </c>
      <c r="H437" s="37"/>
      <c r="I437" s="51"/>
      <c r="J437" s="10"/>
      <c r="K437" s="19"/>
    </row>
    <row r="438" spans="1:11" x14ac:dyDescent="0.25">
      <c r="A438" s="38"/>
      <c r="B438" s="19"/>
      <c r="C438" s="12"/>
      <c r="D438" s="37"/>
      <c r="E438" s="51"/>
      <c r="F438" s="19"/>
      <c r="G438" s="12" t="str">
        <f>IF(ISBLANK(Table1[[#This Row],[EARNED]]),"",Table1[[#This Row],[EARNED]])</f>
        <v/>
      </c>
      <c r="H438" s="37"/>
      <c r="I438" s="51"/>
      <c r="J438" s="10"/>
      <c r="K438" s="19"/>
    </row>
    <row r="439" spans="1:11" x14ac:dyDescent="0.25">
      <c r="A439" s="38"/>
      <c r="B439" s="19"/>
      <c r="C439" s="12"/>
      <c r="D439" s="37"/>
      <c r="E439" s="51"/>
      <c r="F439" s="19"/>
      <c r="G439" s="12" t="str">
        <f>IF(ISBLANK(Table1[[#This Row],[EARNED]]),"",Table1[[#This Row],[EARNED]])</f>
        <v/>
      </c>
      <c r="H439" s="37"/>
      <c r="I439" s="51"/>
      <c r="J439" s="10"/>
      <c r="K439" s="19"/>
    </row>
    <row r="440" spans="1:11" x14ac:dyDescent="0.25">
      <c r="A440" s="38"/>
      <c r="B440" s="19"/>
      <c r="C440" s="12"/>
      <c r="D440" s="37"/>
      <c r="E440" s="51"/>
      <c r="F440" s="19"/>
      <c r="G440" s="12" t="str">
        <f>IF(ISBLANK(Table1[[#This Row],[EARNED]]),"",Table1[[#This Row],[EARNED]])</f>
        <v/>
      </c>
      <c r="H440" s="37"/>
      <c r="I440" s="51"/>
      <c r="J440" s="10"/>
      <c r="K440" s="19"/>
    </row>
    <row r="441" spans="1:11" x14ac:dyDescent="0.25">
      <c r="A441" s="38"/>
      <c r="B441" s="19"/>
      <c r="C441" s="12"/>
      <c r="D441" s="37"/>
      <c r="E441" s="51"/>
      <c r="F441" s="19"/>
      <c r="G441" s="12" t="str">
        <f>IF(ISBLANK(Table1[[#This Row],[EARNED]]),"",Table1[[#This Row],[EARNED]])</f>
        <v/>
      </c>
      <c r="H441" s="37"/>
      <c r="I441" s="51"/>
      <c r="J441" s="10"/>
      <c r="K441" s="19"/>
    </row>
    <row r="442" spans="1:11" x14ac:dyDescent="0.25">
      <c r="A442" s="38"/>
      <c r="B442" s="19"/>
      <c r="C442" s="12"/>
      <c r="D442" s="37"/>
      <c r="E442" s="51"/>
      <c r="F442" s="19"/>
      <c r="G442" s="12" t="str">
        <f>IF(ISBLANK(Table1[[#This Row],[EARNED]]),"",Table1[[#This Row],[EARNED]])</f>
        <v/>
      </c>
      <c r="H442" s="37"/>
      <c r="I442" s="51"/>
      <c r="J442" s="10"/>
      <c r="K442" s="19"/>
    </row>
    <row r="443" spans="1:11" x14ac:dyDescent="0.25">
      <c r="A443" s="38"/>
      <c r="B443" s="19"/>
      <c r="C443" s="12"/>
      <c r="D443" s="37"/>
      <c r="E443" s="51"/>
      <c r="F443" s="19"/>
      <c r="G443" s="12" t="str">
        <f>IF(ISBLANK(Table1[[#This Row],[EARNED]]),"",Table1[[#This Row],[EARNED]])</f>
        <v/>
      </c>
      <c r="H443" s="37"/>
      <c r="I443" s="51"/>
      <c r="J443" s="10"/>
      <c r="K443" s="19"/>
    </row>
    <row r="444" spans="1:11" x14ac:dyDescent="0.25">
      <c r="A444" s="38"/>
      <c r="B444" s="19"/>
      <c r="C444" s="12"/>
      <c r="D444" s="37"/>
      <c r="E444" s="51"/>
      <c r="F444" s="19"/>
      <c r="G444" s="12" t="str">
        <f>IF(ISBLANK(Table1[[#This Row],[EARNED]]),"",Table1[[#This Row],[EARNED]])</f>
        <v/>
      </c>
      <c r="H444" s="37"/>
      <c r="I444" s="51"/>
      <c r="J444" s="10"/>
      <c r="K444" s="19"/>
    </row>
    <row r="445" spans="1:11" x14ac:dyDescent="0.25">
      <c r="A445" s="38"/>
      <c r="B445" s="19"/>
      <c r="C445" s="12"/>
      <c r="D445" s="37"/>
      <c r="E445" s="51"/>
      <c r="F445" s="19"/>
      <c r="G445" s="12" t="str">
        <f>IF(ISBLANK(Table1[[#This Row],[EARNED]]),"",Table1[[#This Row],[EARNED]])</f>
        <v/>
      </c>
      <c r="H445" s="37"/>
      <c r="I445" s="51"/>
      <c r="J445" s="10"/>
      <c r="K445" s="19"/>
    </row>
    <row r="446" spans="1:11" x14ac:dyDescent="0.25">
      <c r="A446" s="38"/>
      <c r="B446" s="19"/>
      <c r="C446" s="12"/>
      <c r="D446" s="37"/>
      <c r="E446" s="51"/>
      <c r="F446" s="19"/>
      <c r="G446" s="12" t="str">
        <f>IF(ISBLANK(Table1[[#This Row],[EARNED]]),"",Table1[[#This Row],[EARNED]])</f>
        <v/>
      </c>
      <c r="H446" s="37"/>
      <c r="I446" s="51"/>
      <c r="J446" s="10"/>
      <c r="K446" s="19"/>
    </row>
    <row r="447" spans="1:11" x14ac:dyDescent="0.25">
      <c r="A447" s="38"/>
      <c r="B447" s="19"/>
      <c r="C447" s="12"/>
      <c r="D447" s="37"/>
      <c r="E447" s="51"/>
      <c r="F447" s="19"/>
      <c r="G447" s="12" t="str">
        <f>IF(ISBLANK(Table1[[#This Row],[EARNED]]),"",Table1[[#This Row],[EARNED]])</f>
        <v/>
      </c>
      <c r="H447" s="37"/>
      <c r="I447" s="51"/>
      <c r="J447" s="10"/>
      <c r="K447" s="19"/>
    </row>
    <row r="448" spans="1:11" x14ac:dyDescent="0.25">
      <c r="A448" s="38"/>
      <c r="B448" s="19"/>
      <c r="C448" s="12"/>
      <c r="D448" s="37"/>
      <c r="E448" s="51"/>
      <c r="F448" s="19"/>
      <c r="G448" s="12" t="str">
        <f>IF(ISBLANK(Table1[[#This Row],[EARNED]]),"",Table1[[#This Row],[EARNED]])</f>
        <v/>
      </c>
      <c r="H448" s="37"/>
      <c r="I448" s="51"/>
      <c r="J448" s="10"/>
      <c r="K448" s="19"/>
    </row>
    <row r="449" spans="1:11" x14ac:dyDescent="0.25">
      <c r="A449" s="38"/>
      <c r="B449" s="19"/>
      <c r="C449" s="12"/>
      <c r="D449" s="37"/>
      <c r="E449" s="51"/>
      <c r="F449" s="19"/>
      <c r="G449" s="12" t="str">
        <f>IF(ISBLANK(Table1[[#This Row],[EARNED]]),"",Table1[[#This Row],[EARNED]])</f>
        <v/>
      </c>
      <c r="H449" s="37"/>
      <c r="I449" s="51"/>
      <c r="J449" s="10"/>
      <c r="K449" s="19"/>
    </row>
    <row r="450" spans="1:11" x14ac:dyDescent="0.25">
      <c r="A450" s="38"/>
      <c r="B450" s="19"/>
      <c r="C450" s="12"/>
      <c r="D450" s="37"/>
      <c r="E450" s="51"/>
      <c r="F450" s="19"/>
      <c r="G450" s="12" t="str">
        <f>IF(ISBLANK(Table1[[#This Row],[EARNED]]),"",Table1[[#This Row],[EARNED]])</f>
        <v/>
      </c>
      <c r="H450" s="37"/>
      <c r="I450" s="51"/>
      <c r="J450" s="10"/>
      <c r="K450" s="19"/>
    </row>
    <row r="451" spans="1:11" x14ac:dyDescent="0.25">
      <c r="A451" s="38"/>
      <c r="B451" s="19"/>
      <c r="C451" s="12"/>
      <c r="D451" s="37"/>
      <c r="E451" s="51"/>
      <c r="F451" s="19"/>
      <c r="G451" s="12" t="str">
        <f>IF(ISBLANK(Table1[[#This Row],[EARNED]]),"",Table1[[#This Row],[EARNED]])</f>
        <v/>
      </c>
      <c r="H451" s="37"/>
      <c r="I451" s="51"/>
      <c r="J451" s="10"/>
      <c r="K451" s="19"/>
    </row>
    <row r="452" spans="1:11" x14ac:dyDescent="0.25">
      <c r="A452" s="38"/>
      <c r="B452" s="19"/>
      <c r="C452" s="12"/>
      <c r="D452" s="37"/>
      <c r="E452" s="51"/>
      <c r="F452" s="19"/>
      <c r="G452" s="12" t="str">
        <f>IF(ISBLANK(Table1[[#This Row],[EARNED]]),"",Table1[[#This Row],[EARNED]])</f>
        <v/>
      </c>
      <c r="H452" s="37"/>
      <c r="I452" s="51"/>
      <c r="J452" s="10"/>
      <c r="K452" s="19"/>
    </row>
    <row r="453" spans="1:11" x14ac:dyDescent="0.25">
      <c r="A453" s="38"/>
      <c r="B453" s="19"/>
      <c r="C453" s="12"/>
      <c r="D453" s="37"/>
      <c r="E453" s="51"/>
      <c r="F453" s="19"/>
      <c r="G453" s="12" t="str">
        <f>IF(ISBLANK(Table1[[#This Row],[EARNED]]),"",Table1[[#This Row],[EARNED]])</f>
        <v/>
      </c>
      <c r="H453" s="37"/>
      <c r="I453" s="51"/>
      <c r="J453" s="10"/>
      <c r="K453" s="19"/>
    </row>
    <row r="454" spans="1:11" x14ac:dyDescent="0.25">
      <c r="A454" s="38"/>
      <c r="B454" s="19"/>
      <c r="C454" s="12"/>
      <c r="D454" s="37"/>
      <c r="E454" s="51"/>
      <c r="F454" s="19"/>
      <c r="G454" s="12" t="str">
        <f>IF(ISBLANK(Table1[[#This Row],[EARNED]]),"",Table1[[#This Row],[EARNED]])</f>
        <v/>
      </c>
      <c r="H454" s="37"/>
      <c r="I454" s="51"/>
      <c r="J454" s="10"/>
      <c r="K454" s="19"/>
    </row>
    <row r="455" spans="1:11" x14ac:dyDescent="0.25">
      <c r="A455" s="38"/>
      <c r="B455" s="19"/>
      <c r="C455" s="12"/>
      <c r="D455" s="37"/>
      <c r="E455" s="51"/>
      <c r="F455" s="19"/>
      <c r="G455" s="12" t="str">
        <f>IF(ISBLANK(Table1[[#This Row],[EARNED]]),"",Table1[[#This Row],[EARNED]])</f>
        <v/>
      </c>
      <c r="H455" s="37"/>
      <c r="I455" s="51"/>
      <c r="J455" s="10"/>
      <c r="K455" s="19"/>
    </row>
    <row r="456" spans="1:11" x14ac:dyDescent="0.25">
      <c r="A456" s="38"/>
      <c r="B456" s="19"/>
      <c r="C456" s="12"/>
      <c r="D456" s="37"/>
      <c r="E456" s="51"/>
      <c r="F456" s="19"/>
      <c r="G456" s="12" t="str">
        <f>IF(ISBLANK(Table1[[#This Row],[EARNED]]),"",Table1[[#This Row],[EARNED]])</f>
        <v/>
      </c>
      <c r="H456" s="37"/>
      <c r="I456" s="51"/>
      <c r="J456" s="10"/>
      <c r="K456" s="19"/>
    </row>
    <row r="457" spans="1:11" x14ac:dyDescent="0.25">
      <c r="A457" s="38"/>
      <c r="B457" s="19"/>
      <c r="C457" s="12"/>
      <c r="D457" s="37"/>
      <c r="E457" s="51"/>
      <c r="F457" s="19"/>
      <c r="G457" s="12" t="str">
        <f>IF(ISBLANK(Table1[[#This Row],[EARNED]]),"",Table1[[#This Row],[EARNED]])</f>
        <v/>
      </c>
      <c r="H457" s="37"/>
      <c r="I457" s="51"/>
      <c r="J457" s="10"/>
      <c r="K457" s="19"/>
    </row>
    <row r="458" spans="1:11" x14ac:dyDescent="0.25">
      <c r="A458" s="38"/>
      <c r="B458" s="19"/>
      <c r="C458" s="12"/>
      <c r="D458" s="37"/>
      <c r="E458" s="51"/>
      <c r="F458" s="19"/>
      <c r="G458" s="12" t="str">
        <f>IF(ISBLANK(Table1[[#This Row],[EARNED]]),"",Table1[[#This Row],[EARNED]])</f>
        <v/>
      </c>
      <c r="H458" s="37"/>
      <c r="I458" s="51"/>
      <c r="J458" s="10"/>
      <c r="K458" s="19"/>
    </row>
    <row r="459" spans="1:11" x14ac:dyDescent="0.25">
      <c r="A459" s="38"/>
      <c r="B459" s="19"/>
      <c r="C459" s="12"/>
      <c r="D459" s="37"/>
      <c r="E459" s="51"/>
      <c r="F459" s="19"/>
      <c r="G459" s="12" t="str">
        <f>IF(ISBLANK(Table1[[#This Row],[EARNED]]),"",Table1[[#This Row],[EARNED]])</f>
        <v/>
      </c>
      <c r="H459" s="37"/>
      <c r="I459" s="51"/>
      <c r="J459" s="10"/>
      <c r="K459" s="19"/>
    </row>
    <row r="460" spans="1:11" x14ac:dyDescent="0.25">
      <c r="A460" s="38"/>
      <c r="B460" s="19"/>
      <c r="C460" s="12"/>
      <c r="D460" s="37"/>
      <c r="E460" s="51"/>
      <c r="F460" s="19"/>
      <c r="G460" s="12" t="str">
        <f>IF(ISBLANK(Table1[[#This Row],[EARNED]]),"",Table1[[#This Row],[EARNED]])</f>
        <v/>
      </c>
      <c r="H460" s="37"/>
      <c r="I460" s="51"/>
      <c r="J460" s="10"/>
      <c r="K460" s="19"/>
    </row>
    <row r="461" spans="1:11" x14ac:dyDescent="0.25">
      <c r="A461" s="38"/>
      <c r="B461" s="19"/>
      <c r="C461" s="12"/>
      <c r="D461" s="37"/>
      <c r="E461" s="51"/>
      <c r="F461" s="19"/>
      <c r="G461" s="12" t="str">
        <f>IF(ISBLANK(Table1[[#This Row],[EARNED]]),"",Table1[[#This Row],[EARNED]])</f>
        <v/>
      </c>
      <c r="H461" s="37"/>
      <c r="I461" s="51"/>
      <c r="J461" s="10"/>
      <c r="K461" s="19"/>
    </row>
    <row r="462" spans="1:11" x14ac:dyDescent="0.25">
      <c r="A462" s="38"/>
      <c r="B462" s="19"/>
      <c r="C462" s="12"/>
      <c r="D462" s="37"/>
      <c r="E462" s="51"/>
      <c r="F462" s="19"/>
      <c r="G462" s="12" t="str">
        <f>IF(ISBLANK(Table1[[#This Row],[EARNED]]),"",Table1[[#This Row],[EARNED]])</f>
        <v/>
      </c>
      <c r="H462" s="37"/>
      <c r="I462" s="51"/>
      <c r="J462" s="10"/>
      <c r="K462" s="19"/>
    </row>
    <row r="463" spans="1:11" x14ac:dyDescent="0.25">
      <c r="A463" s="38"/>
      <c r="B463" s="19"/>
      <c r="C463" s="12"/>
      <c r="D463" s="37"/>
      <c r="E463" s="51"/>
      <c r="F463" s="19"/>
      <c r="G463" s="12" t="str">
        <f>IF(ISBLANK(Table1[[#This Row],[EARNED]]),"",Table1[[#This Row],[EARNED]])</f>
        <v/>
      </c>
      <c r="H463" s="37"/>
      <c r="I463" s="51"/>
      <c r="J463" s="10"/>
      <c r="K463" s="19"/>
    </row>
    <row r="464" spans="1:11" x14ac:dyDescent="0.25">
      <c r="A464" s="38"/>
      <c r="B464" s="19"/>
      <c r="C464" s="12"/>
      <c r="D464" s="37"/>
      <c r="E464" s="51"/>
      <c r="F464" s="19"/>
      <c r="G464" s="12" t="str">
        <f>IF(ISBLANK(Table1[[#This Row],[EARNED]]),"",Table1[[#This Row],[EARNED]])</f>
        <v/>
      </c>
      <c r="H464" s="37"/>
      <c r="I464" s="51"/>
      <c r="J464" s="10"/>
      <c r="K464" s="19"/>
    </row>
    <row r="465" spans="1:11" x14ac:dyDescent="0.25">
      <c r="A465" s="38"/>
      <c r="B465" s="19"/>
      <c r="C465" s="12"/>
      <c r="D465" s="37"/>
      <c r="E465" s="51"/>
      <c r="F465" s="19"/>
      <c r="G465" s="12" t="str">
        <f>IF(ISBLANK(Table1[[#This Row],[EARNED]]),"",Table1[[#This Row],[EARNED]])</f>
        <v/>
      </c>
      <c r="H465" s="37"/>
      <c r="I465" s="51"/>
      <c r="J465" s="10"/>
      <c r="K465" s="19"/>
    </row>
    <row r="466" spans="1:11" x14ac:dyDescent="0.25">
      <c r="A466" s="38"/>
      <c r="B466" s="19"/>
      <c r="C466" s="12"/>
      <c r="D466" s="37"/>
      <c r="E466" s="51"/>
      <c r="F466" s="19"/>
      <c r="G466" s="12" t="str">
        <f>IF(ISBLANK(Table1[[#This Row],[EARNED]]),"",Table1[[#This Row],[EARNED]])</f>
        <v/>
      </c>
      <c r="H466" s="37"/>
      <c r="I466" s="51"/>
      <c r="J466" s="10"/>
      <c r="K466" s="19"/>
    </row>
    <row r="467" spans="1:11" x14ac:dyDescent="0.25">
      <c r="A467" s="38"/>
      <c r="B467" s="19"/>
      <c r="C467" s="12"/>
      <c r="D467" s="37"/>
      <c r="E467" s="51"/>
      <c r="F467" s="19"/>
      <c r="G467" s="12" t="str">
        <f>IF(ISBLANK(Table1[[#This Row],[EARNED]]),"",Table1[[#This Row],[EARNED]])</f>
        <v/>
      </c>
      <c r="H467" s="37"/>
      <c r="I467" s="51"/>
      <c r="J467" s="10"/>
      <c r="K467" s="19"/>
    </row>
    <row r="468" spans="1:11" x14ac:dyDescent="0.25">
      <c r="A468" s="38"/>
      <c r="B468" s="19"/>
      <c r="C468" s="12"/>
      <c r="D468" s="37"/>
      <c r="E468" s="51"/>
      <c r="F468" s="19"/>
      <c r="G468" s="12" t="str">
        <f>IF(ISBLANK(Table1[[#This Row],[EARNED]]),"",Table1[[#This Row],[EARNED]])</f>
        <v/>
      </c>
      <c r="H468" s="37"/>
      <c r="I468" s="51"/>
      <c r="J468" s="10"/>
      <c r="K468" s="19"/>
    </row>
    <row r="469" spans="1:11" x14ac:dyDescent="0.25">
      <c r="A469" s="38"/>
      <c r="B469" s="19"/>
      <c r="C469" s="12"/>
      <c r="D469" s="37"/>
      <c r="E469" s="51"/>
      <c r="F469" s="19"/>
      <c r="G469" s="12" t="str">
        <f>IF(ISBLANK(Table1[[#This Row],[EARNED]]),"",Table1[[#This Row],[EARNED]])</f>
        <v/>
      </c>
      <c r="H469" s="37"/>
      <c r="I469" s="51"/>
      <c r="J469" s="10"/>
      <c r="K469" s="19"/>
    </row>
    <row r="470" spans="1:11" x14ac:dyDescent="0.25">
      <c r="A470" s="38"/>
      <c r="B470" s="19"/>
      <c r="C470" s="12"/>
      <c r="D470" s="37"/>
      <c r="E470" s="51"/>
      <c r="F470" s="19"/>
      <c r="G470" s="12" t="str">
        <f>IF(ISBLANK(Table1[[#This Row],[EARNED]]),"",Table1[[#This Row],[EARNED]])</f>
        <v/>
      </c>
      <c r="H470" s="37"/>
      <c r="I470" s="51"/>
      <c r="J470" s="10"/>
      <c r="K470" s="19"/>
    </row>
    <row r="471" spans="1:11" x14ac:dyDescent="0.25">
      <c r="A471" s="38"/>
      <c r="B471" s="19"/>
      <c r="C471" s="12"/>
      <c r="D471" s="37"/>
      <c r="E471" s="51"/>
      <c r="F471" s="19"/>
      <c r="G471" s="12" t="str">
        <f>IF(ISBLANK(Table1[[#This Row],[EARNED]]),"",Table1[[#This Row],[EARNED]])</f>
        <v/>
      </c>
      <c r="H471" s="37"/>
      <c r="I471" s="51"/>
      <c r="J471" s="10"/>
      <c r="K471" s="19"/>
    </row>
    <row r="472" spans="1:11" x14ac:dyDescent="0.25">
      <c r="A472" s="38"/>
      <c r="B472" s="19"/>
      <c r="C472" s="12"/>
      <c r="D472" s="37"/>
      <c r="E472" s="51"/>
      <c r="F472" s="19"/>
      <c r="G472" s="12" t="str">
        <f>IF(ISBLANK(Table1[[#This Row],[EARNED]]),"",Table1[[#This Row],[EARNED]])</f>
        <v/>
      </c>
      <c r="H472" s="37"/>
      <c r="I472" s="51"/>
      <c r="J472" s="10"/>
      <c r="K472" s="19"/>
    </row>
    <row r="473" spans="1:11" x14ac:dyDescent="0.25">
      <c r="A473" s="38"/>
      <c r="B473" s="19"/>
      <c r="C473" s="12"/>
      <c r="D473" s="37"/>
      <c r="E473" s="51"/>
      <c r="F473" s="19"/>
      <c r="G473" s="12" t="str">
        <f>IF(ISBLANK(Table1[[#This Row],[EARNED]]),"",Table1[[#This Row],[EARNED]])</f>
        <v/>
      </c>
      <c r="H473" s="37"/>
      <c r="I473" s="51"/>
      <c r="J473" s="10"/>
      <c r="K473" s="19"/>
    </row>
    <row r="474" spans="1:11" x14ac:dyDescent="0.25">
      <c r="A474" s="38"/>
      <c r="B474" s="19"/>
      <c r="C474" s="12"/>
      <c r="D474" s="37"/>
      <c r="E474" s="51"/>
      <c r="F474" s="19"/>
      <c r="G474" s="12" t="str">
        <f>IF(ISBLANK(Table1[[#This Row],[EARNED]]),"",Table1[[#This Row],[EARNED]])</f>
        <v/>
      </c>
      <c r="H474" s="37"/>
      <c r="I474" s="51"/>
      <c r="J474" s="10"/>
      <c r="K474" s="19"/>
    </row>
    <row r="475" spans="1:11" x14ac:dyDescent="0.25">
      <c r="A475" s="38"/>
      <c r="B475" s="19"/>
      <c r="C475" s="12"/>
      <c r="D475" s="37"/>
      <c r="E475" s="51"/>
      <c r="F475" s="19"/>
      <c r="G475" s="12" t="str">
        <f>IF(ISBLANK(Table1[[#This Row],[EARNED]]),"",Table1[[#This Row],[EARNED]])</f>
        <v/>
      </c>
      <c r="H475" s="37"/>
      <c r="I475" s="51"/>
      <c r="J475" s="10"/>
      <c r="K475" s="19"/>
    </row>
    <row r="476" spans="1:11" x14ac:dyDescent="0.25">
      <c r="A476" s="38"/>
      <c r="B476" s="19"/>
      <c r="C476" s="12"/>
      <c r="D476" s="37"/>
      <c r="E476" s="51"/>
      <c r="F476" s="19"/>
      <c r="G476" s="12" t="str">
        <f>IF(ISBLANK(Table1[[#This Row],[EARNED]]),"",Table1[[#This Row],[EARNED]])</f>
        <v/>
      </c>
      <c r="H476" s="37"/>
      <c r="I476" s="51"/>
      <c r="J476" s="10"/>
      <c r="K476" s="19"/>
    </row>
    <row r="477" spans="1:11" x14ac:dyDescent="0.25">
      <c r="A477" s="39"/>
      <c r="B477" s="14"/>
      <c r="C477" s="40"/>
      <c r="D477" s="41"/>
      <c r="E477" s="51"/>
      <c r="F477" s="14"/>
      <c r="G477" s="40" t="str">
        <f>IF(ISBLANK(Table1[[#This Row],[EARNED]]),"",Table1[[#This Row],[EARNED]])</f>
        <v/>
      </c>
      <c r="H477" s="41"/>
      <c r="I477" s="51"/>
      <c r="J477" s="11"/>
      <c r="K477" s="14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5" hidden="1" customWidth="1"/>
    <col min="12" max="12" width="14.85546875" customWidth="1"/>
  </cols>
  <sheetData>
    <row r="1" spans="1:12" ht="15.75" x14ac:dyDescent="0.25">
      <c r="D1" s="61" t="s">
        <v>31</v>
      </c>
      <c r="E1" s="61"/>
      <c r="F1" s="61"/>
      <c r="G1" s="61"/>
      <c r="J1" s="62" t="s">
        <v>32</v>
      </c>
      <c r="K1" s="62"/>
      <c r="L1" s="62"/>
    </row>
    <row r="2" spans="1:12" x14ac:dyDescent="0.25">
      <c r="A2" s="31" t="s">
        <v>23</v>
      </c>
      <c r="B2" s="31" t="s">
        <v>24</v>
      </c>
      <c r="D2" s="2" t="s">
        <v>25</v>
      </c>
      <c r="E2" s="2" t="s">
        <v>26</v>
      </c>
      <c r="F2" s="2" t="s">
        <v>27</v>
      </c>
      <c r="G2" s="42" t="s">
        <v>28</v>
      </c>
      <c r="J2" s="2" t="s">
        <v>33</v>
      </c>
      <c r="K2" s="2" t="s">
        <v>34</v>
      </c>
      <c r="L2" s="42" t="s">
        <v>35</v>
      </c>
    </row>
    <row r="3" spans="1:12" x14ac:dyDescent="0.25">
      <c r="A3" s="10"/>
      <c r="B3" s="10"/>
      <c r="D3" s="10">
        <v>0</v>
      </c>
      <c r="E3" s="10">
        <v>0</v>
      </c>
      <c r="F3" s="10">
        <v>41</v>
      </c>
      <c r="G3" s="43">
        <f>SUMIFS(F7:F14,E7:E14,E3)+SUMIFS(D7:D66,C7:C66,F3)+D3</f>
        <v>8.500000000000002E-2</v>
      </c>
      <c r="J3" s="45"/>
      <c r="K3" s="33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27</v>
      </c>
      <c r="D6" s="29" t="s">
        <v>29</v>
      </c>
      <c r="E6" s="29" t="s">
        <v>30</v>
      </c>
      <c r="F6" s="29" t="s">
        <v>29</v>
      </c>
      <c r="G6" s="44"/>
      <c r="I6" s="63" t="s">
        <v>36</v>
      </c>
      <c r="J6" s="63"/>
      <c r="K6" s="63"/>
      <c r="L6" s="63"/>
    </row>
    <row r="7" spans="1:12" x14ac:dyDescent="0.25">
      <c r="C7" s="35">
        <v>1</v>
      </c>
      <c r="D7" s="32">
        <v>2E-3</v>
      </c>
      <c r="E7" s="1">
        <v>1</v>
      </c>
      <c r="F7" s="32">
        <v>0.125</v>
      </c>
      <c r="G7" s="44"/>
      <c r="I7" s="29" t="s">
        <v>37</v>
      </c>
      <c r="J7" s="29" t="s">
        <v>38</v>
      </c>
      <c r="K7" s="29" t="s">
        <v>39</v>
      </c>
      <c r="L7" s="29" t="s">
        <v>39</v>
      </c>
    </row>
    <row r="8" spans="1:12" x14ac:dyDescent="0.25">
      <c r="C8" s="35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2">
        <v>1.9000000000000003E-2</v>
      </c>
      <c r="I15" s="1">
        <v>8</v>
      </c>
      <c r="J15" s="32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2">
        <v>2.1000000000000005E-2</v>
      </c>
      <c r="I16" s="1">
        <v>9</v>
      </c>
      <c r="J16" s="32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2">
        <v>2.3000000000000007E-2</v>
      </c>
      <c r="I17" s="1">
        <v>10</v>
      </c>
      <c r="J17" s="32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2">
        <v>2.5000000000000008E-2</v>
      </c>
      <c r="G18"/>
      <c r="I18" s="1">
        <v>11</v>
      </c>
      <c r="J18" s="32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2">
        <v>2.700000000000001E-2</v>
      </c>
      <c r="G19"/>
      <c r="I19" s="1">
        <v>12</v>
      </c>
      <c r="J19" s="32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2">
        <v>2.9000000000000012E-2</v>
      </c>
      <c r="G20"/>
      <c r="I20" s="1">
        <v>13</v>
      </c>
      <c r="J20" s="32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2">
        <v>3.1000000000000014E-2</v>
      </c>
      <c r="G21"/>
      <c r="I21" s="1">
        <v>14</v>
      </c>
      <c r="J21" s="32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2">
        <v>3.3000000000000015E-2</v>
      </c>
      <c r="G22"/>
      <c r="I22" s="1">
        <v>15</v>
      </c>
      <c r="J22" s="32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2">
        <v>3.5000000000000017E-2</v>
      </c>
      <c r="G23"/>
      <c r="I23" s="1">
        <v>16</v>
      </c>
      <c r="J23" s="32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2">
        <v>3.7000000000000019E-2</v>
      </c>
      <c r="G24"/>
      <c r="I24" s="1">
        <v>17</v>
      </c>
      <c r="J24" s="32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2">
        <v>0.04</v>
      </c>
      <c r="G25"/>
      <c r="I25" s="1">
        <v>18</v>
      </c>
      <c r="J25" s="32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2">
        <v>4.2000000000000003E-2</v>
      </c>
      <c r="G26"/>
      <c r="I26" s="1">
        <v>19</v>
      </c>
      <c r="J26" s="32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2">
        <v>4.4000000000000004E-2</v>
      </c>
      <c r="G27"/>
      <c r="I27" s="1">
        <v>20</v>
      </c>
      <c r="J27" s="32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2">
        <v>4.6000000000000006E-2</v>
      </c>
      <c r="G28"/>
      <c r="I28" s="1">
        <v>21</v>
      </c>
      <c r="J28" s="32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2">
        <v>4.8000000000000008E-2</v>
      </c>
      <c r="G29"/>
      <c r="I29" s="1">
        <v>22</v>
      </c>
      <c r="J29" s="32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2">
        <v>5.000000000000001E-2</v>
      </c>
      <c r="G30"/>
      <c r="I30" s="1">
        <v>23</v>
      </c>
      <c r="J30" s="32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2">
        <v>5.2000000000000011E-2</v>
      </c>
      <c r="G31"/>
      <c r="I31" s="1">
        <v>24</v>
      </c>
      <c r="J31" s="32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2">
        <v>5.4000000000000013E-2</v>
      </c>
      <c r="G32"/>
      <c r="I32" s="1">
        <v>25</v>
      </c>
      <c r="J32" s="32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2">
        <v>5.6000000000000015E-2</v>
      </c>
      <c r="G33"/>
      <c r="I33" s="1">
        <v>26</v>
      </c>
      <c r="J33" s="32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2">
        <v>5.8000000000000017E-2</v>
      </c>
      <c r="G34"/>
      <c r="I34" s="1">
        <v>27</v>
      </c>
      <c r="J34" s="32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2">
        <v>6.0000000000000019E-2</v>
      </c>
      <c r="G35"/>
      <c r="I35" s="1">
        <v>28</v>
      </c>
      <c r="J35" s="32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2">
        <v>6.200000000000002E-2</v>
      </c>
      <c r="G36"/>
      <c r="I36" s="1">
        <v>29</v>
      </c>
      <c r="J36" s="32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2">
        <v>6.5000000000000002E-2</v>
      </c>
      <c r="G37"/>
      <c r="I37" s="1">
        <v>30</v>
      </c>
      <c r="J37" s="32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2">
        <v>6.7000000000000004E-2</v>
      </c>
      <c r="G38"/>
    </row>
    <row r="39" spans="3:12" s="1" customFormat="1" x14ac:dyDescent="0.25">
      <c r="C39" s="35">
        <v>33</v>
      </c>
      <c r="D39" s="32">
        <v>6.9000000000000006E-2</v>
      </c>
      <c r="G39"/>
    </row>
    <row r="40" spans="3:12" s="1" customFormat="1" x14ac:dyDescent="0.25">
      <c r="C40" s="35">
        <v>34</v>
      </c>
      <c r="D40" s="32">
        <v>7.1000000000000008E-2</v>
      </c>
      <c r="G40"/>
    </row>
    <row r="41" spans="3:12" s="1" customFormat="1" x14ac:dyDescent="0.25">
      <c r="C41" s="35">
        <v>35</v>
      </c>
      <c r="D41" s="32">
        <v>7.3000000000000009E-2</v>
      </c>
      <c r="G41"/>
    </row>
    <row r="42" spans="3:12" s="1" customFormat="1" x14ac:dyDescent="0.25">
      <c r="C42" s="35">
        <v>36</v>
      </c>
      <c r="D42" s="32">
        <v>7.5000000000000011E-2</v>
      </c>
      <c r="G42"/>
    </row>
    <row r="43" spans="3:12" s="1" customFormat="1" x14ac:dyDescent="0.25">
      <c r="C43" s="35">
        <v>37</v>
      </c>
      <c r="D43" s="32">
        <v>7.7000000000000013E-2</v>
      </c>
      <c r="G43"/>
    </row>
    <row r="44" spans="3:12" s="1" customFormat="1" x14ac:dyDescent="0.25">
      <c r="C44" s="35">
        <v>38</v>
      </c>
      <c r="D44" s="32">
        <v>7.9000000000000015E-2</v>
      </c>
      <c r="G44"/>
    </row>
    <row r="45" spans="3:12" s="1" customFormat="1" x14ac:dyDescent="0.25">
      <c r="C45" s="35">
        <v>39</v>
      </c>
      <c r="D45" s="32">
        <v>8.1000000000000016E-2</v>
      </c>
      <c r="G45"/>
    </row>
    <row r="46" spans="3:12" s="1" customFormat="1" x14ac:dyDescent="0.25">
      <c r="C46" s="35">
        <v>40</v>
      </c>
      <c r="D46" s="32">
        <v>8.3000000000000018E-2</v>
      </c>
      <c r="G46"/>
    </row>
    <row r="47" spans="3:12" s="1" customFormat="1" x14ac:dyDescent="0.25">
      <c r="C47" s="35">
        <v>41</v>
      </c>
      <c r="D47" s="32">
        <v>8.500000000000002E-2</v>
      </c>
      <c r="G47"/>
    </row>
    <row r="48" spans="3:12" s="1" customFormat="1" x14ac:dyDescent="0.25">
      <c r="C48" s="35">
        <v>42</v>
      </c>
      <c r="D48" s="32">
        <v>8.7000000000000022E-2</v>
      </c>
      <c r="G48"/>
    </row>
    <row r="49" spans="3:7" s="1" customFormat="1" x14ac:dyDescent="0.25">
      <c r="C49" s="35">
        <v>43</v>
      </c>
      <c r="D49" s="32">
        <v>0.09</v>
      </c>
      <c r="G49"/>
    </row>
    <row r="50" spans="3:7" s="1" customFormat="1" x14ac:dyDescent="0.25">
      <c r="C50" s="35">
        <v>44</v>
      </c>
      <c r="D50" s="32">
        <v>9.1999999999999998E-2</v>
      </c>
      <c r="G50"/>
    </row>
    <row r="51" spans="3:7" s="1" customFormat="1" x14ac:dyDescent="0.25">
      <c r="C51" s="35">
        <v>45</v>
      </c>
      <c r="D51" s="32">
        <v>9.4E-2</v>
      </c>
      <c r="G51"/>
    </row>
    <row r="52" spans="3:7" s="1" customFormat="1" x14ac:dyDescent="0.25">
      <c r="C52" s="35">
        <v>46</v>
      </c>
      <c r="D52" s="32">
        <v>9.6000000000000002E-2</v>
      </c>
      <c r="G52"/>
    </row>
    <row r="53" spans="3:7" s="1" customFormat="1" x14ac:dyDescent="0.25">
      <c r="C53" s="35">
        <v>47</v>
      </c>
      <c r="D53" s="32">
        <v>9.8000000000000004E-2</v>
      </c>
      <c r="G53"/>
    </row>
    <row r="54" spans="3:7" s="1" customFormat="1" x14ac:dyDescent="0.25">
      <c r="C54" s="35">
        <v>48</v>
      </c>
      <c r="D54" s="32">
        <v>0.1</v>
      </c>
      <c r="G54"/>
    </row>
    <row r="55" spans="3:7" s="1" customFormat="1" x14ac:dyDescent="0.25">
      <c r="C55" s="35">
        <v>49</v>
      </c>
      <c r="D55" s="32">
        <v>0.10200000000000001</v>
      </c>
      <c r="G55"/>
    </row>
    <row r="56" spans="3:7" s="1" customFormat="1" x14ac:dyDescent="0.25">
      <c r="C56" s="35">
        <v>50</v>
      </c>
      <c r="D56" s="32">
        <v>0.10400000000000001</v>
      </c>
      <c r="G56"/>
    </row>
    <row r="57" spans="3:7" s="1" customFormat="1" x14ac:dyDescent="0.25">
      <c r="C57" s="35">
        <v>51</v>
      </c>
      <c r="D57" s="32">
        <v>0.10600000000000001</v>
      </c>
      <c r="G57"/>
    </row>
    <row r="58" spans="3:7" s="1" customFormat="1" x14ac:dyDescent="0.25">
      <c r="C58" s="35">
        <v>52</v>
      </c>
      <c r="D58" s="32">
        <v>0.10800000000000001</v>
      </c>
      <c r="G58"/>
    </row>
    <row r="59" spans="3:7" s="1" customFormat="1" x14ac:dyDescent="0.25">
      <c r="C59" s="35">
        <v>53</v>
      </c>
      <c r="D59" s="32">
        <v>0.11000000000000001</v>
      </c>
      <c r="G59"/>
    </row>
    <row r="60" spans="3:7" s="1" customFormat="1" x14ac:dyDescent="0.25">
      <c r="C60" s="35">
        <v>54</v>
      </c>
      <c r="D60" s="32">
        <v>0.11200000000000002</v>
      </c>
      <c r="G60"/>
    </row>
    <row r="61" spans="3:7" s="1" customFormat="1" x14ac:dyDescent="0.25">
      <c r="C61" s="35">
        <v>55</v>
      </c>
      <c r="D61" s="32">
        <v>0.115</v>
      </c>
      <c r="G61"/>
    </row>
    <row r="62" spans="3:7" s="1" customFormat="1" x14ac:dyDescent="0.25">
      <c r="C62" s="35">
        <v>56</v>
      </c>
      <c r="D62" s="32">
        <v>0.11700000000000001</v>
      </c>
      <c r="G62"/>
    </row>
    <row r="63" spans="3:7" s="1" customFormat="1" x14ac:dyDescent="0.25">
      <c r="C63" s="35">
        <v>57</v>
      </c>
      <c r="D63" s="32">
        <v>0.11900000000000001</v>
      </c>
      <c r="G63"/>
    </row>
    <row r="64" spans="3:7" s="1" customFormat="1" x14ac:dyDescent="0.25">
      <c r="C64" s="35">
        <v>58</v>
      </c>
      <c r="D64" s="32">
        <v>0.12100000000000001</v>
      </c>
      <c r="G64"/>
    </row>
    <row r="65" spans="3:12" s="1" customFormat="1" x14ac:dyDescent="0.25">
      <c r="C65" s="35">
        <v>59</v>
      </c>
      <c r="D65" s="32">
        <v>0.12300000000000001</v>
      </c>
      <c r="G65"/>
    </row>
    <row r="66" spans="3:12" s="1" customFormat="1" x14ac:dyDescent="0.25">
      <c r="C66" s="35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2023-06-05T08:23:35Z</cp:lastPrinted>
  <dcterms:created xsi:type="dcterms:W3CDTF">2022-10-17T03:06:03Z</dcterms:created>
  <dcterms:modified xsi:type="dcterms:W3CDTF">2024-01-23T08:06:12Z</dcterms:modified>
</cp:coreProperties>
</file>