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"/>
    </mc:Choice>
  </mc:AlternateContent>
  <xr:revisionPtr revIDLastSave="0" documentId="13_ncr:1_{9A1750B2-7A2C-4962-BA60-33416280A29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1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11" i="1"/>
  <c r="G43" i="1" l="1"/>
  <c r="G25" i="1"/>
  <c r="G90" i="1" l="1"/>
  <c r="G86" i="1"/>
  <c r="G84" i="1"/>
  <c r="G44" i="1" l="1"/>
  <c r="E9" i="1"/>
  <c r="G10" i="1" l="1"/>
  <c r="G11" i="1"/>
  <c r="G12" i="1"/>
  <c r="G13" i="1"/>
  <c r="G14" i="1"/>
  <c r="G15" i="1"/>
  <c r="G16" i="1"/>
  <c r="G17" i="1"/>
  <c r="G18" i="1"/>
  <c r="G19" i="1"/>
  <c r="G20" i="1"/>
  <c r="G96" i="1"/>
  <c r="G91" i="1"/>
  <c r="G95" i="1"/>
  <c r="G92" i="1"/>
  <c r="G3" i="3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7" i="1"/>
  <c r="G88" i="1"/>
  <c r="G89" i="1"/>
  <c r="G93" i="1"/>
  <c r="G94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1" i="1"/>
  <c r="G22" i="1"/>
  <c r="G23" i="1"/>
  <c r="G24" i="1"/>
  <c r="G26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<sst xmlns="http://schemas.openxmlformats.org/spreadsheetml/2006/main" count="108" uniqueCount="80">
  <si>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</si>
  <si>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</si>
  <si>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</si>
  <si>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</si>
  <si>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</si>
  <si>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</si>
  <si>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</si>
  <si>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</si>
  <si>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</si>
  <si>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</si>
  <si>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</si>
  <si>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</si>
  <si>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</si>
  <si>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</si>
  <si>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</si>
  <si>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</si>
  <si>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</si>
  <si>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</si>
  <si>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</si>
  <si>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</si>
  <si>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</si>
  <si>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</si>
  <si>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</si>
  <si>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</si>
  <si>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</si>
  <si>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</si>
  <si>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</si>
  <si>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</si>
  <si>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</si>
  <si>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</si>
  <si>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</si>
  <si>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</si>
  <si>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</si>
  <si>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</si>
  <si>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</si>
  <si>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</si>
  <si>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</si>
  <si>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</si>
  <si>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</si>
  <si>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</si>
  <si>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</si>
  <si>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</si>
  <si>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</si>
  <si>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SP(1-0-00)</t>
  </si>
  <si>
    <t>1/23/2018</t>
  </si>
  <si>
    <t>SL(2-0-00)</t>
  </si>
  <si>
    <t>3/8/9/2018</t>
  </si>
  <si>
    <t>SL(1-0-00)</t>
  </si>
  <si>
    <t>10/19/2018</t>
  </si>
  <si>
    <t>2019</t>
  </si>
  <si>
    <t>4/25/26/2019</t>
  </si>
  <si>
    <t>7/7/10/2019</t>
  </si>
  <si>
    <t>8/16/2019</t>
  </si>
  <si>
    <t>2020</t>
  </si>
  <si>
    <t>CL(5-0-00)</t>
  </si>
  <si>
    <t>SP(3-0-00)</t>
  </si>
  <si>
    <t>1/27/28/31/2/13/2020</t>
  </si>
  <si>
    <t>2021</t>
  </si>
  <si>
    <r>
      <rPr>
        <b/>
        <sz val="11"/>
        <color theme="1"/>
        <rFont val="Calibri"/>
        <family val="2"/>
        <scheme val="minor"/>
      </rPr>
      <t>2022</t>
    </r>
  </si>
  <si>
    <t>8/4/9/2022</t>
  </si>
  <si>
    <t>VIDALLO WENNIE R.</t>
  </si>
  <si>
    <t>8/16, 9/2</t>
  </si>
  <si>
    <t>9/12,16/2022</t>
  </si>
  <si>
    <t>2023</t>
  </si>
  <si>
    <t>2/7-9/2023</t>
  </si>
  <si>
    <t>12/28,29/2022</t>
  </si>
  <si>
    <t>SL(3-0-0)</t>
  </si>
  <si>
    <t>1/18,19,20/2023</t>
  </si>
  <si>
    <t>UT(0-1-57)</t>
  </si>
  <si>
    <t>2017</t>
  </si>
  <si>
    <t>PERMANENT</t>
  </si>
  <si>
    <t>FL(5-0-0)</t>
  </si>
  <si>
    <t>TICKET CHECKER</t>
  </si>
  <si>
    <t>6/2,23/2018</t>
  </si>
  <si>
    <t>SP(2-0-0)</t>
  </si>
  <si>
    <t>CTO</t>
  </si>
  <si>
    <t xml:space="preserve"> *********************NOTHING FOLLOWS***********************</t>
  </si>
  <si>
    <t>TOTAL VL = 64.131</t>
  </si>
  <si>
    <t>TOTAL SL = 62.375</t>
  </si>
  <si>
    <r>
      <t xml:space="preserve">OPTIONAL RETIREMENT EFFECTIVE DATE: </t>
    </r>
    <r>
      <rPr>
        <b/>
        <sz val="11"/>
        <color rgb="FFFF0000"/>
        <rFont val="Calibri"/>
        <family val="2"/>
        <scheme val="minor"/>
      </rPr>
      <t>FEBRUARY 16,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</si>
</sst>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LE/Desktop/LEAVE-CARD/REGULAR/CTO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7" totalsRowShown="0" headerRowDxfId="14" headerRowBorderDxfId="13" tableBorderDxfId="12" totalsRowBorderDxfId="11">
  <autoFilter ref="A8:K117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7"/>
  <sheetViews>
    <sheetView tabSelected="1" zoomScaleNormal="100" workbookViewId="0">
      <pane ySplit="3696" topLeftCell="A88" activePane="bottomLeft"/>
      <selection activeCell="I9" sqref="I9"/>
      <selection pane="bottomLeft" activeCell="I97" sqref="I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4" t="s">
        <v>60</v>
      </c>
      <c r="C2" s="64"/>
      <c r="D2" s="21" t="s">
        <v>14</v>
      </c>
      <c r="E2" s="10"/>
      <c r="F2" s="69"/>
      <c r="G2" s="69"/>
      <c r="H2" s="28" t="s">
        <v>10</v>
      </c>
      <c r="I2" s="25"/>
      <c r="J2" s="65"/>
      <c r="K2" s="66"/>
    </row>
    <row r="3" spans="1:11" x14ac:dyDescent="0.3">
      <c r="A3" s="18" t="s">
        <v>15</v>
      </c>
      <c r="B3" s="64" t="s">
        <v>72</v>
      </c>
      <c r="C3" s="64"/>
      <c r="D3" s="22" t="s">
        <v>13</v>
      </c>
      <c r="F3" s="70">
        <v>37653</v>
      </c>
      <c r="G3" s="65"/>
      <c r="H3" s="26" t="s">
        <v>11</v>
      </c>
      <c r="I3" s="26"/>
      <c r="J3" s="67"/>
      <c r="K3" s="68"/>
    </row>
    <row r="4" spans="1:11" ht="14.4" customHeight="1" x14ac:dyDescent="0.3">
      <c r="A4" s="18" t="s">
        <v>16</v>
      </c>
      <c r="B4" s="64" t="s">
        <v>70</v>
      </c>
      <c r="C4" s="64"/>
      <c r="D4" s="22" t="s">
        <v>12</v>
      </c>
      <c r="F4" s="65" t="s">
        <v>75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75">
        <f>SUM(Table1[EARNED])-SUM(Table1[Absence Undertime W/ Pay])</f>
        <v>64.131</v>
      </c>
      <c r="F9" s="11"/>
      <c r="G9" s="13" t="str">
        <f>IF(ISBLANK(Table1[[#This Row],[EARNED]]),"",Table1[[#This Row],[EARNED]])</f>
        <v/>
      </c>
      <c r="H9" s="11"/>
      <c r="I9" s="75">
        <f>SUM(Table1[[EARNED ]])-SUM(Table1[Absence Undertime  W/ Pay])</f>
        <v>62.375</v>
      </c>
      <c r="J9" s="11"/>
      <c r="K9" s="20"/>
    </row>
    <row r="10" spans="1:11" x14ac:dyDescent="0.3">
      <c r="A10" s="47" t="s">
        <v>69</v>
      </c>
      <c r="B10" s="5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3">
      <c r="A11" s="23">
        <v>42825</v>
      </c>
      <c r="B11" s="51" t="s">
        <v>70</v>
      </c>
      <c r="C11" s="13">
        <v>1.25</v>
      </c>
      <c r="D11" s="38"/>
      <c r="E11" s="74">
        <f>SUM(C11,E10)-D11</f>
        <v>1.25</v>
      </c>
      <c r="F11" s="20"/>
      <c r="G11" s="13">
        <f>IF(ISBLANK(Table1[[#This Row],[EARNED]]),"",Table1[[#This Row],[EARNED]])</f>
        <v>1.25</v>
      </c>
      <c r="H11" s="38"/>
      <c r="I11" s="74">
        <f>SUM(G11,I10)-H11</f>
        <v>1.25</v>
      </c>
      <c r="J11" s="11"/>
      <c r="K11" s="20"/>
    </row>
    <row r="12" spans="1:11" x14ac:dyDescent="0.3">
      <c r="A12" s="23">
        <v>42855</v>
      </c>
      <c r="B12" s="50"/>
      <c r="C12" s="13">
        <v>1.25</v>
      </c>
      <c r="D12" s="38"/>
      <c r="E12" s="74">
        <f t="shared" ref="E12:E75" si="0">SUM(C12,E11)-D12</f>
        <v>2.5</v>
      </c>
      <c r="F12" s="20"/>
      <c r="G12" s="13">
        <f>IF(ISBLANK(Table1[[#This Row],[EARNED]]),"",Table1[[#This Row],[EARNED]])</f>
        <v>1.25</v>
      </c>
      <c r="H12" s="38"/>
      <c r="I12" s="74">
        <f t="shared" ref="I12:I75" si="1">SUM(G12,I11)-H12</f>
        <v>2.5</v>
      </c>
      <c r="J12" s="11"/>
      <c r="K12" s="20"/>
    </row>
    <row r="13" spans="1:11" x14ac:dyDescent="0.3">
      <c r="A13" s="23">
        <v>42886</v>
      </c>
      <c r="B13" s="50"/>
      <c r="C13" s="13">
        <v>1.25</v>
      </c>
      <c r="D13" s="38"/>
      <c r="E13" s="74">
        <f t="shared" si="0"/>
        <v>3.75</v>
      </c>
      <c r="F13" s="20"/>
      <c r="G13" s="13">
        <f>IF(ISBLANK(Table1[[#This Row],[EARNED]]),"",Table1[[#This Row],[EARNED]])</f>
        <v>1.25</v>
      </c>
      <c r="H13" s="38"/>
      <c r="I13" s="74">
        <f t="shared" si="1"/>
        <v>3.75</v>
      </c>
      <c r="J13" s="11"/>
      <c r="K13" s="20"/>
    </row>
    <row r="14" spans="1:11" x14ac:dyDescent="0.3">
      <c r="A14" s="23">
        <v>42916</v>
      </c>
      <c r="B14" s="50"/>
      <c r="C14" s="13">
        <v>1.25</v>
      </c>
      <c r="D14" s="38"/>
      <c r="E14" s="74">
        <f t="shared" si="0"/>
        <v>5</v>
      </c>
      <c r="F14" s="20"/>
      <c r="G14" s="13">
        <f>IF(ISBLANK(Table1[[#This Row],[EARNED]]),"",Table1[[#This Row],[EARNED]])</f>
        <v>1.25</v>
      </c>
      <c r="H14" s="38"/>
      <c r="I14" s="74">
        <f t="shared" si="1"/>
        <v>5</v>
      </c>
      <c r="J14" s="11"/>
      <c r="K14" s="20"/>
    </row>
    <row r="15" spans="1:11" x14ac:dyDescent="0.3">
      <c r="A15" s="23">
        <v>42947</v>
      </c>
      <c r="B15" s="50"/>
      <c r="C15" s="13">
        <v>1.25</v>
      </c>
      <c r="D15" s="38"/>
      <c r="E15" s="74">
        <f t="shared" si="0"/>
        <v>6.25</v>
      </c>
      <c r="F15" s="20"/>
      <c r="G15" s="13">
        <f>IF(ISBLANK(Table1[[#This Row],[EARNED]]),"",Table1[[#This Row],[EARNED]])</f>
        <v>1.25</v>
      </c>
      <c r="H15" s="38"/>
      <c r="I15" s="74">
        <f t="shared" si="1"/>
        <v>6.25</v>
      </c>
      <c r="J15" s="11"/>
      <c r="K15" s="20"/>
    </row>
    <row r="16" spans="1:11" x14ac:dyDescent="0.3">
      <c r="A16" s="23">
        <v>42978</v>
      </c>
      <c r="B16" s="50"/>
      <c r="C16" s="13">
        <v>1.25</v>
      </c>
      <c r="D16" s="38"/>
      <c r="E16" s="74">
        <f t="shared" si="0"/>
        <v>7.5</v>
      </c>
      <c r="F16" s="20"/>
      <c r="G16" s="13">
        <f>IF(ISBLANK(Table1[[#This Row],[EARNED]]),"",Table1[[#This Row],[EARNED]])</f>
        <v>1.25</v>
      </c>
      <c r="H16" s="38"/>
      <c r="I16" s="74">
        <f t="shared" si="1"/>
        <v>7.5</v>
      </c>
      <c r="J16" s="11"/>
      <c r="K16" s="20"/>
    </row>
    <row r="17" spans="1:11" x14ac:dyDescent="0.3">
      <c r="A17" s="23">
        <v>43008</v>
      </c>
      <c r="B17" s="50"/>
      <c r="C17" s="13">
        <v>1.25</v>
      </c>
      <c r="D17" s="38"/>
      <c r="E17" s="74">
        <f t="shared" si="0"/>
        <v>8.75</v>
      </c>
      <c r="F17" s="20"/>
      <c r="G17" s="13">
        <f>IF(ISBLANK(Table1[[#This Row],[EARNED]]),"",Table1[[#This Row],[EARNED]])</f>
        <v>1.25</v>
      </c>
      <c r="H17" s="38"/>
      <c r="I17" s="74">
        <f t="shared" si="1"/>
        <v>8.75</v>
      </c>
      <c r="J17" s="11"/>
      <c r="K17" s="20"/>
    </row>
    <row r="18" spans="1:11" x14ac:dyDescent="0.3">
      <c r="A18" s="23">
        <v>43039</v>
      </c>
      <c r="B18" s="50"/>
      <c r="C18" s="13">
        <v>1.25</v>
      </c>
      <c r="D18" s="38"/>
      <c r="E18" s="74">
        <f t="shared" si="0"/>
        <v>10</v>
      </c>
      <c r="F18" s="20"/>
      <c r="G18" s="13">
        <f>IF(ISBLANK(Table1[[#This Row],[EARNED]]),"",Table1[[#This Row],[EARNED]])</f>
        <v>1.25</v>
      </c>
      <c r="H18" s="38"/>
      <c r="I18" s="74">
        <f t="shared" si="1"/>
        <v>10</v>
      </c>
      <c r="J18" s="11"/>
      <c r="K18" s="20"/>
    </row>
    <row r="19" spans="1:11" x14ac:dyDescent="0.3">
      <c r="A19" s="23">
        <v>43069</v>
      </c>
      <c r="B19" s="50"/>
      <c r="C19" s="13">
        <v>1.25</v>
      </c>
      <c r="D19" s="38"/>
      <c r="E19" s="74">
        <f t="shared" si="0"/>
        <v>11.25</v>
      </c>
      <c r="F19" s="20"/>
      <c r="G19" s="13">
        <f>IF(ISBLANK(Table1[[#This Row],[EARNED]]),"",Table1[[#This Row],[EARNED]])</f>
        <v>1.25</v>
      </c>
      <c r="H19" s="38"/>
      <c r="I19" s="74">
        <f t="shared" si="1"/>
        <v>11.25</v>
      </c>
      <c r="J19" s="11"/>
      <c r="K19" s="20"/>
    </row>
    <row r="20" spans="1:11" x14ac:dyDescent="0.3">
      <c r="A20" s="23">
        <v>43100</v>
      </c>
      <c r="B20" s="20"/>
      <c r="C20" s="13">
        <v>1.25</v>
      </c>
      <c r="D20" s="38"/>
      <c r="E20" s="74">
        <f t="shared" si="0"/>
        <v>12.5</v>
      </c>
      <c r="F20" s="20"/>
      <c r="G20" s="13">
        <f>IF(ISBLANK(Table1[[#This Row],[EARNED]]),"",Table1[[#This Row],[EARNED]])</f>
        <v>1.25</v>
      </c>
      <c r="H20" s="38"/>
      <c r="I20" s="74">
        <f t="shared" si="1"/>
        <v>12.5</v>
      </c>
      <c r="J20" s="11"/>
      <c r="K20" s="20"/>
    </row>
    <row r="21" spans="1:11" x14ac:dyDescent="0.3">
      <c r="A21" s="47" t="s">
        <v>42</v>
      </c>
      <c r="B21" s="20"/>
      <c r="C21" s="13"/>
      <c r="D21" s="38"/>
      <c r="E21" s="74">
        <f t="shared" si="0"/>
        <v>12.5</v>
      </c>
      <c r="F21" s="20"/>
      <c r="G21" s="13" t="str">
        <f>IF(ISBLANK(Table1[[#This Row],[EARNED]]),"",Table1[[#This Row],[EARNED]])</f>
        <v/>
      </c>
      <c r="H21" s="38"/>
      <c r="I21" s="74">
        <f t="shared" si="1"/>
        <v>12.5</v>
      </c>
      <c r="J21" s="11"/>
      <c r="K21" s="20"/>
    </row>
    <row r="22" spans="1:11" x14ac:dyDescent="0.3">
      <c r="A22" s="39">
        <v>43101</v>
      </c>
      <c r="B22" s="20"/>
      <c r="C22" s="13">
        <v>1.25</v>
      </c>
      <c r="D22" s="38"/>
      <c r="E22" s="74">
        <f t="shared" si="0"/>
        <v>13.75</v>
      </c>
      <c r="F22" s="20"/>
      <c r="G22" s="13">
        <f>IF(ISBLANK(Table1[[#This Row],[EARNED]]),"",Table1[[#This Row],[EARNED]])</f>
        <v>1.25</v>
      </c>
      <c r="H22" s="38"/>
      <c r="I22" s="74">
        <f t="shared" si="1"/>
        <v>13.75</v>
      </c>
      <c r="J22" s="11"/>
      <c r="K22" s="20"/>
    </row>
    <row r="23" spans="1:11" x14ac:dyDescent="0.3">
      <c r="A23" s="39">
        <v>43132</v>
      </c>
      <c r="B23" s="20"/>
      <c r="C23" s="13">
        <v>1.25</v>
      </c>
      <c r="D23" s="38"/>
      <c r="E23" s="74">
        <f t="shared" si="0"/>
        <v>15</v>
      </c>
      <c r="F23" s="20"/>
      <c r="G23" s="13">
        <f>IF(ISBLANK(Table1[[#This Row],[EARNED]]),"",Table1[[#This Row],[EARNED]])</f>
        <v>1.25</v>
      </c>
      <c r="H23" s="38"/>
      <c r="I23" s="74">
        <f t="shared" si="1"/>
        <v>15</v>
      </c>
      <c r="J23" s="11"/>
      <c r="K23" s="20"/>
    </row>
    <row r="24" spans="1:11" x14ac:dyDescent="0.3">
      <c r="A24" s="39">
        <v>43160</v>
      </c>
      <c r="B24" s="20" t="s">
        <v>43</v>
      </c>
      <c r="C24" s="13">
        <v>1.25</v>
      </c>
      <c r="D24" s="38"/>
      <c r="E24" s="74">
        <f t="shared" si="0"/>
        <v>16.25</v>
      </c>
      <c r="F24" s="20"/>
      <c r="G24" s="13">
        <f>IF(ISBLANK(Table1[[#This Row],[EARNED]]),"",Table1[[#This Row],[EARNED]])</f>
        <v>1.25</v>
      </c>
      <c r="H24" s="38"/>
      <c r="I24" s="74">
        <f t="shared" si="1"/>
        <v>16.25</v>
      </c>
      <c r="J24" s="11"/>
      <c r="K24" s="20" t="s">
        <v>44</v>
      </c>
    </row>
    <row r="25" spans="1:11" x14ac:dyDescent="0.3">
      <c r="A25" s="40"/>
      <c r="B25" s="20" t="s">
        <v>45</v>
      </c>
      <c r="C25" s="41"/>
      <c r="D25" s="42"/>
      <c r="E25" s="74">
        <f t="shared" si="0"/>
        <v>16.25</v>
      </c>
      <c r="F25" s="15"/>
      <c r="G25" s="41" t="str">
        <f>IF(ISBLANK(Table1[[#This Row],[EARNED]]),"",Table1[[#This Row],[EARNED]])</f>
        <v/>
      </c>
      <c r="H25" s="42">
        <v>2</v>
      </c>
      <c r="I25" s="74">
        <f t="shared" si="1"/>
        <v>14.25</v>
      </c>
      <c r="J25" s="12"/>
      <c r="K25" s="20" t="s">
        <v>46</v>
      </c>
    </row>
    <row r="26" spans="1:11" x14ac:dyDescent="0.3">
      <c r="A26" s="40">
        <v>43191</v>
      </c>
      <c r="B26" s="15"/>
      <c r="C26" s="41">
        <v>1.25</v>
      </c>
      <c r="D26" s="42"/>
      <c r="E26" s="74">
        <f t="shared" si="0"/>
        <v>17.5</v>
      </c>
      <c r="F26" s="15"/>
      <c r="G26" s="41">
        <f>IF(ISBLANK(Table1[[#This Row],[EARNED]]),"",Table1[[#This Row],[EARNED]])</f>
        <v>1.25</v>
      </c>
      <c r="H26" s="42"/>
      <c r="I26" s="74">
        <f t="shared" si="1"/>
        <v>15.5</v>
      </c>
      <c r="J26" s="12"/>
      <c r="K26" s="15"/>
    </row>
    <row r="27" spans="1:11" x14ac:dyDescent="0.3">
      <c r="A27" s="39">
        <v>43221</v>
      </c>
      <c r="B27" s="20" t="s">
        <v>47</v>
      </c>
      <c r="C27" s="13">
        <v>1.25</v>
      </c>
      <c r="D27" s="38"/>
      <c r="E27" s="74">
        <f t="shared" si="0"/>
        <v>18.75</v>
      </c>
      <c r="F27" s="20"/>
      <c r="G27" s="13">
        <f>IF(ISBLANK(Table1[[#This Row],[EARNED]]),"",Table1[[#This Row],[EARNED]])</f>
        <v>1.25</v>
      </c>
      <c r="H27" s="38">
        <v>1</v>
      </c>
      <c r="I27" s="74">
        <f t="shared" si="1"/>
        <v>15.75</v>
      </c>
      <c r="J27" s="11"/>
      <c r="K27" s="48">
        <v>43227</v>
      </c>
    </row>
    <row r="28" spans="1:11" x14ac:dyDescent="0.3">
      <c r="A28" s="39">
        <v>43252</v>
      </c>
      <c r="B28" s="20" t="s">
        <v>74</v>
      </c>
      <c r="C28" s="13">
        <v>1.25</v>
      </c>
      <c r="D28" s="38"/>
      <c r="E28" s="74">
        <f t="shared" si="0"/>
        <v>20</v>
      </c>
      <c r="F28" s="20"/>
      <c r="G28" s="13">
        <f>IF(ISBLANK(Table1[[#This Row],[EARNED]]),"",Table1[[#This Row],[EARNED]])</f>
        <v>1.25</v>
      </c>
      <c r="H28" s="38"/>
      <c r="I28" s="74">
        <f t="shared" si="1"/>
        <v>17</v>
      </c>
      <c r="J28" s="11"/>
      <c r="K28" s="20" t="s">
        <v>73</v>
      </c>
    </row>
    <row r="29" spans="1:11" x14ac:dyDescent="0.3">
      <c r="A29" s="39">
        <v>43282</v>
      </c>
      <c r="B29" s="20"/>
      <c r="C29" s="13">
        <v>1.25</v>
      </c>
      <c r="D29" s="38"/>
      <c r="E29" s="74">
        <f t="shared" si="0"/>
        <v>21.25</v>
      </c>
      <c r="F29" s="20"/>
      <c r="G29" s="13">
        <f>IF(ISBLANK(Table1[[#This Row],[EARNED]]),"",Table1[[#This Row],[EARNED]])</f>
        <v>1.25</v>
      </c>
      <c r="H29" s="38"/>
      <c r="I29" s="74">
        <f t="shared" si="1"/>
        <v>18.25</v>
      </c>
      <c r="J29" s="11"/>
      <c r="K29" s="20"/>
    </row>
    <row r="30" spans="1:11" x14ac:dyDescent="0.3">
      <c r="A30" s="39">
        <v>43313</v>
      </c>
      <c r="B30" s="20"/>
      <c r="C30" s="13">
        <v>1.25</v>
      </c>
      <c r="D30" s="38"/>
      <c r="E30" s="74">
        <f t="shared" si="0"/>
        <v>22.5</v>
      </c>
      <c r="F30" s="20"/>
      <c r="G30" s="13">
        <f>IF(ISBLANK(Table1[[#This Row],[EARNED]]),"",Table1[[#This Row],[EARNED]])</f>
        <v>1.25</v>
      </c>
      <c r="H30" s="38"/>
      <c r="I30" s="74">
        <f t="shared" si="1"/>
        <v>19.5</v>
      </c>
      <c r="J30" s="11"/>
      <c r="K30" s="48"/>
    </row>
    <row r="31" spans="1:11" x14ac:dyDescent="0.3">
      <c r="A31" s="39">
        <v>43344</v>
      </c>
      <c r="B31" s="20"/>
      <c r="C31" s="13">
        <v>1.25</v>
      </c>
      <c r="D31" s="38"/>
      <c r="E31" s="74">
        <f t="shared" si="0"/>
        <v>23.75</v>
      </c>
      <c r="F31" s="20"/>
      <c r="G31" s="13">
        <f>IF(ISBLANK(Table1[[#This Row],[EARNED]]),"",Table1[[#This Row],[EARNED]])</f>
        <v>1.25</v>
      </c>
      <c r="H31" s="38"/>
      <c r="I31" s="74">
        <f t="shared" si="1"/>
        <v>20.75</v>
      </c>
      <c r="J31" s="11"/>
      <c r="K31" s="20"/>
    </row>
    <row r="32" spans="1:11" x14ac:dyDescent="0.3">
      <c r="A32" s="39">
        <v>43374</v>
      </c>
      <c r="B32" s="20" t="s">
        <v>47</v>
      </c>
      <c r="C32" s="13">
        <v>1.25</v>
      </c>
      <c r="D32" s="38"/>
      <c r="E32" s="74">
        <f t="shared" si="0"/>
        <v>25</v>
      </c>
      <c r="F32" s="20"/>
      <c r="G32" s="13">
        <f>IF(ISBLANK(Table1[[#This Row],[EARNED]]),"",Table1[[#This Row],[EARNED]])</f>
        <v>1.25</v>
      </c>
      <c r="H32" s="38">
        <v>1</v>
      </c>
      <c r="I32" s="74">
        <f t="shared" si="1"/>
        <v>21</v>
      </c>
      <c r="J32" s="11"/>
      <c r="K32" s="20" t="s">
        <v>48</v>
      </c>
    </row>
    <row r="33" spans="1:11" x14ac:dyDescent="0.3">
      <c r="A33" s="39">
        <v>43405</v>
      </c>
      <c r="B33" s="20"/>
      <c r="C33" s="13">
        <v>1.25</v>
      </c>
      <c r="D33" s="38"/>
      <c r="E33" s="74">
        <f t="shared" si="0"/>
        <v>26.25</v>
      </c>
      <c r="F33" s="20"/>
      <c r="G33" s="13">
        <f>IF(ISBLANK(Table1[[#This Row],[EARNED]]),"",Table1[[#This Row],[EARNED]])</f>
        <v>1.25</v>
      </c>
      <c r="H33" s="38"/>
      <c r="I33" s="74">
        <f t="shared" si="1"/>
        <v>22.25</v>
      </c>
      <c r="J33" s="11"/>
      <c r="K33" s="20"/>
    </row>
    <row r="34" spans="1:11" x14ac:dyDescent="0.3">
      <c r="A34" s="39">
        <v>43435</v>
      </c>
      <c r="B34" s="20" t="s">
        <v>71</v>
      </c>
      <c r="C34" s="13">
        <v>1.25</v>
      </c>
      <c r="D34" s="38">
        <v>5</v>
      </c>
      <c r="E34" s="74">
        <f t="shared" si="0"/>
        <v>22.5</v>
      </c>
      <c r="F34" s="20"/>
      <c r="G34" s="13">
        <f>IF(ISBLANK(Table1[[#This Row],[EARNED]]),"",Table1[[#This Row],[EARNED]])</f>
        <v>1.25</v>
      </c>
      <c r="H34" s="38"/>
      <c r="I34" s="74">
        <f t="shared" si="1"/>
        <v>23.5</v>
      </c>
      <c r="J34" s="11"/>
      <c r="K34" s="20"/>
    </row>
    <row r="35" spans="1:11" x14ac:dyDescent="0.3">
      <c r="A35" s="47" t="s">
        <v>49</v>
      </c>
      <c r="B35" s="20"/>
      <c r="C35" s="13"/>
      <c r="D35" s="38"/>
      <c r="E35" s="74">
        <f t="shared" si="0"/>
        <v>22.5</v>
      </c>
      <c r="F35" s="20"/>
      <c r="G35" s="13" t="str">
        <f>IF(ISBLANK(Table1[[#This Row],[EARNED]]),"",Table1[[#This Row],[EARNED]])</f>
        <v/>
      </c>
      <c r="H35" s="38"/>
      <c r="I35" s="74">
        <f t="shared" si="1"/>
        <v>23.5</v>
      </c>
      <c r="J35" s="11"/>
      <c r="K35" s="20"/>
    </row>
    <row r="36" spans="1:11" x14ac:dyDescent="0.3">
      <c r="A36" s="39">
        <v>43466</v>
      </c>
      <c r="B36" s="20" t="s">
        <v>47</v>
      </c>
      <c r="C36" s="13">
        <v>1.25</v>
      </c>
      <c r="D36" s="38"/>
      <c r="E36" s="74">
        <f t="shared" si="0"/>
        <v>23.75</v>
      </c>
      <c r="F36" s="20"/>
      <c r="G36" s="13">
        <f>IF(ISBLANK(Table1[[#This Row],[EARNED]]),"",Table1[[#This Row],[EARNED]])</f>
        <v>1.25</v>
      </c>
      <c r="H36" s="38">
        <v>1</v>
      </c>
      <c r="I36" s="74">
        <f t="shared" si="1"/>
        <v>23.75</v>
      </c>
      <c r="J36" s="11"/>
      <c r="K36" s="48">
        <v>43474</v>
      </c>
    </row>
    <row r="37" spans="1:11" x14ac:dyDescent="0.3">
      <c r="A37" s="39">
        <v>43497</v>
      </c>
      <c r="B37" s="20"/>
      <c r="C37" s="13">
        <v>1.25</v>
      </c>
      <c r="D37" s="38"/>
      <c r="E37" s="74">
        <f t="shared" si="0"/>
        <v>25</v>
      </c>
      <c r="F37" s="20"/>
      <c r="G37" s="13">
        <f>IF(ISBLANK(Table1[[#This Row],[EARNED]]),"",Table1[[#This Row],[EARNED]])</f>
        <v>1.25</v>
      </c>
      <c r="H37" s="38"/>
      <c r="I37" s="74">
        <f t="shared" si="1"/>
        <v>25</v>
      </c>
      <c r="J37" s="11"/>
      <c r="K37" s="20"/>
    </row>
    <row r="38" spans="1:11" x14ac:dyDescent="0.3">
      <c r="A38" s="39">
        <v>43525</v>
      </c>
      <c r="B38" s="20"/>
      <c r="C38" s="13">
        <v>1.25</v>
      </c>
      <c r="D38" s="38"/>
      <c r="E38" s="74">
        <f t="shared" si="0"/>
        <v>26.25</v>
      </c>
      <c r="F38" s="20"/>
      <c r="G38" s="13">
        <f>IF(ISBLANK(Table1[[#This Row],[EARNED]]),"",Table1[[#This Row],[EARNED]])</f>
        <v>1.25</v>
      </c>
      <c r="H38" s="38"/>
      <c r="I38" s="74">
        <f t="shared" si="1"/>
        <v>26.25</v>
      </c>
      <c r="J38" s="11"/>
      <c r="K38" s="20"/>
    </row>
    <row r="39" spans="1:11" x14ac:dyDescent="0.3">
      <c r="A39" s="39">
        <v>43556</v>
      </c>
      <c r="B39" s="20" t="s">
        <v>45</v>
      </c>
      <c r="C39" s="13">
        <v>1.25</v>
      </c>
      <c r="D39" s="38"/>
      <c r="E39" s="74">
        <f t="shared" si="0"/>
        <v>27.5</v>
      </c>
      <c r="F39" s="20"/>
      <c r="G39" s="13">
        <f>IF(ISBLANK(Table1[[#This Row],[EARNED]]),"",Table1[[#This Row],[EARNED]])</f>
        <v>1.25</v>
      </c>
      <c r="H39" s="38">
        <v>2</v>
      </c>
      <c r="I39" s="74">
        <f t="shared" si="1"/>
        <v>25.5</v>
      </c>
      <c r="J39" s="11"/>
      <c r="K39" s="20" t="s">
        <v>50</v>
      </c>
    </row>
    <row r="40" spans="1:11" x14ac:dyDescent="0.3">
      <c r="A40" s="39">
        <v>43586</v>
      </c>
      <c r="B40" s="20"/>
      <c r="C40" s="13">
        <v>1.25</v>
      </c>
      <c r="D40" s="38"/>
      <c r="E40" s="74">
        <f t="shared" si="0"/>
        <v>28.75</v>
      </c>
      <c r="F40" s="20"/>
      <c r="G40" s="13">
        <f>IF(ISBLANK(Table1[[#This Row],[EARNED]]),"",Table1[[#This Row],[EARNED]])</f>
        <v>1.25</v>
      </c>
      <c r="H40" s="38"/>
      <c r="I40" s="74">
        <f t="shared" si="1"/>
        <v>26.75</v>
      </c>
      <c r="J40" s="11"/>
      <c r="K40" s="20"/>
    </row>
    <row r="41" spans="1:11" x14ac:dyDescent="0.3">
      <c r="A41" s="39">
        <v>43617</v>
      </c>
      <c r="B41" s="20"/>
      <c r="C41" s="13">
        <v>1.25</v>
      </c>
      <c r="D41" s="38"/>
      <c r="E41" s="74">
        <f t="shared" si="0"/>
        <v>30</v>
      </c>
      <c r="F41" s="20"/>
      <c r="G41" s="13">
        <f>IF(ISBLANK(Table1[[#This Row],[EARNED]]),"",Table1[[#This Row],[EARNED]])</f>
        <v>1.25</v>
      </c>
      <c r="H41" s="38"/>
      <c r="I41" s="74">
        <f t="shared" si="1"/>
        <v>28</v>
      </c>
      <c r="J41" s="11"/>
      <c r="K41" s="20"/>
    </row>
    <row r="42" spans="1:11" x14ac:dyDescent="0.3">
      <c r="A42" s="39">
        <v>43647</v>
      </c>
      <c r="B42" s="20" t="s">
        <v>47</v>
      </c>
      <c r="C42" s="13">
        <v>1.25</v>
      </c>
      <c r="D42" s="38"/>
      <c r="E42" s="74">
        <f t="shared" si="0"/>
        <v>31.25</v>
      </c>
      <c r="F42" s="20"/>
      <c r="G42" s="13">
        <f>IF(ISBLANK(Table1[[#This Row],[EARNED]]),"",Table1[[#This Row],[EARNED]])</f>
        <v>1.25</v>
      </c>
      <c r="H42" s="38">
        <v>1</v>
      </c>
      <c r="I42" s="74">
        <f t="shared" si="1"/>
        <v>28.25</v>
      </c>
      <c r="J42" s="11"/>
      <c r="K42" s="48">
        <v>43655</v>
      </c>
    </row>
    <row r="43" spans="1:11" x14ac:dyDescent="0.3">
      <c r="A43" s="39"/>
      <c r="B43" s="20" t="s">
        <v>45</v>
      </c>
      <c r="C43" s="13"/>
      <c r="D43" s="38"/>
      <c r="E43" s="74">
        <f t="shared" si="0"/>
        <v>31.25</v>
      </c>
      <c r="F43" s="20"/>
      <c r="G43" s="13" t="str">
        <f>IF(ISBLANK(Table1[[#This Row],[EARNED]]),"",Table1[[#This Row],[EARNED]])</f>
        <v/>
      </c>
      <c r="H43" s="38">
        <v>2</v>
      </c>
      <c r="I43" s="74">
        <f t="shared" si="1"/>
        <v>26.25</v>
      </c>
      <c r="J43" s="11"/>
      <c r="K43" s="20" t="s">
        <v>51</v>
      </c>
    </row>
    <row r="44" spans="1:11" x14ac:dyDescent="0.3">
      <c r="A44" s="39">
        <v>43678</v>
      </c>
      <c r="B44" s="20" t="s">
        <v>47</v>
      </c>
      <c r="C44" s="13">
        <v>1.25</v>
      </c>
      <c r="D44" s="38"/>
      <c r="E44" s="74">
        <f t="shared" si="0"/>
        <v>32.5</v>
      </c>
      <c r="F44" s="20"/>
      <c r="G44" s="13">
        <f>IF(ISBLANK(Table1[[#This Row],[EARNED]]),"",Table1[[#This Row],[EARNED]])</f>
        <v>1.25</v>
      </c>
      <c r="H44" s="38">
        <v>1</v>
      </c>
      <c r="I44" s="74">
        <f t="shared" si="1"/>
        <v>26.5</v>
      </c>
      <c r="J44" s="11"/>
      <c r="K44" s="20" t="s">
        <v>52</v>
      </c>
    </row>
    <row r="45" spans="1:11" x14ac:dyDescent="0.3">
      <c r="A45" s="39">
        <v>43709</v>
      </c>
      <c r="B45" s="20"/>
      <c r="C45" s="13">
        <v>1.25</v>
      </c>
      <c r="D45" s="38"/>
      <c r="E45" s="74">
        <f t="shared" si="0"/>
        <v>33.75</v>
      </c>
      <c r="F45" s="20"/>
      <c r="G45" s="13">
        <f>IF(ISBLANK(Table1[[#This Row],[EARNED]]),"",Table1[[#This Row],[EARNED]])</f>
        <v>1.25</v>
      </c>
      <c r="H45" s="38"/>
      <c r="I45" s="74">
        <f t="shared" si="1"/>
        <v>27.75</v>
      </c>
      <c r="J45" s="11"/>
      <c r="K45" s="48"/>
    </row>
    <row r="46" spans="1:11" x14ac:dyDescent="0.3">
      <c r="A46" s="39">
        <v>43739</v>
      </c>
      <c r="B46" s="20"/>
      <c r="C46" s="13">
        <v>1.25</v>
      </c>
      <c r="D46" s="38"/>
      <c r="E46" s="74">
        <f t="shared" si="0"/>
        <v>35</v>
      </c>
      <c r="F46" s="20"/>
      <c r="G46" s="13">
        <f>IF(ISBLANK(Table1[[#This Row],[EARNED]]),"",Table1[[#This Row],[EARNED]])</f>
        <v>1.25</v>
      </c>
      <c r="H46" s="38"/>
      <c r="I46" s="74">
        <f t="shared" si="1"/>
        <v>29</v>
      </c>
      <c r="J46" s="11"/>
      <c r="K46" s="20"/>
    </row>
    <row r="47" spans="1:11" x14ac:dyDescent="0.3">
      <c r="A47" s="39">
        <v>43770</v>
      </c>
      <c r="B47" s="20" t="s">
        <v>47</v>
      </c>
      <c r="C47" s="13">
        <v>1.25</v>
      </c>
      <c r="D47" s="38"/>
      <c r="E47" s="74">
        <f t="shared" si="0"/>
        <v>36.25</v>
      </c>
      <c r="F47" s="20"/>
      <c r="G47" s="13">
        <f>IF(ISBLANK(Table1[[#This Row],[EARNED]]),"",Table1[[#This Row],[EARNED]])</f>
        <v>1.25</v>
      </c>
      <c r="H47" s="38">
        <v>1</v>
      </c>
      <c r="I47" s="74">
        <f t="shared" si="1"/>
        <v>29.25</v>
      </c>
      <c r="J47" s="11"/>
      <c r="K47" s="48">
        <v>43778</v>
      </c>
    </row>
    <row r="48" spans="1:11" x14ac:dyDescent="0.3">
      <c r="A48" s="39">
        <v>43800</v>
      </c>
      <c r="B48" s="20" t="s">
        <v>71</v>
      </c>
      <c r="C48" s="13">
        <v>1.25</v>
      </c>
      <c r="D48" s="38">
        <v>5</v>
      </c>
      <c r="E48" s="74">
        <f t="shared" si="0"/>
        <v>32.5</v>
      </c>
      <c r="F48" s="20"/>
      <c r="G48" s="13">
        <f>IF(ISBLANK(Table1[[#This Row],[EARNED]]),"",Table1[[#This Row],[EARNED]])</f>
        <v>1.25</v>
      </c>
      <c r="H48" s="38"/>
      <c r="I48" s="74">
        <f t="shared" si="1"/>
        <v>30.5</v>
      </c>
      <c r="J48" s="11"/>
      <c r="K48" s="20"/>
    </row>
    <row r="49" spans="1:11" x14ac:dyDescent="0.3">
      <c r="A49" s="47" t="s">
        <v>53</v>
      </c>
      <c r="B49" s="20"/>
      <c r="C49" s="13"/>
      <c r="D49" s="38"/>
      <c r="E49" s="74">
        <f t="shared" si="0"/>
        <v>32.5</v>
      </c>
      <c r="F49" s="20"/>
      <c r="G49" s="13" t="str">
        <f>IF(ISBLANK(Table1[[#This Row],[EARNED]]),"",Table1[[#This Row],[EARNED]])</f>
        <v/>
      </c>
      <c r="H49" s="38"/>
      <c r="I49" s="74">
        <f t="shared" si="1"/>
        <v>30.5</v>
      </c>
      <c r="J49" s="11"/>
      <c r="K49" s="20"/>
    </row>
    <row r="50" spans="1:11" x14ac:dyDescent="0.3">
      <c r="A50" s="39">
        <v>43831</v>
      </c>
      <c r="B50" s="20" t="s">
        <v>54</v>
      </c>
      <c r="C50" s="13">
        <v>1.25</v>
      </c>
      <c r="D50" s="38"/>
      <c r="E50" s="74">
        <f t="shared" si="0"/>
        <v>33.75</v>
      </c>
      <c r="F50" s="20"/>
      <c r="G50" s="13">
        <f>IF(ISBLANK(Table1[[#This Row],[EARNED]]),"",Table1[[#This Row],[EARNED]])</f>
        <v>1.25</v>
      </c>
      <c r="H50" s="38"/>
      <c r="I50" s="74">
        <f t="shared" si="1"/>
        <v>31.75</v>
      </c>
      <c r="J50" s="11"/>
      <c r="K50" s="49" t="s">
        <v>56</v>
      </c>
    </row>
    <row r="51" spans="1:11" x14ac:dyDescent="0.3">
      <c r="A51" s="39">
        <v>43862</v>
      </c>
      <c r="B51" s="20"/>
      <c r="C51" s="13">
        <v>1.25</v>
      </c>
      <c r="D51" s="38"/>
      <c r="E51" s="74">
        <f t="shared" si="0"/>
        <v>35</v>
      </c>
      <c r="F51" s="20"/>
      <c r="G51" s="13">
        <f>IF(ISBLANK(Table1[[#This Row],[EARNED]]),"",Table1[[#This Row],[EARNED]])</f>
        <v>1.25</v>
      </c>
      <c r="H51" s="38"/>
      <c r="I51" s="74">
        <f t="shared" si="1"/>
        <v>33</v>
      </c>
      <c r="J51" s="11"/>
      <c r="K51" s="20"/>
    </row>
    <row r="52" spans="1:11" x14ac:dyDescent="0.3">
      <c r="A52" s="39">
        <v>43891</v>
      </c>
      <c r="B52" s="20"/>
      <c r="C52" s="13">
        <v>1.25</v>
      </c>
      <c r="D52" s="38"/>
      <c r="E52" s="74">
        <f t="shared" si="0"/>
        <v>36.25</v>
      </c>
      <c r="F52" s="20"/>
      <c r="G52" s="13">
        <f>IF(ISBLANK(Table1[[#This Row],[EARNED]]),"",Table1[[#This Row],[EARNED]])</f>
        <v>1.25</v>
      </c>
      <c r="H52" s="38"/>
      <c r="I52" s="74">
        <f t="shared" si="1"/>
        <v>34.25</v>
      </c>
      <c r="J52" s="11"/>
      <c r="K52" s="20"/>
    </row>
    <row r="53" spans="1:11" x14ac:dyDescent="0.3">
      <c r="A53" s="39">
        <v>43922</v>
      </c>
      <c r="B53" s="20"/>
      <c r="C53" s="13">
        <v>1.25</v>
      </c>
      <c r="D53" s="38"/>
      <c r="E53" s="74">
        <f t="shared" si="0"/>
        <v>37.5</v>
      </c>
      <c r="F53" s="20"/>
      <c r="G53" s="13">
        <f>IF(ISBLANK(Table1[[#This Row],[EARNED]]),"",Table1[[#This Row],[EARNED]])</f>
        <v>1.25</v>
      </c>
      <c r="H53" s="38"/>
      <c r="I53" s="74">
        <f t="shared" si="1"/>
        <v>35.5</v>
      </c>
      <c r="J53" s="11"/>
      <c r="K53" s="20"/>
    </row>
    <row r="54" spans="1:11" x14ac:dyDescent="0.3">
      <c r="A54" s="39">
        <v>43952</v>
      </c>
      <c r="B54" s="20"/>
      <c r="C54" s="13">
        <v>1.25</v>
      </c>
      <c r="D54" s="38"/>
      <c r="E54" s="74">
        <f t="shared" si="0"/>
        <v>38.75</v>
      </c>
      <c r="F54" s="20"/>
      <c r="G54" s="13">
        <f>IF(ISBLANK(Table1[[#This Row],[EARNED]]),"",Table1[[#This Row],[EARNED]])</f>
        <v>1.25</v>
      </c>
      <c r="H54" s="38"/>
      <c r="I54" s="74">
        <f t="shared" si="1"/>
        <v>36.75</v>
      </c>
      <c r="J54" s="11"/>
      <c r="K54" s="20"/>
    </row>
    <row r="55" spans="1:11" x14ac:dyDescent="0.3">
      <c r="A55" s="39">
        <v>43983</v>
      </c>
      <c r="B55" s="20"/>
      <c r="C55" s="13">
        <v>1.25</v>
      </c>
      <c r="D55" s="38"/>
      <c r="E55" s="74">
        <f t="shared" si="0"/>
        <v>40</v>
      </c>
      <c r="F55" s="20"/>
      <c r="G55" s="13">
        <f>IF(ISBLANK(Table1[[#This Row],[EARNED]]),"",Table1[[#This Row],[EARNED]])</f>
        <v>1.25</v>
      </c>
      <c r="H55" s="38"/>
      <c r="I55" s="74">
        <f t="shared" si="1"/>
        <v>38</v>
      </c>
      <c r="J55" s="11"/>
      <c r="K55" s="20"/>
    </row>
    <row r="56" spans="1:11" x14ac:dyDescent="0.3">
      <c r="A56" s="39">
        <v>44013</v>
      </c>
      <c r="B56" s="20"/>
      <c r="C56" s="13">
        <v>1.25</v>
      </c>
      <c r="D56" s="38"/>
      <c r="E56" s="74">
        <f t="shared" si="0"/>
        <v>41.25</v>
      </c>
      <c r="F56" s="20"/>
      <c r="G56" s="13">
        <f>IF(ISBLANK(Table1[[#This Row],[EARNED]]),"",Table1[[#This Row],[EARNED]])</f>
        <v>1.25</v>
      </c>
      <c r="H56" s="38"/>
      <c r="I56" s="74">
        <f t="shared" si="1"/>
        <v>39.25</v>
      </c>
      <c r="J56" s="11"/>
      <c r="K56" s="20"/>
    </row>
    <row r="57" spans="1:11" x14ac:dyDescent="0.3">
      <c r="A57" s="39">
        <v>44044</v>
      </c>
      <c r="B57" s="20"/>
      <c r="C57" s="13">
        <v>1.25</v>
      </c>
      <c r="D57" s="38"/>
      <c r="E57" s="74">
        <f t="shared" si="0"/>
        <v>42.5</v>
      </c>
      <c r="F57" s="20"/>
      <c r="G57" s="13">
        <f>IF(ISBLANK(Table1[[#This Row],[EARNED]]),"",Table1[[#This Row],[EARNED]])</f>
        <v>1.25</v>
      </c>
      <c r="H57" s="38"/>
      <c r="I57" s="74">
        <f t="shared" si="1"/>
        <v>40.5</v>
      </c>
      <c r="J57" s="11"/>
      <c r="K57" s="20"/>
    </row>
    <row r="58" spans="1:11" x14ac:dyDescent="0.3">
      <c r="A58" s="39">
        <v>44075</v>
      </c>
      <c r="B58" s="20"/>
      <c r="C58" s="13">
        <v>1.25</v>
      </c>
      <c r="D58" s="38"/>
      <c r="E58" s="74">
        <f t="shared" si="0"/>
        <v>43.75</v>
      </c>
      <c r="F58" s="20"/>
      <c r="G58" s="13">
        <f>IF(ISBLANK(Table1[[#This Row],[EARNED]]),"",Table1[[#This Row],[EARNED]])</f>
        <v>1.25</v>
      </c>
      <c r="H58" s="38"/>
      <c r="I58" s="74">
        <f t="shared" si="1"/>
        <v>41.75</v>
      </c>
      <c r="J58" s="11"/>
      <c r="K58" s="20"/>
    </row>
    <row r="59" spans="1:11" x14ac:dyDescent="0.3">
      <c r="A59" s="39">
        <v>44105</v>
      </c>
      <c r="B59" s="20"/>
      <c r="C59" s="13">
        <v>1.25</v>
      </c>
      <c r="D59" s="38"/>
      <c r="E59" s="74">
        <f t="shared" si="0"/>
        <v>45</v>
      </c>
      <c r="F59" s="20"/>
      <c r="G59" s="13">
        <f>IF(ISBLANK(Table1[[#This Row],[EARNED]]),"",Table1[[#This Row],[EARNED]])</f>
        <v>1.25</v>
      </c>
      <c r="H59" s="38"/>
      <c r="I59" s="74">
        <f t="shared" si="1"/>
        <v>43</v>
      </c>
      <c r="J59" s="11"/>
      <c r="K59" s="20"/>
    </row>
    <row r="60" spans="1:11" x14ac:dyDescent="0.3">
      <c r="A60" s="39">
        <v>44136</v>
      </c>
      <c r="B60" s="20"/>
      <c r="C60" s="13">
        <v>1.25</v>
      </c>
      <c r="D60" s="38"/>
      <c r="E60" s="74">
        <f t="shared" si="0"/>
        <v>46.25</v>
      </c>
      <c r="F60" s="20"/>
      <c r="G60" s="13">
        <f>IF(ISBLANK(Table1[[#This Row],[EARNED]]),"",Table1[[#This Row],[EARNED]])</f>
        <v>1.25</v>
      </c>
      <c r="H60" s="38"/>
      <c r="I60" s="74">
        <f t="shared" si="1"/>
        <v>44.25</v>
      </c>
      <c r="J60" s="11"/>
      <c r="K60" s="20"/>
    </row>
    <row r="61" spans="1:11" x14ac:dyDescent="0.3">
      <c r="A61" s="39">
        <v>44166</v>
      </c>
      <c r="B61" s="20" t="s">
        <v>71</v>
      </c>
      <c r="C61" s="13">
        <v>1.25</v>
      </c>
      <c r="D61" s="38">
        <v>5</v>
      </c>
      <c r="E61" s="74">
        <f t="shared" si="0"/>
        <v>42.5</v>
      </c>
      <c r="F61" s="20"/>
      <c r="G61" s="13">
        <f>IF(ISBLANK(Table1[[#This Row],[EARNED]]),"",Table1[[#This Row],[EARNED]])</f>
        <v>1.25</v>
      </c>
      <c r="H61" s="38"/>
      <c r="I61" s="74">
        <f t="shared" si="1"/>
        <v>45.5</v>
      </c>
      <c r="J61" s="11"/>
      <c r="K61" s="20"/>
    </row>
    <row r="62" spans="1:11" x14ac:dyDescent="0.3">
      <c r="A62" s="47" t="s">
        <v>57</v>
      </c>
      <c r="B62" s="20"/>
      <c r="C62" s="13"/>
      <c r="D62" s="38"/>
      <c r="E62" s="74">
        <f t="shared" si="0"/>
        <v>42.5</v>
      </c>
      <c r="F62" s="20"/>
      <c r="G62" s="13" t="str">
        <f>IF(ISBLANK(Table1[[#This Row],[EARNED]]),"",Table1[[#This Row],[EARNED]])</f>
        <v/>
      </c>
      <c r="H62" s="38"/>
      <c r="I62" s="74">
        <f t="shared" si="1"/>
        <v>45.5</v>
      </c>
      <c r="J62" s="11"/>
      <c r="K62" s="20"/>
    </row>
    <row r="63" spans="1:11" x14ac:dyDescent="0.3">
      <c r="A63" s="39">
        <v>44197</v>
      </c>
      <c r="B63" s="20"/>
      <c r="C63" s="13">
        <v>1.25</v>
      </c>
      <c r="D63" s="38"/>
      <c r="E63" s="74">
        <f t="shared" si="0"/>
        <v>43.75</v>
      </c>
      <c r="F63" s="20"/>
      <c r="G63" s="13">
        <f>IF(ISBLANK(Table1[[#This Row],[EARNED]]),"",Table1[[#This Row],[EARNED]])</f>
        <v>1.25</v>
      </c>
      <c r="H63" s="38"/>
      <c r="I63" s="74">
        <f t="shared" si="1"/>
        <v>46.75</v>
      </c>
      <c r="J63" s="11"/>
      <c r="K63" s="20"/>
    </row>
    <row r="64" spans="1:11" x14ac:dyDescent="0.3">
      <c r="A64" s="39">
        <v>44228</v>
      </c>
      <c r="B64" s="20"/>
      <c r="C64" s="13">
        <v>1.25</v>
      </c>
      <c r="D64" s="38"/>
      <c r="E64" s="74">
        <f t="shared" si="0"/>
        <v>45</v>
      </c>
      <c r="F64" s="20"/>
      <c r="G64" s="13">
        <f>IF(ISBLANK(Table1[[#This Row],[EARNED]]),"",Table1[[#This Row],[EARNED]])</f>
        <v>1.25</v>
      </c>
      <c r="H64" s="38"/>
      <c r="I64" s="74">
        <f t="shared" si="1"/>
        <v>48</v>
      </c>
      <c r="J64" s="11"/>
      <c r="K64" s="20"/>
    </row>
    <row r="65" spans="1:11" x14ac:dyDescent="0.3">
      <c r="A65" s="39">
        <v>44256</v>
      </c>
      <c r="B65" s="20"/>
      <c r="C65" s="13">
        <v>1.25</v>
      </c>
      <c r="D65" s="38"/>
      <c r="E65" s="74">
        <f t="shared" si="0"/>
        <v>46.25</v>
      </c>
      <c r="F65" s="20"/>
      <c r="G65" s="13">
        <f>IF(ISBLANK(Table1[[#This Row],[EARNED]]),"",Table1[[#This Row],[EARNED]])</f>
        <v>1.25</v>
      </c>
      <c r="H65" s="38"/>
      <c r="I65" s="74">
        <f t="shared" si="1"/>
        <v>49.25</v>
      </c>
      <c r="J65" s="11"/>
      <c r="K65" s="20"/>
    </row>
    <row r="66" spans="1:11" x14ac:dyDescent="0.3">
      <c r="A66" s="39">
        <v>44287</v>
      </c>
      <c r="B66" s="20"/>
      <c r="C66" s="13">
        <v>1.25</v>
      </c>
      <c r="D66" s="38"/>
      <c r="E66" s="74">
        <f t="shared" si="0"/>
        <v>47.5</v>
      </c>
      <c r="F66" s="20"/>
      <c r="G66" s="13">
        <f>IF(ISBLANK(Table1[[#This Row],[EARNED]]),"",Table1[[#This Row],[EARNED]])</f>
        <v>1.25</v>
      </c>
      <c r="H66" s="38"/>
      <c r="I66" s="74">
        <f t="shared" si="1"/>
        <v>50.5</v>
      </c>
      <c r="J66" s="11"/>
      <c r="K66" s="20"/>
    </row>
    <row r="67" spans="1:11" x14ac:dyDescent="0.3">
      <c r="A67" s="39">
        <v>44317</v>
      </c>
      <c r="B67" s="20"/>
      <c r="C67" s="13">
        <v>1.25</v>
      </c>
      <c r="D67" s="38"/>
      <c r="E67" s="74">
        <f t="shared" si="0"/>
        <v>48.75</v>
      </c>
      <c r="F67" s="20"/>
      <c r="G67" s="13">
        <f>IF(ISBLANK(Table1[[#This Row],[EARNED]]),"",Table1[[#This Row],[EARNED]])</f>
        <v>1.25</v>
      </c>
      <c r="H67" s="38"/>
      <c r="I67" s="74">
        <f t="shared" si="1"/>
        <v>51.75</v>
      </c>
      <c r="J67" s="11"/>
      <c r="K67" s="20"/>
    </row>
    <row r="68" spans="1:11" x14ac:dyDescent="0.3">
      <c r="A68" s="39">
        <v>44348</v>
      </c>
      <c r="B68" s="20"/>
      <c r="C68" s="13">
        <v>1.25</v>
      </c>
      <c r="D68" s="38"/>
      <c r="E68" s="74">
        <f t="shared" si="0"/>
        <v>50</v>
      </c>
      <c r="F68" s="20"/>
      <c r="G68" s="13">
        <f>IF(ISBLANK(Table1[[#This Row],[EARNED]]),"",Table1[[#This Row],[EARNED]])</f>
        <v>1.25</v>
      </c>
      <c r="H68" s="38"/>
      <c r="I68" s="74">
        <f t="shared" si="1"/>
        <v>53</v>
      </c>
      <c r="J68" s="11"/>
      <c r="K68" s="20"/>
    </row>
    <row r="69" spans="1:11" x14ac:dyDescent="0.3">
      <c r="A69" s="39">
        <v>44378</v>
      </c>
      <c r="B69" s="20"/>
      <c r="C69" s="13">
        <v>1.25</v>
      </c>
      <c r="D69" s="38"/>
      <c r="E69" s="74">
        <f t="shared" si="0"/>
        <v>51.25</v>
      </c>
      <c r="F69" s="20"/>
      <c r="G69" s="13">
        <f>IF(ISBLANK(Table1[[#This Row],[EARNED]]),"",Table1[[#This Row],[EARNED]])</f>
        <v>1.25</v>
      </c>
      <c r="H69" s="38"/>
      <c r="I69" s="74">
        <f t="shared" si="1"/>
        <v>54.25</v>
      </c>
      <c r="J69" s="11"/>
      <c r="K69" s="20"/>
    </row>
    <row r="70" spans="1:11" x14ac:dyDescent="0.3">
      <c r="A70" s="39">
        <v>44409</v>
      </c>
      <c r="B70" s="20"/>
      <c r="C70" s="13">
        <v>1.25</v>
      </c>
      <c r="D70" s="38"/>
      <c r="E70" s="74">
        <f t="shared" si="0"/>
        <v>52.5</v>
      </c>
      <c r="F70" s="20"/>
      <c r="G70" s="13">
        <f>IF(ISBLANK(Table1[[#This Row],[EARNED]]),"",Table1[[#This Row],[EARNED]])</f>
        <v>1.25</v>
      </c>
      <c r="H70" s="38"/>
      <c r="I70" s="74">
        <f t="shared" si="1"/>
        <v>55.5</v>
      </c>
      <c r="J70" s="11"/>
      <c r="K70" s="20"/>
    </row>
    <row r="71" spans="1:11" x14ac:dyDescent="0.3">
      <c r="A71" s="39">
        <v>44440</v>
      </c>
      <c r="B71" s="20"/>
      <c r="C71" s="13">
        <v>1.25</v>
      </c>
      <c r="D71" s="38"/>
      <c r="E71" s="74">
        <f t="shared" si="0"/>
        <v>53.75</v>
      </c>
      <c r="F71" s="20"/>
      <c r="G71" s="13">
        <f>IF(ISBLANK(Table1[[#This Row],[EARNED]]),"",Table1[[#This Row],[EARNED]])</f>
        <v>1.25</v>
      </c>
      <c r="H71" s="38"/>
      <c r="I71" s="74">
        <f t="shared" si="1"/>
        <v>56.75</v>
      </c>
      <c r="J71" s="11"/>
      <c r="K71" s="20"/>
    </row>
    <row r="72" spans="1:11" x14ac:dyDescent="0.3">
      <c r="A72" s="39">
        <v>44470</v>
      </c>
      <c r="B72" s="20"/>
      <c r="C72" s="13">
        <v>1.25</v>
      </c>
      <c r="D72" s="38"/>
      <c r="E72" s="74">
        <f t="shared" si="0"/>
        <v>55</v>
      </c>
      <c r="F72" s="20"/>
      <c r="G72" s="13">
        <f>IF(ISBLANK(Table1[[#This Row],[EARNED]]),"",Table1[[#This Row],[EARNED]])</f>
        <v>1.25</v>
      </c>
      <c r="H72" s="38"/>
      <c r="I72" s="74">
        <f t="shared" si="1"/>
        <v>58</v>
      </c>
      <c r="J72" s="11"/>
      <c r="K72" s="20"/>
    </row>
    <row r="73" spans="1:11" x14ac:dyDescent="0.3">
      <c r="A73" s="39">
        <v>44501</v>
      </c>
      <c r="B73" s="20"/>
      <c r="C73" s="13">
        <v>1.25</v>
      </c>
      <c r="D73" s="38"/>
      <c r="E73" s="74">
        <f t="shared" si="0"/>
        <v>56.25</v>
      </c>
      <c r="F73" s="20"/>
      <c r="G73" s="13">
        <f>IF(ISBLANK(Table1[[#This Row],[EARNED]]),"",Table1[[#This Row],[EARNED]])</f>
        <v>1.25</v>
      </c>
      <c r="H73" s="38"/>
      <c r="I73" s="74">
        <f t="shared" si="1"/>
        <v>59.25</v>
      </c>
      <c r="J73" s="11"/>
      <c r="K73" s="20"/>
    </row>
    <row r="74" spans="1:11" x14ac:dyDescent="0.3">
      <c r="A74" s="39">
        <v>44531</v>
      </c>
      <c r="B74" s="20" t="s">
        <v>71</v>
      </c>
      <c r="C74" s="13">
        <v>1.25</v>
      </c>
      <c r="D74" s="38">
        <v>5</v>
      </c>
      <c r="E74" s="74">
        <f t="shared" si="0"/>
        <v>52.5</v>
      </c>
      <c r="F74" s="20"/>
      <c r="G74" s="13">
        <f>IF(ISBLANK(Table1[[#This Row],[EARNED]]),"",Table1[[#This Row],[EARNED]])</f>
        <v>1.25</v>
      </c>
      <c r="H74" s="38"/>
      <c r="I74" s="74">
        <f t="shared" si="1"/>
        <v>60.5</v>
      </c>
      <c r="J74" s="11"/>
      <c r="K74" s="20"/>
    </row>
    <row r="75" spans="1:11" x14ac:dyDescent="0.3">
      <c r="A75" s="23" t="s">
        <v>58</v>
      </c>
      <c r="B75" s="20"/>
      <c r="C75" s="13"/>
      <c r="D75" s="38"/>
      <c r="E75" s="74">
        <f t="shared" si="0"/>
        <v>52.5</v>
      </c>
      <c r="F75" s="20"/>
      <c r="G75" s="13" t="str">
        <f>IF(ISBLANK(Table1[[#This Row],[EARNED]]),"",Table1[[#This Row],[EARNED]])</f>
        <v/>
      </c>
      <c r="H75" s="38"/>
      <c r="I75" s="74">
        <f t="shared" si="1"/>
        <v>60.5</v>
      </c>
      <c r="J75" s="11"/>
      <c r="K75" s="20"/>
    </row>
    <row r="76" spans="1:11" x14ac:dyDescent="0.3">
      <c r="A76" s="39">
        <v>44562</v>
      </c>
      <c r="B76" s="20"/>
      <c r="C76" s="13">
        <v>1.25</v>
      </c>
      <c r="D76" s="38"/>
      <c r="E76" s="74">
        <f t="shared" ref="E76:E96" si="2">SUM(C76,E75)-D76</f>
        <v>53.75</v>
      </c>
      <c r="F76" s="20"/>
      <c r="G76" s="13">
        <f>IF(ISBLANK(Table1[[#This Row],[EARNED]]),"",Table1[[#This Row],[EARNED]])</f>
        <v>1.25</v>
      </c>
      <c r="H76" s="38"/>
      <c r="I76" s="74">
        <f t="shared" ref="I76:I97" si="3">SUM(G76,I75)-H76</f>
        <v>61.75</v>
      </c>
      <c r="J76" s="11"/>
      <c r="K76" s="20"/>
    </row>
    <row r="77" spans="1:11" x14ac:dyDescent="0.3">
      <c r="A77" s="39">
        <v>44593</v>
      </c>
      <c r="B77" s="20"/>
      <c r="C77" s="13">
        <v>1.25</v>
      </c>
      <c r="D77" s="38"/>
      <c r="E77" s="74">
        <f t="shared" si="2"/>
        <v>55</v>
      </c>
      <c r="F77" s="20"/>
      <c r="G77" s="13">
        <f>IF(ISBLANK(Table1[[#This Row],[EARNED]]),"",Table1[[#This Row],[EARNED]])</f>
        <v>1.25</v>
      </c>
      <c r="H77" s="38"/>
      <c r="I77" s="74">
        <f t="shared" si="3"/>
        <v>63</v>
      </c>
      <c r="J77" s="11"/>
      <c r="K77" s="20"/>
    </row>
    <row r="78" spans="1:11" x14ac:dyDescent="0.3">
      <c r="A78" s="39">
        <v>44621</v>
      </c>
      <c r="B78" s="20" t="s">
        <v>68</v>
      </c>
      <c r="C78" s="13">
        <v>1.25</v>
      </c>
      <c r="D78" s="38">
        <v>0.24399999999999999</v>
      </c>
      <c r="E78" s="74">
        <f t="shared" si="2"/>
        <v>56.006</v>
      </c>
      <c r="F78" s="20"/>
      <c r="G78" s="13">
        <f>IF(ISBLANK(Table1[[#This Row],[EARNED]]),"",Table1[[#This Row],[EARNED]])</f>
        <v>1.25</v>
      </c>
      <c r="H78" s="38"/>
      <c r="I78" s="74">
        <f t="shared" si="3"/>
        <v>64.25</v>
      </c>
      <c r="J78" s="11"/>
      <c r="K78" s="20"/>
    </row>
    <row r="79" spans="1:11" x14ac:dyDescent="0.3">
      <c r="A79" s="39">
        <v>44652</v>
      </c>
      <c r="B79" s="20"/>
      <c r="C79" s="13">
        <v>1.25</v>
      </c>
      <c r="D79" s="38"/>
      <c r="E79" s="74">
        <f t="shared" si="2"/>
        <v>57.256</v>
      </c>
      <c r="F79" s="20"/>
      <c r="G79" s="13">
        <f>IF(ISBLANK(Table1[[#This Row],[EARNED]]),"",Table1[[#This Row],[EARNED]])</f>
        <v>1.25</v>
      </c>
      <c r="H79" s="38"/>
      <c r="I79" s="74">
        <f t="shared" si="3"/>
        <v>65.5</v>
      </c>
      <c r="J79" s="11"/>
      <c r="K79" s="20"/>
    </row>
    <row r="80" spans="1:11" x14ac:dyDescent="0.3">
      <c r="A80" s="39">
        <v>44682</v>
      </c>
      <c r="B80" s="20"/>
      <c r="C80" s="13">
        <v>1.25</v>
      </c>
      <c r="D80" s="38"/>
      <c r="E80" s="74">
        <f t="shared" si="2"/>
        <v>58.506</v>
      </c>
      <c r="F80" s="20"/>
      <c r="G80" s="13">
        <f>IF(ISBLANK(Table1[[#This Row],[EARNED]]),"",Table1[[#This Row],[EARNED]])</f>
        <v>1.25</v>
      </c>
      <c r="H80" s="38"/>
      <c r="I80" s="74">
        <f t="shared" si="3"/>
        <v>66.75</v>
      </c>
      <c r="J80" s="11"/>
      <c r="K80" s="48"/>
    </row>
    <row r="81" spans="1:11" x14ac:dyDescent="0.3">
      <c r="A81" s="39">
        <v>44713</v>
      </c>
      <c r="B81" s="20" t="s">
        <v>43</v>
      </c>
      <c r="C81" s="13">
        <v>1.25</v>
      </c>
      <c r="D81" s="38"/>
      <c r="E81" s="74">
        <f t="shared" si="2"/>
        <v>59.756</v>
      </c>
      <c r="F81" s="20"/>
      <c r="G81" s="13">
        <f>IF(ISBLANK(Table1[[#This Row],[EARNED]]),"",Table1[[#This Row],[EARNED]])</f>
        <v>1.25</v>
      </c>
      <c r="H81" s="38"/>
      <c r="I81" s="74">
        <f t="shared" si="3"/>
        <v>68</v>
      </c>
      <c r="J81" s="11"/>
      <c r="K81" s="48">
        <v>44719</v>
      </c>
    </row>
    <row r="82" spans="1:11" x14ac:dyDescent="0.3">
      <c r="A82" s="39">
        <v>44743</v>
      </c>
      <c r="B82" s="20" t="s">
        <v>43</v>
      </c>
      <c r="C82" s="13">
        <v>1.25</v>
      </c>
      <c r="D82" s="38"/>
      <c r="E82" s="74">
        <f t="shared" si="2"/>
        <v>61.006</v>
      </c>
      <c r="F82" s="20"/>
      <c r="G82" s="13">
        <f>IF(ISBLANK(Table1[[#This Row],[EARNED]]),"",Table1[[#This Row],[EARNED]])</f>
        <v>1.25</v>
      </c>
      <c r="H82" s="38"/>
      <c r="I82" s="74">
        <f t="shared" si="3"/>
        <v>69.25</v>
      </c>
      <c r="J82" s="11"/>
      <c r="K82" s="48">
        <v>44757</v>
      </c>
    </row>
    <row r="83" spans="1:11" x14ac:dyDescent="0.3">
      <c r="A83" s="39">
        <v>44774</v>
      </c>
      <c r="B83" s="20" t="s">
        <v>45</v>
      </c>
      <c r="C83" s="13">
        <v>1.25</v>
      </c>
      <c r="D83" s="38"/>
      <c r="E83" s="74">
        <f t="shared" si="2"/>
        <v>62.256</v>
      </c>
      <c r="F83" s="20"/>
      <c r="G83" s="13">
        <f>IF(ISBLANK(Table1[[#This Row],[EARNED]]),"",Table1[[#This Row],[EARNED]])</f>
        <v>1.25</v>
      </c>
      <c r="H83" s="38">
        <v>2</v>
      </c>
      <c r="I83" s="74">
        <f t="shared" si="3"/>
        <v>68.5</v>
      </c>
      <c r="J83" s="11"/>
      <c r="K83" s="20" t="s">
        <v>59</v>
      </c>
    </row>
    <row r="84" spans="1:11" x14ac:dyDescent="0.3">
      <c r="A84" s="39"/>
      <c r="B84" s="20" t="s">
        <v>45</v>
      </c>
      <c r="C84" s="13"/>
      <c r="D84" s="38"/>
      <c r="E84" s="74">
        <f t="shared" si="2"/>
        <v>62.256</v>
      </c>
      <c r="F84" s="20"/>
      <c r="G84" s="13" t="str">
        <f>IF(ISBLANK(Table1[[#This Row],[EARNED]]),"",Table1[[#This Row],[EARNED]])</f>
        <v/>
      </c>
      <c r="H84" s="38">
        <v>2</v>
      </c>
      <c r="I84" s="74">
        <f t="shared" si="3"/>
        <v>66.5</v>
      </c>
      <c r="J84" s="11"/>
      <c r="K84" s="20" t="s">
        <v>61</v>
      </c>
    </row>
    <row r="85" spans="1:11" x14ac:dyDescent="0.3">
      <c r="A85" s="39">
        <v>44805</v>
      </c>
      <c r="B85" s="20" t="s">
        <v>45</v>
      </c>
      <c r="C85" s="13">
        <v>1.25</v>
      </c>
      <c r="D85" s="38"/>
      <c r="E85" s="74">
        <f t="shared" si="2"/>
        <v>63.506</v>
      </c>
      <c r="F85" s="20"/>
      <c r="G85" s="13">
        <f>IF(ISBLANK(Table1[[#This Row],[EARNED]]),"",Table1[[#This Row],[EARNED]])</f>
        <v>1.25</v>
      </c>
      <c r="H85" s="38">
        <v>2</v>
      </c>
      <c r="I85" s="74">
        <f t="shared" si="3"/>
        <v>65.75</v>
      </c>
      <c r="J85" s="11"/>
      <c r="K85" s="20" t="s">
        <v>62</v>
      </c>
    </row>
    <row r="86" spans="1:11" x14ac:dyDescent="0.3">
      <c r="A86" s="39"/>
      <c r="B86" s="20" t="s">
        <v>47</v>
      </c>
      <c r="C86" s="13"/>
      <c r="D86" s="38"/>
      <c r="E86" s="74">
        <f t="shared" si="2"/>
        <v>63.506</v>
      </c>
      <c r="F86" s="20"/>
      <c r="G86" s="13" t="str">
        <f>IF(ISBLANK(Table1[[#This Row],[EARNED]]),"",Table1[[#This Row],[EARNED]])</f>
        <v/>
      </c>
      <c r="H86" s="38">
        <v>1</v>
      </c>
      <c r="I86" s="74">
        <f t="shared" si="3"/>
        <v>64.75</v>
      </c>
      <c r="J86" s="11"/>
      <c r="K86" s="48">
        <v>44833</v>
      </c>
    </row>
    <row r="87" spans="1:11" x14ac:dyDescent="0.3">
      <c r="A87" s="39">
        <v>44835</v>
      </c>
      <c r="B87" s="20" t="s">
        <v>43</v>
      </c>
      <c r="C87" s="13">
        <v>1.25</v>
      </c>
      <c r="D87" s="38"/>
      <c r="E87" s="74">
        <f t="shared" si="2"/>
        <v>64.756</v>
      </c>
      <c r="F87" s="20"/>
      <c r="G87" s="13">
        <f>IF(ISBLANK(Table1[[#This Row],[EARNED]]),"",Table1[[#This Row],[EARNED]])</f>
        <v>1.25</v>
      </c>
      <c r="H87" s="38"/>
      <c r="I87" s="74">
        <f t="shared" si="3"/>
        <v>66</v>
      </c>
      <c r="J87" s="11"/>
      <c r="K87" s="48">
        <v>44854</v>
      </c>
    </row>
    <row r="88" spans="1:11" x14ac:dyDescent="0.3">
      <c r="A88" s="39">
        <v>44866</v>
      </c>
      <c r="B88" s="20"/>
      <c r="C88" s="13">
        <v>1.25</v>
      </c>
      <c r="D88" s="38"/>
      <c r="E88" s="74">
        <f t="shared" si="2"/>
        <v>66.006</v>
      </c>
      <c r="F88" s="20"/>
      <c r="G88" s="13">
        <f>IF(ISBLANK(Table1[[#This Row],[EARNED]]),"",Table1[[#This Row],[EARNED]])</f>
        <v>1.25</v>
      </c>
      <c r="H88" s="38"/>
      <c r="I88" s="74">
        <f t="shared" si="3"/>
        <v>67.25</v>
      </c>
      <c r="J88" s="11"/>
      <c r="K88" s="20"/>
    </row>
    <row r="89" spans="1:11" x14ac:dyDescent="0.3">
      <c r="A89" s="39">
        <v>44896</v>
      </c>
      <c r="B89" s="20" t="s">
        <v>47</v>
      </c>
      <c r="C89" s="13">
        <v>1.25</v>
      </c>
      <c r="D89" s="38"/>
      <c r="E89" s="74">
        <f t="shared" si="2"/>
        <v>67.256</v>
      </c>
      <c r="F89" s="20"/>
      <c r="G89" s="13">
        <f>IF(ISBLANK(Table1[[#This Row],[EARNED]]),"",Table1[[#This Row],[EARNED]])</f>
        <v>1.25</v>
      </c>
      <c r="H89" s="38">
        <v>1</v>
      </c>
      <c r="I89" s="74">
        <f t="shared" si="3"/>
        <v>67.5</v>
      </c>
      <c r="J89" s="11"/>
      <c r="K89" s="48">
        <v>44896</v>
      </c>
    </row>
    <row r="90" spans="1:11" x14ac:dyDescent="0.3">
      <c r="A90" s="39"/>
      <c r="B90" s="20" t="s">
        <v>45</v>
      </c>
      <c r="C90" s="13"/>
      <c r="D90" s="38"/>
      <c r="E90" s="74">
        <f t="shared" si="2"/>
        <v>67.256</v>
      </c>
      <c r="F90" s="20"/>
      <c r="G90" s="13" t="str">
        <f>IF(ISBLANK(Table1[[#This Row],[EARNED]]),"",Table1[[#This Row],[EARNED]])</f>
        <v/>
      </c>
      <c r="H90" s="38">
        <v>2</v>
      </c>
      <c r="I90" s="74">
        <f t="shared" si="3"/>
        <v>65.5</v>
      </c>
      <c r="J90" s="11"/>
      <c r="K90" s="48" t="s">
        <v>65</v>
      </c>
    </row>
    <row r="91" spans="1:11" x14ac:dyDescent="0.3">
      <c r="A91" s="39"/>
      <c r="B91" s="20" t="s">
        <v>71</v>
      </c>
      <c r="C91" s="13"/>
      <c r="D91" s="38">
        <v>5</v>
      </c>
      <c r="E91" s="74">
        <f t="shared" si="2"/>
        <v>62.256</v>
      </c>
      <c r="F91" s="20"/>
      <c r="G91" s="13" t="str">
        <f>IF(ISBLANK(Table1[[#This Row],[EARNED]]),"",Table1[[#This Row],[EARNED]])</f>
        <v/>
      </c>
      <c r="H91" s="38"/>
      <c r="I91" s="74">
        <f t="shared" si="3"/>
        <v>65.5</v>
      </c>
      <c r="J91" s="11"/>
      <c r="K91" s="48"/>
    </row>
    <row r="92" spans="1:11" x14ac:dyDescent="0.3">
      <c r="A92" s="47" t="s">
        <v>63</v>
      </c>
      <c r="B92" s="20"/>
      <c r="C92" s="13"/>
      <c r="D92" s="38"/>
      <c r="E92" s="74">
        <f t="shared" si="2"/>
        <v>62.256</v>
      </c>
      <c r="F92" s="20"/>
      <c r="G92" s="13" t="str">
        <f>IF(ISBLANK(Table1[[#This Row],[EARNED]]),"",Table1[[#This Row],[EARNED]])</f>
        <v/>
      </c>
      <c r="H92" s="38"/>
      <c r="I92" s="74">
        <f t="shared" si="3"/>
        <v>65.5</v>
      </c>
      <c r="J92" s="11"/>
      <c r="K92" s="48"/>
    </row>
    <row r="93" spans="1:11" x14ac:dyDescent="0.3">
      <c r="A93" s="39">
        <v>44927</v>
      </c>
      <c r="B93" s="20" t="s">
        <v>47</v>
      </c>
      <c r="C93" s="13">
        <v>1.25</v>
      </c>
      <c r="D93" s="38"/>
      <c r="E93" s="74">
        <f t="shared" si="2"/>
        <v>63.506</v>
      </c>
      <c r="F93" s="20"/>
      <c r="G93" s="13">
        <f>IF(ISBLANK(Table1[[#This Row],[EARNED]]),"",Table1[[#This Row],[EARNED]])</f>
        <v>1.25</v>
      </c>
      <c r="H93" s="38">
        <v>1</v>
      </c>
      <c r="I93" s="74">
        <f t="shared" si="3"/>
        <v>65.75</v>
      </c>
      <c r="J93" s="11"/>
      <c r="K93" s="48">
        <v>44929</v>
      </c>
    </row>
    <row r="94" spans="1:11" x14ac:dyDescent="0.3">
      <c r="A94" s="39"/>
      <c r="B94" s="20" t="s">
        <v>66</v>
      </c>
      <c r="C94" s="13"/>
      <c r="D94" s="38"/>
      <c r="E94" s="74">
        <f t="shared" si="2"/>
        <v>63.506</v>
      </c>
      <c r="F94" s="20"/>
      <c r="G94" s="13" t="str">
        <f>IF(ISBLANK(Table1[[#This Row],[EARNED]]),"",Table1[[#This Row],[EARNED]])</f>
        <v/>
      </c>
      <c r="H94" s="38">
        <v>3</v>
      </c>
      <c r="I94" s="74">
        <f t="shared" si="3"/>
        <v>62.75</v>
      </c>
      <c r="J94" s="11"/>
      <c r="K94" s="48" t="s">
        <v>67</v>
      </c>
    </row>
    <row r="95" spans="1:11" x14ac:dyDescent="0.3">
      <c r="A95" s="39">
        <v>44972</v>
      </c>
      <c r="B95" s="20" t="s">
        <v>55</v>
      </c>
      <c r="C95" s="13">
        <v>0.625</v>
      </c>
      <c r="D95" s="38"/>
      <c r="E95" s="74">
        <f t="shared" si="2"/>
        <v>64.131</v>
      </c>
      <c r="F95" s="20"/>
      <c r="G95" s="13">
        <f>IF(ISBLANK(Table1[[#This Row],[EARNED]]),"",Table1[[#This Row],[EARNED]])</f>
        <v>0.625</v>
      </c>
      <c r="H95" s="38"/>
      <c r="I95" s="74">
        <f t="shared" si="3"/>
        <v>63.375</v>
      </c>
      <c r="J95" s="11"/>
      <c r="K95" s="20" t="s">
        <v>64</v>
      </c>
    </row>
    <row r="96" spans="1:11" x14ac:dyDescent="0.3">
      <c r="A96" s="39"/>
      <c r="B96" s="20" t="s">
        <v>47</v>
      </c>
      <c r="C96" s="13"/>
      <c r="D96" s="38"/>
      <c r="E96" s="74">
        <f t="shared" si="2"/>
        <v>64.131</v>
      </c>
      <c r="F96" s="20"/>
      <c r="G96" s="13" t="str">
        <f>IF(ISBLANK(Table1[[#This Row],[EARNED]]),"",Table1[[#This Row],[EARNED]])</f>
        <v/>
      </c>
      <c r="H96" s="38">
        <v>1</v>
      </c>
      <c r="I96" s="74">
        <f t="shared" si="3"/>
        <v>62.375</v>
      </c>
      <c r="J96" s="11"/>
      <c r="K96" s="48">
        <v>44952</v>
      </c>
    </row>
    <row r="97" spans="1:11" x14ac:dyDescent="0.3">
      <c r="A97" s="53"/>
      <c r="B97" s="54" t="s">
        <v>79</v>
      </c>
      <c r="C97" s="55"/>
      <c r="D97" s="56"/>
      <c r="E97" s="57"/>
      <c r="F97" s="20"/>
      <c r="G97" s="13"/>
      <c r="H97" s="38"/>
      <c r="I97" s="74">
        <f t="shared" si="3"/>
        <v>62.375</v>
      </c>
      <c r="J97" s="11"/>
      <c r="K97" s="20"/>
    </row>
    <row r="98" spans="1:11" x14ac:dyDescent="0.3">
      <c r="A98" s="39"/>
      <c r="B98" s="20"/>
      <c r="C98" s="13"/>
      <c r="D98" s="62" t="s">
        <v>77</v>
      </c>
      <c r="E98" s="58"/>
      <c r="F98" s="59"/>
      <c r="G98" s="58"/>
      <c r="H98" s="62" t="s">
        <v>78</v>
      </c>
      <c r="I98" s="9"/>
      <c r="J98" s="11"/>
      <c r="K98" s="20"/>
    </row>
    <row r="99" spans="1:11" x14ac:dyDescent="0.3">
      <c r="A99" s="39"/>
      <c r="B99" s="20"/>
      <c r="C99" s="13" t="s">
        <v>76</v>
      </c>
      <c r="D99" s="38"/>
      <c r="E99" s="9"/>
      <c r="F99" s="20"/>
      <c r="G99" s="55" t="s">
        <v>76</v>
      </c>
      <c r="H99" s="56"/>
      <c r="I99" s="57"/>
      <c r="J99" s="60"/>
      <c r="K99" s="61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0" sqref="B3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1</v>
      </c>
      <c r="F3" s="11">
        <v>57</v>
      </c>
      <c r="G3" s="44">
        <f>SUMIFS(F7:F14,E7:E14,E3)+SUMIFS(D7:D66,C7:C66,F3)+D3</f>
        <v>0.24399999999999999</v>
      </c>
      <c r="J3" s="46">
        <v>15</v>
      </c>
      <c r="K3" s="34">
        <f>J4-1</f>
        <v>14</v>
      </c>
      <c r="L3" s="44">
        <f>IF($J$4=1,1.25,IF(ISBLANK($J$3),"---",1.25-VLOOKUP($K$3,$I$8:$K$37,2)))</f>
        <v>0.66700000000000004</v>
      </c>
    </row>
    <row r="4" spans="1:12" hidden="1" x14ac:dyDescent="0.3">
      <c r="G4" s="33"/>
      <c r="J4" s="1" t="str">
        <f>IF(TEXT(J3,"D")=1,1,TEXT(J3,"D"))</f>
        <v>15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73" t="s">
        <v>38</v>
      </c>
      <c r="J6" s="73"/>
      <c r="K6" s="73"/>
      <c r="L6" s="73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2024-01-26T04:19:08Z</cp:lastPrinted>
  <dcterms:created xsi:type="dcterms:W3CDTF">2022-10-17T03:06:03Z</dcterms:created>
  <dcterms:modified xsi:type="dcterms:W3CDTF">2024-01-26T04:21:22Z</dcterms:modified>
</cp:coreProperties>
</file>