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DSWD\"/>
    </mc:Choice>
  </mc:AlternateContent>
  <bookViews>
    <workbookView xWindow="0" yWindow="0" windowWidth="23040" windowHeight="1236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G29" i="1"/>
  <c r="G30" i="1"/>
  <c r="G31" i="1"/>
  <c r="G32" i="1"/>
  <c r="G33" i="1"/>
  <c r="G34" i="1"/>
  <c r="G35" i="1"/>
  <c r="G36" i="1"/>
  <c r="G37" i="1"/>
  <c r="G24" i="1" l="1"/>
  <c r="G13" i="1" l="1"/>
  <c r="G3" i="3" l="1"/>
  <c r="G18" i="1"/>
  <c r="G19" i="1"/>
  <c r="G20" i="1"/>
  <c r="G21" i="1"/>
  <c r="G22" i="1"/>
  <c r="G23" i="1"/>
  <c r="G25" i="1"/>
  <c r="G26" i="1"/>
  <c r="G27" i="1"/>
  <c r="G10" i="1"/>
  <c r="G11" i="1"/>
  <c r="G12" i="1"/>
  <c r="G14" i="1"/>
  <c r="G15" i="1"/>
  <c r="G16" i="1"/>
  <c r="G17" i="1"/>
  <c r="J4" i="3"/>
  <c r="E9" i="1"/>
  <c r="G9" i="1"/>
  <c r="I28" i="1" l="1"/>
  <c r="I30" i="1"/>
  <c r="I32" i="1"/>
  <c r="I34" i="1"/>
  <c r="I36" i="1"/>
  <c r="I29" i="1"/>
  <c r="I31" i="1"/>
  <c r="I33" i="1"/>
  <c r="I35" i="1"/>
  <c r="I37" i="1"/>
  <c r="K3" i="3"/>
  <c r="L3" i="3" s="1"/>
  <c r="I9" i="1"/>
  <c r="A7" i="3" s="1"/>
</calcChain>
</file>

<file path=xl/sharedStrings.xml><?xml version="1.0" encoding="utf-8"?>
<sst xmlns="http://schemas.openxmlformats.org/spreadsheetml/2006/main" count="63" uniqueCount="58">
  <si>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</si>
  <si>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</si>
  <si>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</si>
  <si>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</si>
  <si>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</si>
  <si>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</si>
  <si>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</si>
  <si>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</si>
  <si>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</si>
  <si>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</si>
  <si>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</si>
  <si>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</si>
  <si>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</si>
  <si>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</si>
  <si>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</si>
  <si>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</si>
  <si>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</si>
  <si>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</si>
  <si>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</si>
  <si>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</si>
  <si>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</si>
  <si>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</si>
  <si>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</si>
  <si>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</si>
  <si>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</si>
  <si>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</si>
  <si>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</si>
  <si>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</si>
  <si>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</si>
  <si>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</si>
  <si>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</si>
  <si>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</si>
  <si>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</si>
  <si>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</si>
  <si>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</si>
  <si>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</si>
  <si>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</si>
  <si>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</si>
  <si>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</si>
  <si>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</si>
  <si>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</si>
  <si>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</si>
  <si>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</si>
  <si>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SEPINO, MARIE CHIARRE</t>
  </si>
  <si>
    <t>2022</t>
  </si>
  <si>
    <t>2023</t>
  </si>
  <si>
    <t>PERMANENT</t>
  </si>
  <si>
    <t>DSWD</t>
  </si>
  <si>
    <t>6/5,16/2023</t>
  </si>
  <si>
    <t>VL(2-0-0)</t>
  </si>
  <si>
    <t>VL(1-0-0)</t>
  </si>
  <si>
    <t>A(5-0-0)</t>
  </si>
  <si>
    <t>12/1,19-22/2023</t>
  </si>
  <si>
    <t>UT(0-0-9)</t>
  </si>
  <si>
    <t>SL(1-0-0)</t>
  </si>
  <si>
    <t>VL(60-0-0)</t>
  </si>
  <si>
    <t>QATAR 11/13/2023 - 01/26/2024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</si>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</sst>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0" fillId="0" borderId="11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DOLE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7"/>
  <sheetViews>
    <sheetView tabSelected="1" zoomScaleNormal="100" workbookViewId="0">
      <pane ySplit="3690" topLeftCell="A19" activePane="bottomLeft"/>
      <selection activeCell="E9" sqref="E9"/>
      <selection pane="bottomLeft" activeCell="F26" sqref="F2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43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>
        <v>44880</v>
      </c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46</v>
      </c>
      <c r="C4" s="52"/>
      <c r="D4" s="22" t="s">
        <v>12</v>
      </c>
      <c r="F4" s="57" t="s">
        <v>47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4.1479999999999997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12.167</v>
      </c>
      <c r="J9" s="11"/>
      <c r="K9" s="20"/>
    </row>
    <row r="10" spans="1:11" x14ac:dyDescent="0.25">
      <c r="A10" s="50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25">
      <c r="A11" s="40">
        <v>44880</v>
      </c>
      <c r="B11" s="20"/>
      <c r="C11" s="13">
        <v>0.66700000000000004</v>
      </c>
      <c r="D11" s="39"/>
      <c r="E11" s="9"/>
      <c r="F11" s="20"/>
      <c r="G11" s="13">
        <f>IF(ISBLANK(Table1[[#This Row],[EARNED]]),"",Table1[[#This Row],[EARNED]])</f>
        <v>0.66700000000000004</v>
      </c>
      <c r="H11" s="39"/>
      <c r="I11" s="9"/>
      <c r="J11" s="11"/>
      <c r="K11" s="20"/>
    </row>
    <row r="12" spans="1:11" x14ac:dyDescent="0.25">
      <c r="A12" s="40">
        <v>44896</v>
      </c>
      <c r="B12" s="20" t="s">
        <v>51</v>
      </c>
      <c r="C12" s="13">
        <v>1.25</v>
      </c>
      <c r="D12" s="39">
        <v>5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 t="s">
        <v>52</v>
      </c>
    </row>
    <row r="13" spans="1:11" x14ac:dyDescent="0.25">
      <c r="A13" s="40"/>
      <c r="B13" s="20" t="s">
        <v>53</v>
      </c>
      <c r="C13" s="13"/>
      <c r="D13" s="39">
        <v>1.9000000000000003E-2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50" t="s">
        <v>45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44927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44958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1">
        <v>44986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0">
        <v>45017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45047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45078</v>
      </c>
      <c r="B20" s="20" t="s">
        <v>49</v>
      </c>
      <c r="C20" s="13">
        <v>1.25</v>
      </c>
      <c r="D20" s="39">
        <v>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48</v>
      </c>
    </row>
    <row r="21" spans="1:11" x14ac:dyDescent="0.25">
      <c r="A21" s="40">
        <v>45108</v>
      </c>
      <c r="B21" s="20" t="s">
        <v>50</v>
      </c>
      <c r="C21" s="13">
        <v>1.25</v>
      </c>
      <c r="D21" s="39">
        <v>1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48">
        <v>45134</v>
      </c>
    </row>
    <row r="22" spans="1:11" x14ac:dyDescent="0.25">
      <c r="A22" s="40">
        <v>45139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45170</v>
      </c>
      <c r="B23" s="20" t="s">
        <v>50</v>
      </c>
      <c r="C23" s="13">
        <v>1.25</v>
      </c>
      <c r="D23" s="39">
        <v>1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48">
        <v>45177</v>
      </c>
    </row>
    <row r="24" spans="1:11" x14ac:dyDescent="0.25">
      <c r="A24" s="40"/>
      <c r="B24" s="20" t="s">
        <v>54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8">
        <v>45194</v>
      </c>
    </row>
    <row r="25" spans="1:11" x14ac:dyDescent="0.25">
      <c r="A25" s="40">
        <v>45200</v>
      </c>
      <c r="B25" s="20" t="s">
        <v>55</v>
      </c>
      <c r="C25" s="13"/>
      <c r="D25" s="39"/>
      <c r="E25" s="9"/>
      <c r="F25" s="20">
        <v>60</v>
      </c>
      <c r="G25" s="13" t="str">
        <f>IF(ISBLANK(Table1[[#This Row],[EARNED]]),"",Table1[[#This Row],[EARNED]])</f>
        <v/>
      </c>
      <c r="H25" s="39"/>
      <c r="I25" s="9"/>
      <c r="J25" s="11"/>
      <c r="K25" s="20" t="s">
        <v>56</v>
      </c>
    </row>
    <row r="26" spans="1:11" x14ac:dyDescent="0.25">
      <c r="A26" s="40">
        <v>45231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45261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50" t="s">
        <v>57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>
        <f>SUM(Table1[[EARNED ]])-SUM(Table1[Absence Undertime  W/ Pay])+CONVERTION!$B$3</f>
        <v>12.167</v>
      </c>
      <c r="J28" s="11"/>
      <c r="K28" s="20"/>
    </row>
    <row r="29" spans="1:11" x14ac:dyDescent="0.25">
      <c r="A29" s="40">
        <v>45292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>
        <f>SUM(Table1[[EARNED ]])-SUM(Table1[Absence Undertime  W/ Pay])+CONVERTION!$B$3</f>
        <v>12.167</v>
      </c>
      <c r="J29" s="11"/>
      <c r="K29" s="20"/>
    </row>
    <row r="30" spans="1:11" x14ac:dyDescent="0.25">
      <c r="A30" s="40">
        <v>45323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>
        <f>SUM(Table1[[EARNED ]])-SUM(Table1[Absence Undertime  W/ Pay])+CONVERTION!$B$3</f>
        <v>12.167</v>
      </c>
      <c r="J30" s="11"/>
      <c r="K30" s="20"/>
    </row>
    <row r="31" spans="1:11" x14ac:dyDescent="0.25">
      <c r="A31" s="40">
        <v>45352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>
        <f>SUM(Table1[[EARNED ]])-SUM(Table1[Absence Undertime  W/ Pay])+CONVERTION!$B$3</f>
        <v>12.167</v>
      </c>
      <c r="J31" s="11"/>
      <c r="K31" s="20"/>
    </row>
    <row r="32" spans="1:11" x14ac:dyDescent="0.25">
      <c r="A32" s="40">
        <v>45383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>
        <f>SUM(Table1[[EARNED ]])-SUM(Table1[Absence Undertime  W/ Pay])+CONVERTION!$B$3</f>
        <v>12.167</v>
      </c>
      <c r="J32" s="11"/>
      <c r="K32" s="20"/>
    </row>
    <row r="33" spans="1:11" x14ac:dyDescent="0.25">
      <c r="A33" s="40">
        <v>45413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>
        <f>SUM(Table1[[EARNED ]])-SUM(Table1[Absence Undertime  W/ Pay])+CONVERTION!$B$3</f>
        <v>12.167</v>
      </c>
      <c r="J33" s="11"/>
      <c r="K33" s="20"/>
    </row>
    <row r="34" spans="1:11" x14ac:dyDescent="0.25">
      <c r="A34" s="40">
        <v>45444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>
        <f>SUM(Table1[[EARNED ]])-SUM(Table1[Absence Undertime  W/ Pay])+CONVERTION!$B$3</f>
        <v>12.167</v>
      </c>
      <c r="J34" s="11"/>
      <c r="K34" s="20"/>
    </row>
    <row r="35" spans="1:11" x14ac:dyDescent="0.25">
      <c r="A35" s="40">
        <v>45474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>
        <f>SUM(Table1[[EARNED ]])-SUM(Table1[Absence Undertime  W/ Pay])+CONVERTION!$B$3</f>
        <v>12.167</v>
      </c>
      <c r="J35" s="11"/>
      <c r="K35" s="20"/>
    </row>
    <row r="36" spans="1:11" x14ac:dyDescent="0.25">
      <c r="A36" s="40">
        <v>45505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>
        <f>SUM(Table1[[EARNED ]])-SUM(Table1[Absence Undertime  W/ Pay])+CONVERTION!$B$3</f>
        <v>12.167</v>
      </c>
      <c r="J36" s="11"/>
      <c r="K36" s="20"/>
    </row>
    <row r="37" spans="1:11" x14ac:dyDescent="0.25">
      <c r="A37" s="40">
        <v>45536</v>
      </c>
      <c r="B37" s="15"/>
      <c r="C37" s="42"/>
      <c r="D37" s="43"/>
      <c r="E37" s="63"/>
      <c r="F37" s="15"/>
      <c r="G37" s="42" t="str">
        <f>IF(ISBLANK(Table1[[#This Row],[EARNED]]),"",Table1[[#This Row],[EARNED]])</f>
        <v/>
      </c>
      <c r="H37" s="43"/>
      <c r="I37" s="63">
        <f>SUM(Table1[[EARNED ]])-SUM(Table1[Absence Undertime  W/ Pay])+CONVERTION!$B$3</f>
        <v>12.167</v>
      </c>
      <c r="J37" s="12"/>
      <c r="K3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>
        <v>9</v>
      </c>
      <c r="G3" s="47">
        <f>SUMIFS(F7:F14,E7:E14,E3)+SUMIFS(D7:D66,C7:C66,F3)+D3</f>
        <v>1.9000000000000003E-2</v>
      </c>
      <c r="J3" s="1">
        <v>15</v>
      </c>
      <c r="K3" s="35">
        <f>J4-1</f>
        <v>14</v>
      </c>
      <c r="L3" s="45">
        <f>IF($J$4=1,1.25,IF(ISBLANK($J$3),"---",1.25-VLOOKUP($K$3,$I$8:$K$37,2)))</f>
        <v>0.66700000000000004</v>
      </c>
    </row>
    <row r="4" spans="1:12" hidden="1" x14ac:dyDescent="0.25">
      <c r="G4" s="33"/>
      <c r="J4" s="1" t="str">
        <f>IF(TEXT(J3,"D")=1,1,TEXT(J3,"D"))</f>
        <v>15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A7" s="49">
        <f>SUM(Sheet1!E9,Sheet1!I9)</f>
        <v>16.314999999999998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2023-02-07T10:18:06Z</cp:lastPrinted>
  <dcterms:created xsi:type="dcterms:W3CDTF">2022-10-17T03:06:03Z</dcterms:created>
  <dcterms:modified xsi:type="dcterms:W3CDTF">2024-01-02T02:56:45Z</dcterms:modified>
</cp:coreProperties>
</file>