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CENRO GARDENER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" i="4" l="1"/>
  <c r="G75" i="4" l="1"/>
  <c r="G77" i="4" l="1"/>
  <c r="E9" i="4" l="1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6" i="4"/>
  <c r="G74" i="4"/>
  <c r="G73" i="4"/>
  <c r="G72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A7" i="3" s="1"/>
  <c r="G3" i="3"/>
  <c r="G10" i="1"/>
  <c r="G11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<sst xmlns="http://schemas.openxmlformats.org/spreadsheetml/2006/main" count="109" uniqueCount="71">
  <si>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</si>
  <si>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</si>
  <si>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</si>
  <si>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</si>
  <si>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</si>
  <si>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</si>
  <si>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</si>
  <si>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</si>
  <si>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</si>
  <si>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</si>
  <si>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</si>
  <si>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</si>
  <si>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</si>
  <si>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</si>
  <si>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</si>
  <si>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</si>
  <si>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</si>
  <si>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</si>
  <si>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</si>
  <si>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</si>
  <si>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</si>
  <si>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</si>
  <si>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</si>
  <si>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</si>
  <si>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</si>
  <si>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</si>
  <si>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</si>
  <si>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</si>
  <si>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</si>
  <si>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</si>
  <si>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</si>
  <si>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</si>
  <si>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</si>
  <si>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</si>
  <si>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</si>
  <si>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</si>
  <si>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</si>
  <si>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</si>
  <si>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</si>
  <si>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</si>
  <si>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</si>
  <si>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</si>
  <si>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PAYAD, RONALD</t>
  </si>
  <si>
    <t>CASUAL</t>
  </si>
  <si>
    <t>2018</t>
  </si>
  <si>
    <t>2019</t>
  </si>
  <si>
    <t>FL(5-0-0)</t>
  </si>
  <si>
    <t>2020</t>
  </si>
  <si>
    <t>2021</t>
  </si>
  <si>
    <t>2022</t>
  </si>
  <si>
    <t>SL(1-0-0)</t>
  </si>
  <si>
    <t>FL(3-0-0)</t>
  </si>
  <si>
    <t>11/14-16/2022</t>
  </si>
  <si>
    <t>FL(2-0-0)</t>
  </si>
  <si>
    <t>2023</t>
  </si>
  <si>
    <t>PAYAD, RONALDO</t>
  </si>
  <si>
    <t>TOTAL LEAVE BALANCE</t>
  </si>
  <si>
    <t>SL(2-0-0)</t>
  </si>
  <si>
    <t>10/11,12/23</t>
  </si>
  <si>
    <t>12/24,29/2022</t>
  </si>
  <si>
    <t>A(1-0-0)</t>
  </si>
  <si>
    <t>A(3-0-0)</t>
  </si>
  <si>
    <t>11/7,17,30/2022</t>
  </si>
  <si>
    <t>A(2-0-0)</t>
  </si>
  <si>
    <t>10/26,29/2022</t>
  </si>
  <si>
    <t>9/2,23/2022</t>
  </si>
  <si>
    <t>UT(0-0-37)</t>
  </si>
  <si>
    <t>6/6,29/2022</t>
  </si>
  <si>
    <t>5/9,12,28/2022</t>
  </si>
  <si>
    <t>A(4-0-0)</t>
  </si>
  <si>
    <t>4/8,15,23,30/2022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</si>
</sst>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="110" zoomScaleNormal="110" workbookViewId="0">
      <pane ySplit="4050" topLeftCell="A61" activePane="bottomLeft"/>
      <selection activeCell="B3" sqref="B3:C3"/>
      <selection pane="bottomLeft" activeCell="K65" sqref="K6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55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43.423000000000002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87.5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46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47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46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48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46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49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 t="s">
        <v>60</v>
      </c>
      <c r="C65" s="13">
        <v>1.25</v>
      </c>
      <c r="D65" s="39">
        <v>1</v>
      </c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49">
        <v>44630</v>
      </c>
    </row>
    <row r="66" spans="1:11" x14ac:dyDescent="0.25">
      <c r="A66" s="40">
        <v>44652</v>
      </c>
      <c r="B66" s="20" t="s">
        <v>69</v>
      </c>
      <c r="C66" s="13">
        <v>1.25</v>
      </c>
      <c r="D66" s="39">
        <v>4</v>
      </c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 t="s">
        <v>70</v>
      </c>
    </row>
    <row r="67" spans="1:11" x14ac:dyDescent="0.25">
      <c r="A67" s="40">
        <v>44682</v>
      </c>
      <c r="B67" s="20" t="s">
        <v>61</v>
      </c>
      <c r="C67" s="13">
        <v>1.25</v>
      </c>
      <c r="D67" s="39">
        <v>3</v>
      </c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 t="s">
        <v>68</v>
      </c>
    </row>
    <row r="68" spans="1:11" x14ac:dyDescent="0.25">
      <c r="A68" s="40">
        <v>44713</v>
      </c>
      <c r="B68" s="20" t="s">
        <v>63</v>
      </c>
      <c r="C68" s="13">
        <v>1.25</v>
      </c>
      <c r="D68" s="39">
        <v>2</v>
      </c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 t="s">
        <v>67</v>
      </c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 t="s">
        <v>60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44804</v>
      </c>
    </row>
    <row r="71" spans="1:11" x14ac:dyDescent="0.25">
      <c r="A71" s="40"/>
      <c r="B71" s="20" t="s">
        <v>66</v>
      </c>
      <c r="C71" s="13"/>
      <c r="D71" s="39">
        <v>7.7000000000000013E-2</v>
      </c>
      <c r="E71" s="9"/>
      <c r="F71" s="20"/>
      <c r="G71" s="13" t="str">
        <f>IF(ISBLANK(Table13[[#This Row],[EARNED]]),"",Table13[[#This Row],[EARNED]])</f>
        <v/>
      </c>
      <c r="H71" s="39"/>
      <c r="I71" s="9"/>
      <c r="J71" s="11"/>
      <c r="K71" s="49"/>
    </row>
    <row r="72" spans="1:11" x14ac:dyDescent="0.25">
      <c r="A72" s="40">
        <v>44805</v>
      </c>
      <c r="B72" s="20" t="s">
        <v>63</v>
      </c>
      <c r="C72" s="13">
        <v>1.25</v>
      </c>
      <c r="D72" s="39">
        <v>2</v>
      </c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 t="s">
        <v>65</v>
      </c>
    </row>
    <row r="73" spans="1:11" x14ac:dyDescent="0.25">
      <c r="A73" s="40">
        <v>44835</v>
      </c>
      <c r="B73" s="20" t="s">
        <v>63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64</v>
      </c>
    </row>
    <row r="74" spans="1:11" x14ac:dyDescent="0.25">
      <c r="A74" s="40">
        <v>44866</v>
      </c>
      <c r="B74" s="20" t="s">
        <v>51</v>
      </c>
      <c r="C74" s="13">
        <v>1.25</v>
      </c>
      <c r="D74" s="39">
        <v>3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52</v>
      </c>
    </row>
    <row r="75" spans="1:11" x14ac:dyDescent="0.25">
      <c r="A75" s="40"/>
      <c r="B75" s="20" t="s">
        <v>61</v>
      </c>
      <c r="C75" s="13"/>
      <c r="D75" s="39">
        <v>3</v>
      </c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 t="s">
        <v>62</v>
      </c>
    </row>
    <row r="76" spans="1:11" x14ac:dyDescent="0.25">
      <c r="A76" s="40">
        <v>44896</v>
      </c>
      <c r="B76" s="20" t="s">
        <v>53</v>
      </c>
      <c r="C76" s="13">
        <v>1.25</v>
      </c>
      <c r="D76" s="39">
        <v>2</v>
      </c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 t="s">
        <v>59</v>
      </c>
    </row>
    <row r="77" spans="1:11" x14ac:dyDescent="0.25">
      <c r="A77" s="40"/>
      <c r="B77" s="20" t="s">
        <v>60</v>
      </c>
      <c r="C77" s="13"/>
      <c r="D77" s="39">
        <v>1</v>
      </c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49">
        <v>44905</v>
      </c>
    </row>
    <row r="78" spans="1:11" x14ac:dyDescent="0.25">
      <c r="A78" s="48" t="s">
        <v>54</v>
      </c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>
        <v>44957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44985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45016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45046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45077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45107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45138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>
        <v>45169</v>
      </c>
      <c r="B86" s="20"/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/>
      <c r="I86" s="9"/>
      <c r="J86" s="11"/>
      <c r="K86" s="20"/>
    </row>
    <row r="87" spans="1:11" x14ac:dyDescent="0.25">
      <c r="A87" s="40">
        <v>45199</v>
      </c>
      <c r="B87" s="20"/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25">
      <c r="A88" s="40">
        <v>45230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0">
        <v>45260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45291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45322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>
        <v>45351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45382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>
        <v>45412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>
        <v>45443</v>
      </c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>
        <v>45473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IF(ISBLANK(Table13[[#This Row],[EARNED]]),"",Table13[[#This Row],[EARNED]])</f>
        <v/>
      </c>
      <c r="H132" s="43"/>
      <c r="I132" s="9"/>
      <c r="J132" s="12"/>
      <c r="K13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"/>
  <sheetViews>
    <sheetView zoomScaleNormal="100" workbookViewId="0">
      <pane ySplit="3690" topLeftCell="A7" activePane="bottomLeft"/>
      <selection activeCell="A75" sqref="A75"/>
      <selection pane="bottomLeft" activeCell="B32" sqref="B3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62.89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81</v>
      </c>
      <c r="J9" s="11"/>
      <c r="K9" s="20"/>
    </row>
    <row r="10" spans="1:11" x14ac:dyDescent="0.25">
      <c r="A10" s="48" t="s">
        <v>49</v>
      </c>
      <c r="B10" s="20"/>
      <c r="C10" s="13"/>
      <c r="D10" s="39"/>
      <c r="E10" s="9"/>
      <c r="F10" s="20"/>
      <c r="G10" s="13" t="str">
        <f>IF(ISBLANK(Table1[[#This Row],[EARNED]]),"",Table1[[#This Row],[EARNED]])</f>
        <v/>
      </c>
      <c r="H10" s="39"/>
      <c r="I10" s="9"/>
      <c r="J10" s="11"/>
      <c r="K10" s="20"/>
    </row>
    <row r="11" spans="1:11" x14ac:dyDescent="0.25">
      <c r="A11" s="40">
        <v>44774</v>
      </c>
      <c r="B11" s="20" t="s">
        <v>50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44777</v>
      </c>
    </row>
    <row r="12" spans="1:11" x14ac:dyDescent="0.25">
      <c r="A12" s="40">
        <v>45212</v>
      </c>
      <c r="B12" s="20" t="s">
        <v>57</v>
      </c>
      <c r="C12" s="13"/>
      <c r="D12" s="39"/>
      <c r="E12" s="9"/>
      <c r="F12" s="20"/>
      <c r="G12" s="13"/>
      <c r="H12" s="39">
        <v>2</v>
      </c>
      <c r="I12" s="9"/>
      <c r="J12" s="11"/>
      <c r="K12" s="20" t="s">
        <v>58</v>
      </c>
    </row>
    <row r="13" spans="1:11" x14ac:dyDescent="0.25">
      <c r="A13" s="40"/>
      <c r="B13" s="20"/>
      <c r="C13" s="13"/>
      <c r="D13" s="39"/>
      <c r="E13" s="9"/>
      <c r="F13" s="20"/>
      <c r="G13" s="13"/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/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/>
      <c r="H15" s="39"/>
      <c r="I15" s="9"/>
      <c r="J15" s="11"/>
      <c r="K15" s="20"/>
    </row>
    <row r="16" spans="1:11" x14ac:dyDescent="0.25">
      <c r="A16" s="40"/>
      <c r="B16" s="20"/>
      <c r="C16" s="13"/>
      <c r="D16" s="39"/>
      <c r="E16" s="9"/>
      <c r="F16" s="20"/>
      <c r="G16" s="13"/>
      <c r="H16" s="39"/>
      <c r="I16" s="9"/>
      <c r="J16" s="11"/>
      <c r="K16" s="20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1"/>
      <c r="B71" s="15"/>
      <c r="C71" s="42"/>
      <c r="D71" s="43"/>
      <c r="E71" s="9"/>
      <c r="F71" s="15"/>
      <c r="G71" s="42" t="str">
        <f>IF(ISBLANK(Table1[[#This Row],[EARNED]]),"",Table1[[#This Row],[EARNED]])</f>
        <v/>
      </c>
      <c r="H71" s="43"/>
      <c r="I71" s="9"/>
      <c r="J71" s="12"/>
      <c r="K7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62.89</v>
      </c>
      <c r="B3" s="11">
        <v>84</v>
      </c>
      <c r="D3" s="11"/>
      <c r="E3" s="11"/>
      <c r="F3" s="11">
        <v>37</v>
      </c>
      <c r="G3" s="45">
        <f>SUMIFS(F7:F14,E7:E14,E3)+SUMIFS(D7:D66,C7:C66,F3)+D3</f>
        <v>7.7000000000000013E-2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56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9">
        <f>SUM('2018 LEAVE CREDITS'!E9,'2018 LEAVE CREDITS'!I9)</f>
        <v>130.923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2023-11-22T08:22:31Z</dcterms:modified>
</cp:coreProperties>
</file>