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5" l="1"/>
  <c r="G88" i="5"/>
  <c r="G90" i="5"/>
  <c r="G91" i="5" l="1"/>
  <c r="F4" i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89" i="5"/>
  <c r="G87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<sst xmlns="http://schemas.openxmlformats.org/spreadsheetml/2006/main" count="111" uniqueCount="73">
  <si>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</si>
  <si>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</si>
  <si>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</si>
  <si>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</si>
  <si>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</si>
  <si>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</si>
  <si>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</si>
  <si>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</si>
  <si>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</si>
  <si>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</si>
  <si>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</si>
  <si>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</si>
  <si>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</si>
  <si>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</si>
  <si>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</si>
  <si>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</si>
  <si>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</si>
  <si>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</si>
  <si>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</si>
  <si>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</si>
  <si>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</si>
  <si>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</si>
  <si>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</si>
  <si>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</si>
  <si>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</si>
  <si>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</si>
  <si>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</si>
  <si>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</si>
  <si>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</si>
  <si>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</si>
  <si>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</si>
  <si>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</si>
  <si>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</si>
  <si>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</si>
  <si>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</si>
  <si>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</si>
  <si>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</si>
  <si>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</si>
  <si>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</si>
  <si>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</si>
  <si>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</si>
  <si>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</si>
  <si>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</si>
  <si>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</si>
  <si>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</si>
  <si>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</si>
  <si>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</si>
  <si>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FL(5-0-0)</t>
  </si>
  <si>
    <t>SL(3-0-0)</t>
  </si>
  <si>
    <t>4/1-3/2019</t>
  </si>
  <si>
    <t>VL(3-0-0)</t>
  </si>
  <si>
    <t>4/4-6/2019</t>
  </si>
  <si>
    <t>FL(2-0-0)</t>
  </si>
  <si>
    <t>2023</t>
  </si>
  <si>
    <t>AQUINO, EUGENIO</t>
  </si>
  <si>
    <t>CASUAL</t>
  </si>
  <si>
    <t>MAHOGANY MARKET</t>
  </si>
  <si>
    <t>2024</t>
  </si>
  <si>
    <t>12/4,20,25,27/2022</t>
  </si>
  <si>
    <t>UT(0-0-1)</t>
  </si>
  <si>
    <t>FL(1-0-0)</t>
  </si>
  <si>
    <t>A(1-0-0)</t>
  </si>
  <si>
    <t>A(2-0-0)</t>
  </si>
  <si>
    <t>10/25,26/2022</t>
  </si>
  <si>
    <t>UT(0-0-4)</t>
  </si>
  <si>
    <t>9/11,17/2022</t>
  </si>
  <si>
    <t>A(8-0-0)</t>
  </si>
  <si>
    <t>7/2,3,5,6,18,25,26,27/2022</t>
  </si>
  <si>
    <t>A(4-0-0)</t>
  </si>
  <si>
    <t>6/22,27-29/2022</t>
  </si>
  <si>
    <t>A(11-0-0)</t>
  </si>
  <si>
    <t>4/2-6,11,13,16,20,25,26/2022</t>
  </si>
  <si>
    <t>3/7,16,23,26/2022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</si>
</sst>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50" topLeftCell="A70" activePane="bottomLeft"/>
      <selection activeCell="B2" sqref="B2:C2"/>
      <selection pane="bottomLeft" activeCell="F114" sqref="F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35709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55</v>
      </c>
      <c r="C4" s="49"/>
      <c r="D4" s="22" t="s">
        <v>12</v>
      </c>
      <c r="F4" s="54" t="s">
        <v>56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34.281999999999996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98.292000000000002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68</v>
      </c>
      <c r="C78" s="13">
        <v>1.25</v>
      </c>
      <c r="D78" s="39">
        <v>4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25">
      <c r="A79" s="40">
        <v>45046</v>
      </c>
      <c r="B79" s="20" t="s">
        <v>70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 t="s">
        <v>68</v>
      </c>
      <c r="C81" s="13">
        <v>1.25</v>
      </c>
      <c r="D81" s="39">
        <v>4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69</v>
      </c>
    </row>
    <row r="82" spans="1:11" x14ac:dyDescent="0.25">
      <c r="A82" s="40">
        <v>45138</v>
      </c>
      <c r="B82" s="20" t="s">
        <v>66</v>
      </c>
      <c r="C82" s="13">
        <v>1.25</v>
      </c>
      <c r="D82" s="39">
        <v>8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67</v>
      </c>
    </row>
    <row r="83" spans="1:11" x14ac:dyDescent="0.25">
      <c r="A83" s="40">
        <v>45169</v>
      </c>
      <c r="B83" s="20" t="s">
        <v>61</v>
      </c>
      <c r="C83" s="13">
        <v>1.25</v>
      </c>
      <c r="D83" s="39">
        <v>1</v>
      </c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61">
        <v>44796</v>
      </c>
    </row>
    <row r="84" spans="1:11" x14ac:dyDescent="0.25">
      <c r="A84" s="40">
        <v>45199</v>
      </c>
      <c r="B84" s="20" t="s">
        <v>62</v>
      </c>
      <c r="C84" s="13">
        <v>1.25</v>
      </c>
      <c r="D84" s="39">
        <v>2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65</v>
      </c>
    </row>
    <row r="85" spans="1:11" x14ac:dyDescent="0.25">
      <c r="A85" s="40">
        <v>45230</v>
      </c>
      <c r="B85" s="20" t="s">
        <v>62</v>
      </c>
      <c r="C85" s="13">
        <v>1.25</v>
      </c>
      <c r="D85" s="39">
        <v>2</v>
      </c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 t="s">
        <v>63</v>
      </c>
    </row>
    <row r="86" spans="1:11" x14ac:dyDescent="0.25">
      <c r="A86" s="40"/>
      <c r="B86" s="20" t="s">
        <v>64</v>
      </c>
      <c r="C86" s="13"/>
      <c r="D86" s="39">
        <v>8.0000000000000002E-3</v>
      </c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 t="s">
        <v>60</v>
      </c>
      <c r="C87" s="13">
        <v>1.25</v>
      </c>
      <c r="D87" s="39">
        <v>1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61">
        <v>44892</v>
      </c>
    </row>
    <row r="88" spans="1:11" x14ac:dyDescent="0.25">
      <c r="A88" s="40"/>
      <c r="B88" s="20" t="s">
        <v>61</v>
      </c>
      <c r="C88" s="13"/>
      <c r="D88" s="39">
        <v>1</v>
      </c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61">
        <v>44895</v>
      </c>
    </row>
    <row r="89" spans="1:11" x14ac:dyDescent="0.25">
      <c r="A89" s="40">
        <v>45291</v>
      </c>
      <c r="B89" s="20" t="s">
        <v>60</v>
      </c>
      <c r="C89" s="13">
        <v>1.25</v>
      </c>
      <c r="D89" s="39">
        <v>5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 t="s">
        <v>58</v>
      </c>
    </row>
    <row r="90" spans="1:11" x14ac:dyDescent="0.25">
      <c r="A90" s="40"/>
      <c r="B90" s="20" t="s">
        <v>59</v>
      </c>
      <c r="C90" s="13"/>
      <c r="D90" s="39">
        <v>2E-3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8" t="s">
        <v>57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45322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45351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25">
      <c r="A95" s="40">
        <v>45412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0">
        <v>45443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25">
      <c r="A97" s="40">
        <v>45473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25">
      <c r="A98" s="40">
        <v>45491</v>
      </c>
      <c r="B98" s="20"/>
      <c r="C98" s="13">
        <v>0.79200000000000015</v>
      </c>
      <c r="D98" s="39"/>
      <c r="E98" s="9"/>
      <c r="F98" s="20"/>
      <c r="G98" s="13">
        <f>IF(ISBLANK(Table15[[#This Row],[EARNED]]),"",Table15[[#This Row],[EARNED]])</f>
        <v>0.79200000000000015</v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AQUINO, EUGENIO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MAHOGANY MARKET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202.292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282.29199999999997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43556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49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5" zoomScaleNormal="115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202.292</v>
      </c>
      <c r="B3" s="11">
        <v>285.29199999999997</v>
      </c>
      <c r="D3"/>
      <c r="E3"/>
      <c r="F3">
        <v>4</v>
      </c>
      <c r="G3" s="47">
        <f>SUMIFS(F7:F14,E7:E14,E3)+SUMIFS(D7:D66,C7:C66,F3)+D3</f>
        <v>8.0000000000000002E-3</v>
      </c>
      <c r="J3" s="1">
        <v>12</v>
      </c>
      <c r="K3" s="35">
        <f>J4-1</f>
        <v>11</v>
      </c>
      <c r="L3" s="45">
        <f>IF($J$4=1,1.25,IF(ISBLANK($J$3),"---",1.25-VLOOKUP($K$3,$I$8:$K$37,2)))</f>
        <v>0.79200000000000004</v>
      </c>
    </row>
    <row r="4" spans="1:12" hidden="1" x14ac:dyDescent="0.25">
      <c r="G4" s="33"/>
      <c r="J4" s="1" t="str">
        <f>IF(TEXT(J3,"D")=1,1,TEXT(J3,"D"))</f>
        <v>12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2023-11-15T02:38:27Z</dcterms:modified>
</cp:coreProperties>
</file>