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0" yWindow="0" windowWidth="11520" windowHeight="12360" firstSheet="1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5" l="1"/>
  <c r="F4" i="1" l="1"/>
  <c r="B3" i="1"/>
  <c r="B2" i="1"/>
  <c r="G62" i="5"/>
  <c r="G49" i="5"/>
  <c r="G36" i="5"/>
  <c r="G23" i="5"/>
  <c r="E9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<sst xmlns="http://schemas.openxmlformats.org/spreadsheetml/2006/main" count="106" uniqueCount="68">
  <si>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</si>
  <si>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</si>
  <si>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</si>
  <si>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</si>
  <si>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</si>
  <si>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</si>
  <si>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</si>
  <si>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</si>
  <si>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</si>
  <si>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</si>
  <si>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</si>
  <si>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</si>
  <si>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</si>
  <si>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</si>
  <si>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</si>
  <si>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</si>
  <si>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</si>
  <si>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</si>
  <si>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</si>
  <si>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</si>
  <si>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</si>
  <si>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</si>
  <si>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</si>
  <si>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</si>
  <si>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</si>
  <si>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</si>
  <si>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</si>
  <si>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</si>
  <si>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</si>
  <si>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</si>
  <si>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</si>
  <si>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</si>
  <si>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</si>
  <si>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</si>
  <si>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</si>
  <si>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</si>
  <si>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</si>
  <si>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</si>
  <si>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</si>
  <si>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</si>
  <si>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</si>
  <si>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</si>
  <si>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</si>
  <si>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</si>
  <si>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</si>
  <si>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</si>
  <si>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</si>
  <si>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</si>
  <si>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</si>
  <si>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BLANZA, HAROLD</t>
  </si>
  <si>
    <t>VL(31-0-0)</t>
  </si>
  <si>
    <t>SL(3-0-0)</t>
  </si>
  <si>
    <t>SL(2-0-0)</t>
  </si>
  <si>
    <t>VL(3-0-0)</t>
  </si>
  <si>
    <t>VL(5-0-0)</t>
  </si>
  <si>
    <t>12/16-24/2018</t>
  </si>
  <si>
    <t>4/1-5/15/2018</t>
  </si>
  <si>
    <t>6/21-23/2018</t>
  </si>
  <si>
    <t>10/13,14/2018</t>
  </si>
  <si>
    <t>11/7-9/2018</t>
  </si>
  <si>
    <t>12/26-28/2018</t>
  </si>
  <si>
    <t>VL(10-0-0)</t>
  </si>
  <si>
    <t>1/2-15/2019</t>
  </si>
  <si>
    <t>FL(5-0-0)</t>
  </si>
  <si>
    <t>SL(1-0-0)</t>
  </si>
  <si>
    <t>1/12,13/2021</t>
  </si>
  <si>
    <t>2024</t>
  </si>
  <si>
    <t>UT(0-1-0)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</si>
</sst>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5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tabSelected="1" zoomScale="110" zoomScaleNormal="110" workbookViewId="0">
      <pane ySplit="4050" topLeftCell="A55" activePane="bottomLeft"/>
      <selection activeCell="E9" sqref="E9"/>
      <selection pane="bottomLeft" activeCell="E78" sqref="E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49</v>
      </c>
      <c r="C2" s="51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1"/>
      <c r="C3" s="51"/>
      <c r="D3" s="22" t="s">
        <v>13</v>
      </c>
      <c r="F3" s="58"/>
      <c r="G3" s="52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1" t="s">
        <v>48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63.625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88.75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54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 t="s">
        <v>55</v>
      </c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63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63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63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 t="s">
        <v>67</v>
      </c>
      <c r="C68" s="13">
        <v>1.25</v>
      </c>
      <c r="D68" s="39">
        <v>0.125</v>
      </c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63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44957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>
        <v>44985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45016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45046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45077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45107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45138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45169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45199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45230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45260</v>
      </c>
      <c r="B86" s="20"/>
      <c r="C86" s="13">
        <v>1.25</v>
      </c>
      <c r="D86" s="39"/>
      <c r="E86" s="9"/>
      <c r="F86" s="20"/>
      <c r="G86" s="13">
        <f>IF(ISBLANK(Table15[[#This Row],[EARNED]]),"",Table15[[#This Row],[EARNED]])</f>
        <v>1.25</v>
      </c>
      <c r="H86" s="39"/>
      <c r="I86" s="9"/>
      <c r="J86" s="11"/>
      <c r="K86" s="20"/>
    </row>
    <row r="87" spans="1:11" x14ac:dyDescent="0.25">
      <c r="A87" s="40">
        <v>45291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8" t="s">
        <v>66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>
        <v>45322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>
        <v>45351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>
        <v>45382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>
        <v>45412</v>
      </c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>
        <v>45443</v>
      </c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>
        <v>45473</v>
      </c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>
        <v>45504</v>
      </c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>
        <v>45535</v>
      </c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>
        <v>45565</v>
      </c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>
        <v>45596</v>
      </c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>
        <v>45626</v>
      </c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>
        <v>45657</v>
      </c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>
        <v>45688</v>
      </c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>
        <v>45716</v>
      </c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>
        <v>45747</v>
      </c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>
        <v>45777</v>
      </c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>
        <v>45808</v>
      </c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>
        <v>45838</v>
      </c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>
        <v>45869</v>
      </c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>
        <v>45900</v>
      </c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>
        <v>45930</v>
      </c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>
        <v>45961</v>
      </c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>
        <v>45991</v>
      </c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>
        <v>46022</v>
      </c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IF(ISBLANK(Table15[[#This Row],[EARNED]]),"",Table15[[#This Row],[EARNED]])</f>
        <v/>
      </c>
      <c r="H135" s="43"/>
      <c r="I135" s="9"/>
      <c r="J135" s="12"/>
      <c r="K135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Normal="100" workbookViewId="0">
      <pane ySplit="3645" topLeftCell="A2" activePane="bottomLeft"/>
      <selection activeCell="B2" sqref="B2:C2"/>
      <selection pane="bottomLeft" activeCell="I9" sqref="I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tr">
        <f>IF(ISBLANK('2018 LEAVE CREDITS'!B2:C2),"---------",'2018 LEAVE CREDITS'!B2:C2)</f>
        <v>BLANZA, HAROLD</v>
      </c>
      <c r="C2" s="51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8"/>
      <c r="G3" s="52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1"/>
      <c r="C4" s="51"/>
      <c r="D4" s="22" t="s">
        <v>12</v>
      </c>
      <c r="F4" s="52" t="str">
        <f>IF(ISBLANK('2018 LEAVE CREDITS'!F4:G4),"",'2018 LEAVE CREDITS'!F4:G4)</f>
        <v/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30.474000000000004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52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43160</v>
      </c>
      <c r="B11" s="20" t="s">
        <v>50</v>
      </c>
      <c r="C11" s="13"/>
      <c r="D11" s="39">
        <v>31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56</v>
      </c>
    </row>
    <row r="12" spans="1:11" x14ac:dyDescent="0.25">
      <c r="A12" s="40">
        <v>43252</v>
      </c>
      <c r="B12" s="20" t="s">
        <v>51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3</v>
      </c>
      <c r="I12" s="9"/>
      <c r="J12" s="11"/>
      <c r="K12" s="20" t="s">
        <v>57</v>
      </c>
    </row>
    <row r="13" spans="1:11" x14ac:dyDescent="0.25">
      <c r="A13" s="40">
        <v>43374</v>
      </c>
      <c r="B13" s="20" t="s">
        <v>52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58</v>
      </c>
    </row>
    <row r="14" spans="1:11" x14ac:dyDescent="0.25">
      <c r="A14" s="40">
        <v>43405</v>
      </c>
      <c r="B14" s="20" t="s">
        <v>51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3</v>
      </c>
      <c r="I14" s="9"/>
      <c r="J14" s="11"/>
      <c r="K14" s="20" t="s">
        <v>59</v>
      </c>
    </row>
    <row r="15" spans="1:11" x14ac:dyDescent="0.25">
      <c r="A15" s="40">
        <v>43435</v>
      </c>
      <c r="B15" s="20" t="s">
        <v>53</v>
      </c>
      <c r="C15" s="13"/>
      <c r="D15" s="39">
        <v>3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60</v>
      </c>
    </row>
    <row r="16" spans="1:11" x14ac:dyDescent="0.25">
      <c r="A16" s="49" t="s">
        <v>43</v>
      </c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>
        <v>43466</v>
      </c>
      <c r="B17" s="20" t="s">
        <v>61</v>
      </c>
      <c r="C17" s="13"/>
      <c r="D17" s="39">
        <v>10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 t="s">
        <v>62</v>
      </c>
    </row>
    <row r="18" spans="1:11" x14ac:dyDescent="0.25">
      <c r="A18" s="48" t="s">
        <v>45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44197</v>
      </c>
      <c r="B19" s="20" t="s">
        <v>64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50">
        <v>44207</v>
      </c>
    </row>
    <row r="20" spans="1:11" x14ac:dyDescent="0.25">
      <c r="A20" s="40"/>
      <c r="B20" s="20" t="s">
        <v>52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2</v>
      </c>
      <c r="I20" s="9"/>
      <c r="J20" s="11"/>
      <c r="K20" s="20" t="s">
        <v>65</v>
      </c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74.474000000000004</v>
      </c>
      <c r="B3" s="11">
        <v>63</v>
      </c>
      <c r="D3"/>
      <c r="E3">
        <v>1</v>
      </c>
      <c r="F3"/>
      <c r="G3" s="47">
        <f>SUMIFS(F7:F14,E7:E14,E3)+SUMIFS(D7:D66,C7:C66,F3)+D3</f>
        <v>0.125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2023-12-22T06:48:04Z</dcterms:modified>
</cp:coreProperties>
</file>