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1" l="1"/>
  <c r="G67" i="1" l="1"/>
  <c r="G11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2" i="1"/>
  <c r="G13" i="1"/>
  <c r="G14" i="1"/>
  <c r="G15" i="1"/>
  <c r="G16" i="1"/>
  <c r="J4" i="3"/>
  <c r="F4" i="3"/>
  <c r="E4" i="3"/>
  <c r="E9" i="1"/>
  <c r="G9" i="1"/>
  <c r="G3" i="3" l="1"/>
  <c r="K3" i="3"/>
  <c r="L3" i="3" s="1"/>
  <c r="I9" i="1"/>
  <c r="A7" i="3" s="1"/>
</calcChain>
</file>

<file path=xl/sharedStrings.xml><?xml version="1.0" encoding="utf-8"?>
<sst xmlns="http://schemas.openxmlformats.org/spreadsheetml/2006/main" count="80" uniqueCount="74">
  <si>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</si>
  <si>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</si>
  <si>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</si>
  <si>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</si>
  <si>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</si>
  <si>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</si>
  <si>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</si>
  <si>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</si>
  <si>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</si>
  <si>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</si>
  <si>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</si>
  <si>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</si>
  <si>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</si>
  <si>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</si>
  <si>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</si>
  <si>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</si>
  <si>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</si>
  <si>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</si>
  <si>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</si>
  <si>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</si>
  <si>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</si>
  <si>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</si>
  <si>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</si>
  <si>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</si>
  <si>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</si>
  <si>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</si>
  <si>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</si>
  <si>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</si>
  <si>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</si>
  <si>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</si>
  <si>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</si>
  <si>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</si>
  <si>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</si>
  <si>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</si>
  <si>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</si>
  <si>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</si>
  <si>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</si>
  <si>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</si>
  <si>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</si>
  <si>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</si>
  <si>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</si>
  <si>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</si>
  <si>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CARLITO, ELENA</t>
  </si>
  <si>
    <t>CASUAL</t>
  </si>
  <si>
    <t>SL(1-0-0)</t>
  </si>
  <si>
    <t>2020</t>
  </si>
  <si>
    <t>SL(2-0-0)</t>
  </si>
  <si>
    <t>SL(3-0-0)</t>
  </si>
  <si>
    <t>7/13,14,15/2020</t>
  </si>
  <si>
    <t>7/17,18,20/2020</t>
  </si>
  <si>
    <t>SL(4-0-0)</t>
  </si>
  <si>
    <t>10/23,24,30,31/2020</t>
  </si>
  <si>
    <t>VL(9-0-0)</t>
  </si>
  <si>
    <t>11/1-15/2020</t>
  </si>
  <si>
    <t>SL(6-0-0)</t>
  </si>
  <si>
    <t>11/16-23/2020</t>
  </si>
  <si>
    <t>VL(1-0-0)</t>
  </si>
  <si>
    <t>2021</t>
  </si>
  <si>
    <t>2/8,9/2021</t>
  </si>
  <si>
    <t>VL(7-0-0)</t>
  </si>
  <si>
    <t>4/7-13/2021</t>
  </si>
  <si>
    <t>VL(6-0-0)</t>
  </si>
  <si>
    <t>4/15,16,22,23,24,25/2021</t>
  </si>
  <si>
    <t>2022</t>
  </si>
  <si>
    <t>QL(10-0-0)</t>
  </si>
  <si>
    <t>1/12 - 21/2022</t>
  </si>
  <si>
    <t>VL(8-0-0)</t>
  </si>
  <si>
    <t>8/22-26, 29-31/2022</t>
  </si>
  <si>
    <t>2019</t>
  </si>
  <si>
    <t>TOTAL LEAVE</t>
  </si>
  <si>
    <t>2023</t>
  </si>
  <si>
    <t>2024</t>
  </si>
  <si>
    <t>UT(2-2-38)</t>
  </si>
  <si>
    <t>UT(1-7-3)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</si>
</sst>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topLeftCell="A4" zoomScaleNormal="100" workbookViewId="0">
      <pane ySplit="3570" topLeftCell="A50" activePane="bottomLeft"/>
      <selection activeCell="I9" sqref="I9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>
        <v>43647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28.54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7" t="s">
        <v>68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43647</v>
      </c>
      <c r="B11" s="20" t="s">
        <v>44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43704</v>
      </c>
    </row>
    <row r="12" spans="1:11" x14ac:dyDescent="0.25">
      <c r="A12" s="41"/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25">
      <c r="A13" s="41">
        <v>43678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43709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43739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2">
        <v>43770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43800</v>
      </c>
      <c r="B17" s="20" t="s">
        <v>44</v>
      </c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>
        <v>1</v>
      </c>
      <c r="I17" s="9"/>
      <c r="J17" s="11"/>
      <c r="K17" s="48">
        <v>43824</v>
      </c>
    </row>
    <row r="18" spans="1:11" x14ac:dyDescent="0.25">
      <c r="A18" s="47" t="s">
        <v>45</v>
      </c>
      <c r="B18" s="20"/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/>
    </row>
    <row r="19" spans="1:11" x14ac:dyDescent="0.25">
      <c r="A19" s="41">
        <v>43831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43862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43891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43922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1">
        <v>43952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25">
      <c r="A24" s="41">
        <v>43983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44013</v>
      </c>
      <c r="B25" s="20" t="s">
        <v>47</v>
      </c>
      <c r="C25" s="13"/>
      <c r="D25" s="40"/>
      <c r="E25" s="9"/>
      <c r="F25" s="20"/>
      <c r="G25" s="13" t="str">
        <f>IF(ISBLANK(Table1[[#This Row],[EARNED]]),"",Table1[[#This Row],[EARNED]])</f>
        <v/>
      </c>
      <c r="H25" s="40">
        <v>3</v>
      </c>
      <c r="I25" s="9"/>
      <c r="J25" s="11"/>
      <c r="K25" s="20" t="s">
        <v>48</v>
      </c>
    </row>
    <row r="26" spans="1:11" x14ac:dyDescent="0.25">
      <c r="A26" s="41"/>
      <c r="B26" s="20" t="s">
        <v>47</v>
      </c>
      <c r="C26" s="13"/>
      <c r="D26" s="40"/>
      <c r="E26" s="9"/>
      <c r="F26" s="20"/>
      <c r="G26" s="13" t="str">
        <f>IF(ISBLANK(Table1[[#This Row],[EARNED]]),"",Table1[[#This Row],[EARNED]])</f>
        <v/>
      </c>
      <c r="H26" s="40">
        <v>3</v>
      </c>
      <c r="I26" s="9"/>
      <c r="J26" s="11"/>
      <c r="K26" s="20" t="s">
        <v>49</v>
      </c>
    </row>
    <row r="27" spans="1:11" x14ac:dyDescent="0.25">
      <c r="A27" s="41"/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20"/>
    </row>
    <row r="28" spans="1:11" x14ac:dyDescent="0.25">
      <c r="A28" s="41">
        <v>44044</v>
      </c>
      <c r="B28" s="20"/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20"/>
    </row>
    <row r="29" spans="1:11" x14ac:dyDescent="0.25">
      <c r="A29" s="41">
        <v>44075</v>
      </c>
      <c r="B29" s="20"/>
      <c r="C29" s="13"/>
      <c r="D29" s="40"/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20"/>
    </row>
    <row r="30" spans="1:11" x14ac:dyDescent="0.25">
      <c r="A30" s="41">
        <v>44105</v>
      </c>
      <c r="B30" s="20" t="s">
        <v>50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>
        <v>4</v>
      </c>
      <c r="I30" s="9"/>
      <c r="J30" s="11"/>
      <c r="K30" s="20" t="s">
        <v>51</v>
      </c>
    </row>
    <row r="31" spans="1:11" x14ac:dyDescent="0.25">
      <c r="A31" s="41"/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44136</v>
      </c>
      <c r="B32" s="20" t="s">
        <v>52</v>
      </c>
      <c r="C32" s="13"/>
      <c r="D32" s="40">
        <v>9</v>
      </c>
      <c r="E32" s="9"/>
      <c r="F32" s="20"/>
      <c r="G32" s="13" t="str">
        <f>IF(ISBLANK(Table1[[#This Row],[EARNED]]),"",Table1[[#This Row],[EARNED]])</f>
        <v/>
      </c>
      <c r="H32" s="40"/>
      <c r="I32" s="9"/>
      <c r="J32" s="11"/>
      <c r="K32" s="20" t="s">
        <v>53</v>
      </c>
    </row>
    <row r="33" spans="1:11" x14ac:dyDescent="0.25">
      <c r="A33" s="41"/>
      <c r="B33" s="20" t="s">
        <v>54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6</v>
      </c>
      <c r="I33" s="9"/>
      <c r="J33" s="11"/>
      <c r="K33" s="20" t="s">
        <v>55</v>
      </c>
    </row>
    <row r="34" spans="1:11" x14ac:dyDescent="0.25">
      <c r="A34" s="41"/>
      <c r="B34" s="20" t="s">
        <v>56</v>
      </c>
      <c r="C34" s="13"/>
      <c r="D34" s="40">
        <v>1</v>
      </c>
      <c r="E34" s="9"/>
      <c r="F34" s="20"/>
      <c r="G34" s="13" t="str">
        <f>IF(ISBLANK(Table1[[#This Row],[EARNED]]),"",Table1[[#This Row],[EARNED]])</f>
        <v/>
      </c>
      <c r="H34" s="40"/>
      <c r="I34" s="9"/>
      <c r="J34" s="11"/>
      <c r="K34" s="48">
        <v>44162</v>
      </c>
    </row>
    <row r="35" spans="1:11" x14ac:dyDescent="0.25">
      <c r="A35" s="41"/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1">
        <v>44166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25">
      <c r="A37" s="47" t="s">
        <v>57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44197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44228</v>
      </c>
      <c r="B39" s="20" t="s">
        <v>46</v>
      </c>
      <c r="C39" s="13"/>
      <c r="D39" s="40"/>
      <c r="E39" s="9"/>
      <c r="F39" s="20"/>
      <c r="G39" s="13" t="str">
        <f>IF(ISBLANK(Table1[[#This Row],[EARNED]]),"",Table1[[#This Row],[EARNED]])</f>
        <v/>
      </c>
      <c r="H39" s="40">
        <v>2</v>
      </c>
      <c r="I39" s="9"/>
      <c r="J39" s="11"/>
      <c r="K39" s="20" t="s">
        <v>58</v>
      </c>
    </row>
    <row r="40" spans="1:11" x14ac:dyDescent="0.25">
      <c r="A40" s="41"/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44256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44287</v>
      </c>
      <c r="B42" s="20" t="s">
        <v>59</v>
      </c>
      <c r="C42" s="13"/>
      <c r="D42" s="40">
        <v>7</v>
      </c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 t="s">
        <v>60</v>
      </c>
    </row>
    <row r="43" spans="1:11" x14ac:dyDescent="0.25">
      <c r="A43" s="41"/>
      <c r="B43" s="20" t="s">
        <v>61</v>
      </c>
      <c r="C43" s="13"/>
      <c r="D43" s="40">
        <v>6</v>
      </c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 t="s">
        <v>62</v>
      </c>
    </row>
    <row r="44" spans="1:11" x14ac:dyDescent="0.25">
      <c r="A44" s="41"/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44317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25">
      <c r="A46" s="41">
        <v>44348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25">
      <c r="A47" s="41">
        <v>44378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44409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25">
      <c r="A49" s="41">
        <v>44440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25">
      <c r="A50" s="41">
        <v>44470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44501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44531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7" t="s">
        <v>63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44592</v>
      </c>
      <c r="B54" s="20" t="s">
        <v>64</v>
      </c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 t="s">
        <v>65</v>
      </c>
    </row>
    <row r="55" spans="1:11" x14ac:dyDescent="0.25">
      <c r="A55" s="41"/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44620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44651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44681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44712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44742</v>
      </c>
      <c r="B60" s="20" t="s">
        <v>73</v>
      </c>
      <c r="C60" s="13">
        <v>1.25</v>
      </c>
      <c r="D60" s="40">
        <v>1.881</v>
      </c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44773</v>
      </c>
      <c r="B61" s="20" t="s">
        <v>72</v>
      </c>
      <c r="C61" s="13">
        <v>1.25</v>
      </c>
      <c r="D61" s="40">
        <v>2.3290000000000002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1">
        <v>44804</v>
      </c>
      <c r="B62" s="20" t="s">
        <v>66</v>
      </c>
      <c r="C62" s="13">
        <v>1.25</v>
      </c>
      <c r="D62" s="40">
        <v>8</v>
      </c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 t="s">
        <v>67</v>
      </c>
    </row>
    <row r="63" spans="1:11" x14ac:dyDescent="0.25">
      <c r="A63" s="41">
        <v>44834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25">
      <c r="A64" s="41">
        <v>44865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v>44895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44926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7" t="s">
        <v>70</v>
      </c>
      <c r="B67" s="20"/>
      <c r="C67" s="13"/>
      <c r="D67" s="40"/>
      <c r="E67" s="9"/>
      <c r="F67" s="20"/>
      <c r="G67" s="13" t="str">
        <f>IF(ISBLANK(Table1[[#This Row],[EARNED]]),"",Table1[[#This Row],[EARNED]])</f>
        <v/>
      </c>
      <c r="H67" s="40"/>
      <c r="I67" s="9"/>
      <c r="J67" s="11"/>
      <c r="K67" s="20"/>
    </row>
    <row r="68" spans="1:11" x14ac:dyDescent="0.25">
      <c r="A68" s="41">
        <v>44957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25">
      <c r="A69" s="41">
        <v>44985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45016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45046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45077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45107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45138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1">
        <v>45169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25">
      <c r="A76" s="41">
        <v>45199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45230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45260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25">
      <c r="A79" s="41">
        <v>45291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7" t="s">
        <v>71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45322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45351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45382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45412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45443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45473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45504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45535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45565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45596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45626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45657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45688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45716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45747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/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/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1"/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/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/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/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/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/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/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/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/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/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/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20"/>
    </row>
    <row r="119" spans="1:11" x14ac:dyDescent="0.25">
      <c r="A119" s="41"/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/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/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/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/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20"/>
    </row>
    <row r="124" spans="1:11" x14ac:dyDescent="0.25">
      <c r="A124" s="41"/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/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/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20"/>
    </row>
    <row r="127" spans="1:11" x14ac:dyDescent="0.25">
      <c r="A127" s="41"/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/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/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/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/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2"/>
      <c r="B132" s="15"/>
      <c r="C132" s="43"/>
      <c r="D132" s="44"/>
      <c r="E132" s="9"/>
      <c r="F132" s="15"/>
      <c r="G132" s="43" t="str">
        <f>IF(ISBLANK(Table1[[#This Row],[EARNED]]),"",Table1[[#This Row],[EARNED]])</f>
        <v/>
      </c>
      <c r="H132" s="44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/>
      <c r="B3" s="11"/>
      <c r="D3" s="11">
        <v>1</v>
      </c>
      <c r="E3" s="11">
        <v>7</v>
      </c>
      <c r="F3" s="11">
        <v>3</v>
      </c>
      <c r="G3" s="46">
        <f>SUM(D3,E4,F4)</f>
        <v>1.881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0.875</v>
      </c>
      <c r="F4" s="1">
        <f>IF(F3=0,0,IF(ISBLANK(F3),"",VLOOKUP(F3,C7:D66,2)))</f>
        <v>6.0000000000000001E-3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49" t="s">
        <v>69</v>
      </c>
      <c r="C6" s="39" t="s">
        <v>28</v>
      </c>
      <c r="D6" s="30" t="s">
        <v>30</v>
      </c>
      <c r="E6" s="30" t="s">
        <v>31</v>
      </c>
      <c r="F6" s="30" t="s">
        <v>30</v>
      </c>
      <c r="I6" s="62" t="s">
        <v>38</v>
      </c>
      <c r="J6" s="62"/>
      <c r="K6" s="62"/>
      <c r="L6" s="62"/>
    </row>
    <row r="7" spans="1:12" x14ac:dyDescent="0.25">
      <c r="A7" s="50">
        <f>SUM(Sheet1!E9,Sheet1!I9)</f>
        <v>72.289999999999992</v>
      </c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51"/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2022-10-28T01:27:17Z</cp:lastPrinted>
  <dcterms:created xsi:type="dcterms:W3CDTF">2022-10-17T03:06:03Z</dcterms:created>
  <dcterms:modified xsi:type="dcterms:W3CDTF">2023-12-22T05:58:05Z</dcterms:modified>
</cp:coreProperties>
</file>