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CASUAL\LA ONT\"/>
    </mc:Choice>
  </mc:AlternateContent>
  <bookViews>
    <workbookView xWindow="0" yWindow="0" windowWidth="11520" windowHeight="12360" firstSheet="1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B4" i="1"/>
  <c r="F4" i="1" l="1"/>
  <c r="B3" i="1"/>
  <c r="B2" i="1"/>
  <c r="G62" i="5"/>
  <c r="G49" i="5"/>
  <c r="G36" i="5"/>
  <c r="G23" i="5"/>
  <c r="E9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A7" i="3" s="1"/>
  <c r="K3" i="3"/>
  <c r="L3" i="3" s="1"/>
  <c r="I9" i="1"/>
</calcChain>
</file>

<file path=xl/sharedStrings.xml><?xml version="1.0" encoding="utf-8"?>
<sst xmlns="http://schemas.openxmlformats.org/spreadsheetml/2006/main" count="102" uniqueCount="66">
  <si>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</si>
  <si>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</si>
  <si>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</si>
  <si>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</si>
  <si>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</si>
  <si>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</si>
  <si>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</si>
  <si>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</si>
  <si>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</si>
  <si>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</si>
  <si>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</si>
  <si>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</si>
  <si>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</si>
  <si>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</si>
  <si>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</si>
  <si>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</si>
  <si>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</si>
  <si>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</si>
  <si>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</si>
  <si>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</si>
  <si>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</si>
  <si>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</si>
  <si>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</si>
  <si>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</si>
  <si>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</si>
  <si>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</si>
  <si>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</si>
  <si>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</si>
  <si>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</si>
  <si>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</si>
  <si>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</si>
  <si>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</si>
  <si>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</si>
  <si>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</si>
  <si>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</si>
  <si>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</si>
  <si>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</si>
  <si>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</si>
  <si>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</si>
  <si>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</si>
  <si>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</si>
  <si>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</si>
  <si>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</si>
  <si>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</si>
  <si>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</si>
  <si>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</si>
  <si>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</si>
  <si>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</si>
  <si>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</si>
  <si>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</si>
  <si>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SVL(1-0-0)</t>
  </si>
  <si>
    <t>SVL(8-0-0)</t>
  </si>
  <si>
    <t>VL(5-0-0)</t>
  </si>
  <si>
    <t>11/23-26,28/2019</t>
  </si>
  <si>
    <t>CL(1-0-0)</t>
  </si>
  <si>
    <t>SVL(2-0-0)</t>
  </si>
  <si>
    <t>7/19,20/2021</t>
  </si>
  <si>
    <t>GATPANDAN, ETHEL</t>
  </si>
  <si>
    <t>SL(6-0-0)</t>
  </si>
  <si>
    <t>1/9-14/2023</t>
  </si>
  <si>
    <t>TOTAL LEAVE</t>
  </si>
  <si>
    <t>ONT</t>
  </si>
  <si>
    <t>SL(2-0-0)</t>
  </si>
  <si>
    <t>4/23,30/2023</t>
  </si>
  <si>
    <t>UT(1-3-0)</t>
  </si>
  <si>
    <t>UT(1-4-0)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</si>
</sst>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"/>
    <numFmt numFmtId="165" formatCode="mm/dd/yy;@"/>
    <numFmt numFmtId="166" formatCode="###\-###\-###"/>
    <numFmt numFmtId="167" formatCode="&quot;CM&quot;\-#######"/>
    <numFmt numFmtId="168" formatCode="#,##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8" fontId="0" fillId="0" borderId="1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le-pc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4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4"/>
  <sheetViews>
    <sheetView tabSelected="1" zoomScale="120" zoomScaleNormal="120" workbookViewId="0">
      <pane ySplit="4425" topLeftCell="A56" activePane="bottomLeft"/>
      <selection activeCell="I9" sqref="I9"/>
      <selection pane="bottomLeft" activeCell="E73" sqref="E7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57</v>
      </c>
      <c r="C2" s="51"/>
      <c r="D2" s="21" t="s">
        <v>14</v>
      </c>
      <c r="E2" s="10"/>
      <c r="F2" s="52"/>
      <c r="G2" s="52"/>
      <c r="H2" s="28" t="s">
        <v>10</v>
      </c>
      <c r="I2" s="25"/>
      <c r="J2" s="53"/>
      <c r="K2" s="54"/>
    </row>
    <row r="3" spans="1:11" x14ac:dyDescent="0.25">
      <c r="A3" s="18" t="s">
        <v>15</v>
      </c>
      <c r="B3" s="51"/>
      <c r="C3" s="51"/>
      <c r="D3" s="22" t="s">
        <v>13</v>
      </c>
      <c r="F3" s="55">
        <v>38551</v>
      </c>
      <c r="G3" s="56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51" t="s">
        <v>48</v>
      </c>
      <c r="C4" s="51"/>
      <c r="D4" s="22" t="s">
        <v>12</v>
      </c>
      <c r="F4" s="56" t="s">
        <v>61</v>
      </c>
      <c r="G4" s="56"/>
      <c r="H4" s="26" t="s">
        <v>17</v>
      </c>
      <c r="I4" s="26"/>
      <c r="J4" s="56"/>
      <c r="K4" s="59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60" t="s">
        <v>8</v>
      </c>
      <c r="D7" s="60"/>
      <c r="E7" s="60"/>
      <c r="F7" s="60"/>
      <c r="G7" s="60" t="s">
        <v>7</v>
      </c>
      <c r="H7" s="60"/>
      <c r="I7" s="60"/>
      <c r="J7" s="6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58.375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84.25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49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 t="s">
        <v>52</v>
      </c>
      <c r="C34" s="13">
        <v>1.25</v>
      </c>
      <c r="D34" s="39">
        <v>5</v>
      </c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 t="s">
        <v>53</v>
      </c>
    </row>
    <row r="35" spans="1:11" x14ac:dyDescent="0.25">
      <c r="A35" s="40">
        <v>43800</v>
      </c>
      <c r="B35" s="20"/>
      <c r="C35" s="13">
        <v>1.25</v>
      </c>
      <c r="D35" s="39"/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 t="s">
        <v>54</v>
      </c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49">
        <v>43867</v>
      </c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49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49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44682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44713</v>
      </c>
      <c r="B68" s="20" t="s">
        <v>65</v>
      </c>
      <c r="C68" s="13">
        <v>1.25</v>
      </c>
      <c r="D68" s="39">
        <v>1.5</v>
      </c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44743</v>
      </c>
      <c r="B69" s="20" t="s">
        <v>64</v>
      </c>
      <c r="C69" s="13">
        <v>1.25</v>
      </c>
      <c r="D69" s="39">
        <v>1.375</v>
      </c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44774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44805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44835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44866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25">
      <c r="A74" s="40">
        <v>44896</v>
      </c>
      <c r="B74" s="20" t="s">
        <v>49</v>
      </c>
      <c r="C74" s="13">
        <v>1.25</v>
      </c>
      <c r="D74" s="39">
        <v>5</v>
      </c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25">
      <c r="A75" s="48" t="s">
        <v>47</v>
      </c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0">
        <v>44957</v>
      </c>
      <c r="B76" s="20" t="s">
        <v>58</v>
      </c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 t="s">
        <v>59</v>
      </c>
    </row>
    <row r="77" spans="1:11" x14ac:dyDescent="0.25">
      <c r="A77" s="40">
        <v>44985</v>
      </c>
      <c r="B77" s="20"/>
      <c r="C77" s="13">
        <v>1.25</v>
      </c>
      <c r="D77" s="39"/>
      <c r="E77" s="9"/>
      <c r="F77" s="20"/>
      <c r="G77" s="13">
        <f>IF(ISBLANK(Table15[[#This Row],[EARNED]]),"",Table15[[#This Row],[EARNED]])</f>
        <v>1.25</v>
      </c>
      <c r="H77" s="39"/>
      <c r="I77" s="9"/>
      <c r="J77" s="11"/>
      <c r="K77" s="20"/>
    </row>
    <row r="78" spans="1:11" x14ac:dyDescent="0.25">
      <c r="A78" s="40">
        <v>45016</v>
      </c>
      <c r="B78" s="20"/>
      <c r="C78" s="13">
        <v>1.25</v>
      </c>
      <c r="D78" s="39"/>
      <c r="E78" s="9"/>
      <c r="F78" s="20"/>
      <c r="G78" s="13">
        <f>IF(ISBLANK(Table15[[#This Row],[EARNED]]),"",Table15[[#This Row],[EARNED]])</f>
        <v>1.25</v>
      </c>
      <c r="H78" s="39"/>
      <c r="I78" s="9"/>
      <c r="J78" s="11"/>
      <c r="K78" s="20"/>
    </row>
    <row r="79" spans="1:11" x14ac:dyDescent="0.25">
      <c r="A79" s="40">
        <v>45046</v>
      </c>
      <c r="B79" s="20"/>
      <c r="C79" s="13">
        <v>1.25</v>
      </c>
      <c r="D79" s="39"/>
      <c r="E79" s="9"/>
      <c r="F79" s="20"/>
      <c r="G79" s="13">
        <f>IF(ISBLANK(Table15[[#This Row],[EARNED]]),"",Table15[[#This Row],[EARNED]])</f>
        <v>1.25</v>
      </c>
      <c r="H79" s="39"/>
      <c r="I79" s="9"/>
      <c r="J79" s="11"/>
      <c r="K79" s="20"/>
    </row>
    <row r="80" spans="1:11" x14ac:dyDescent="0.25">
      <c r="A80" s="40">
        <v>45077</v>
      </c>
      <c r="B80" s="20" t="s">
        <v>62</v>
      </c>
      <c r="C80" s="13">
        <v>1.25</v>
      </c>
      <c r="D80" s="39"/>
      <c r="E80" s="9"/>
      <c r="F80" s="20"/>
      <c r="G80" s="13">
        <f>IF(ISBLANK(Table15[[#This Row],[EARNED]]),"",Table15[[#This Row],[EARNED]])</f>
        <v>1.25</v>
      </c>
      <c r="H80" s="39">
        <v>2</v>
      </c>
      <c r="I80" s="9"/>
      <c r="J80" s="11"/>
      <c r="K80" s="20" t="s">
        <v>63</v>
      </c>
    </row>
    <row r="81" spans="1:11" x14ac:dyDescent="0.25">
      <c r="A81" s="40">
        <v>45107</v>
      </c>
      <c r="B81" s="20"/>
      <c r="C81" s="13">
        <v>1.25</v>
      </c>
      <c r="D81" s="39"/>
      <c r="E81" s="9"/>
      <c r="F81" s="20"/>
      <c r="G81" s="13">
        <f>IF(ISBLANK(Table15[[#This Row],[EARNED]]),"",Table15[[#This Row],[EARNED]])</f>
        <v>1.25</v>
      </c>
      <c r="H81" s="39"/>
      <c r="I81" s="9"/>
      <c r="J81" s="11"/>
      <c r="K81" s="20"/>
    </row>
    <row r="82" spans="1:11" x14ac:dyDescent="0.25">
      <c r="A82" s="40">
        <v>45138</v>
      </c>
      <c r="B82" s="20"/>
      <c r="C82" s="13">
        <v>1.25</v>
      </c>
      <c r="D82" s="39"/>
      <c r="E82" s="9"/>
      <c r="F82" s="20"/>
      <c r="G82" s="13">
        <f>IF(ISBLANK(Table15[[#This Row],[EARNED]]),"",Table15[[#This Row],[EARNED]])</f>
        <v>1.25</v>
      </c>
      <c r="H82" s="39"/>
      <c r="I82" s="9"/>
      <c r="J82" s="11"/>
      <c r="K82" s="20"/>
    </row>
    <row r="83" spans="1:11" x14ac:dyDescent="0.25">
      <c r="A83" s="40">
        <v>45169</v>
      </c>
      <c r="B83" s="20"/>
      <c r="C83" s="13">
        <v>1.25</v>
      </c>
      <c r="D83" s="39"/>
      <c r="E83" s="9"/>
      <c r="F83" s="20"/>
      <c r="G83" s="13">
        <f>IF(ISBLANK(Table15[[#This Row],[EARNED]]),"",Table15[[#This Row],[EARNED]])</f>
        <v>1.25</v>
      </c>
      <c r="H83" s="39"/>
      <c r="I83" s="9"/>
      <c r="J83" s="11"/>
      <c r="K83" s="20"/>
    </row>
    <row r="84" spans="1:11" x14ac:dyDescent="0.25">
      <c r="A84" s="40">
        <v>45199</v>
      </c>
      <c r="B84" s="20"/>
      <c r="C84" s="13">
        <v>1.25</v>
      </c>
      <c r="D84" s="39"/>
      <c r="E84" s="9"/>
      <c r="F84" s="20"/>
      <c r="G84" s="13">
        <f>IF(ISBLANK(Table15[[#This Row],[EARNED]]),"",Table15[[#This Row],[EARNED]])</f>
        <v>1.25</v>
      </c>
      <c r="H84" s="39"/>
      <c r="I84" s="9"/>
      <c r="J84" s="11"/>
      <c r="K84" s="20"/>
    </row>
    <row r="85" spans="1:11" x14ac:dyDescent="0.25">
      <c r="A85" s="40">
        <v>45230</v>
      </c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>
        <v>45260</v>
      </c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>
        <v>45291</v>
      </c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>
        <v>45322</v>
      </c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>
        <v>45351</v>
      </c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>
        <v>45382</v>
      </c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>
        <v>45412</v>
      </c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>
        <v>45443</v>
      </c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>
        <v>45473</v>
      </c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>
        <v>45504</v>
      </c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>
        <v>45535</v>
      </c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>
        <v>45565</v>
      </c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>
        <v>45596</v>
      </c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1"/>
      <c r="B134" s="15"/>
      <c r="C134" s="42"/>
      <c r="D134" s="43"/>
      <c r="E134" s="9"/>
      <c r="F134" s="15"/>
      <c r="G134" s="42" t="str">
        <f>IF(ISBLANK(Table15[[#This Row],[EARNED]]),"",Table15[[#This Row],[EARNED]])</f>
        <v/>
      </c>
      <c r="H134" s="43"/>
      <c r="I134" s="9"/>
      <c r="J134" s="12"/>
      <c r="K134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topLeftCell="D1" zoomScale="120" zoomScaleNormal="120" workbookViewId="0">
      <pane ySplit="4425" topLeftCell="A9"/>
      <selection activeCell="I9" sqref="I9"/>
      <selection pane="bottomLeft" activeCell="K16" sqref="K16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tr">
        <f>IF(ISBLANK('2018 LEAVE CREDITS'!B2:C2),"---------",'2018 LEAVE CREDITS'!B2:C2)</f>
        <v>GATPANDAN, ETHEL</v>
      </c>
      <c r="C2" s="51"/>
      <c r="D2" s="21" t="s">
        <v>14</v>
      </c>
      <c r="E2" s="10"/>
      <c r="F2" s="52"/>
      <c r="G2" s="52"/>
      <c r="H2" s="28" t="s">
        <v>10</v>
      </c>
      <c r="I2" s="25"/>
      <c r="J2" s="53"/>
      <c r="K2" s="54"/>
    </row>
    <row r="3" spans="1:11" x14ac:dyDescent="0.25">
      <c r="A3" s="18" t="s">
        <v>15</v>
      </c>
      <c r="B3" s="51" t="str">
        <f>IF(ISBLANK('2018 LEAVE CREDITS'!B3:C3),"",'2018 LEAVE CREDITS'!B3:C3)</f>
        <v/>
      </c>
      <c r="C3" s="51"/>
      <c r="D3" s="22" t="s">
        <v>13</v>
      </c>
      <c r="F3" s="55">
        <f>IF(ISBLANK('2018 LEAVE CREDITS'!F3:G3),"---------",'2018 LEAVE CREDITS'!F3:G3)</f>
        <v>38551</v>
      </c>
      <c r="G3" s="56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51" t="str">
        <f>IF(ISBLANK('2018 LEAVE CREDITS'!B4:C4),"---------",'2018 LEAVE CREDITS'!B4:C4)</f>
        <v>CASUAL</v>
      </c>
      <c r="C4" s="51"/>
      <c r="D4" s="22" t="s">
        <v>12</v>
      </c>
      <c r="F4" s="56" t="str">
        <f>IF(ISBLANK('2018 LEAVE CREDITS'!F4:G4),"",'2018 LEAVE CREDITS'!F4:G4)</f>
        <v>ONT</v>
      </c>
      <c r="G4" s="56"/>
      <c r="H4" s="26" t="s">
        <v>17</v>
      </c>
      <c r="I4" s="26"/>
      <c r="J4" s="56"/>
      <c r="K4" s="59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60" t="s">
        <v>8</v>
      </c>
      <c r="D7" s="60"/>
      <c r="E7" s="60"/>
      <c r="F7" s="60"/>
      <c r="G7" s="60" t="s">
        <v>7</v>
      </c>
      <c r="H7" s="60"/>
      <c r="I7" s="60"/>
      <c r="J7" s="6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69.278000000000006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4.2000000000000003E-2</v>
      </c>
      <c r="J9" s="11"/>
      <c r="K9" s="20"/>
    </row>
    <row r="10" spans="1:11" x14ac:dyDescent="0.25">
      <c r="A10" s="48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43586</v>
      </c>
      <c r="B11" s="20" t="s">
        <v>50</v>
      </c>
      <c r="C11" s="13"/>
      <c r="D11" s="39">
        <v>1</v>
      </c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25">
      <c r="A12" s="40">
        <v>43617</v>
      </c>
      <c r="B12" s="20" t="s">
        <v>51</v>
      </c>
      <c r="C12" s="13"/>
      <c r="D12" s="39">
        <v>8</v>
      </c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8" t="s">
        <v>45</v>
      </c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>
        <v>44378</v>
      </c>
      <c r="B14" s="20" t="s">
        <v>55</v>
      </c>
      <c r="C14" s="13"/>
      <c r="D14" s="39">
        <v>2</v>
      </c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 t="s">
        <v>56</v>
      </c>
    </row>
    <row r="15" spans="1:11" x14ac:dyDescent="0.25">
      <c r="A15" s="40"/>
      <c r="B15" s="20" t="s">
        <v>50</v>
      </c>
      <c r="C15" s="13"/>
      <c r="D15" s="39">
        <v>1</v>
      </c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49">
        <v>44406</v>
      </c>
    </row>
    <row r="16" spans="1:11" x14ac:dyDescent="0.25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25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81.278000000000006</v>
      </c>
      <c r="B3" s="11">
        <v>4.2000000000000003E-2</v>
      </c>
      <c r="D3">
        <v>1</v>
      </c>
      <c r="E3">
        <v>4</v>
      </c>
      <c r="F3"/>
      <c r="G3" s="47">
        <f>SUMIFS(F7:F14,E7:E14,E3)+SUMIFS(D7:D66,C7:C66,F3)+D3</f>
        <v>1.5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A6" s="2" t="s">
        <v>60</v>
      </c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2" t="s">
        <v>38</v>
      </c>
      <c r="J6" s="62"/>
      <c r="K6" s="62"/>
      <c r="L6" s="62"/>
    </row>
    <row r="7" spans="1:12" x14ac:dyDescent="0.25">
      <c r="A7" s="50">
        <f>SUM('2018 LEAVE CREDITS'!E9,'2018 LEAVE CREDITS'!I9)</f>
        <v>142.625</v>
      </c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2023-12-22T06:21:08Z</dcterms:modified>
</cp:coreProperties>
</file>