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SP-VM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5" l="1"/>
  <c r="G71" i="5" l="1"/>
  <c r="G74" i="5" l="1"/>
  <c r="G78" i="5" l="1"/>
  <c r="G25" i="1" l="1"/>
  <c r="G21" i="1"/>
  <c r="G23" i="1"/>
  <c r="G3" i="3"/>
  <c r="G19" i="1"/>
  <c r="G16" i="1"/>
  <c r="F3" i="1" l="1"/>
  <c r="B4" i="1"/>
  <c r="F4" i="1" l="1"/>
  <c r="B3" i="1"/>
  <c r="B2" i="1"/>
  <c r="G62" i="5"/>
  <c r="G49" i="5"/>
  <c r="G36" i="5"/>
  <c r="G23" i="5"/>
  <c r="E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7" i="5"/>
  <c r="G76" i="5"/>
  <c r="G75" i="5"/>
  <c r="G73" i="5"/>
  <c r="G72" i="5"/>
  <c r="G70" i="5"/>
  <c r="G69" i="5"/>
  <c r="G68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8" i="1"/>
  <c r="G20" i="1"/>
  <c r="G22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7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<sst xmlns="http://schemas.openxmlformats.org/spreadsheetml/2006/main" count="160" uniqueCount="101">
  <si>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</si>
  <si>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</si>
  <si>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</si>
  <si>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</si>
  <si>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</si>
  <si>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</si>
  <si>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</si>
  <si>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</si>
  <si>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</si>
  <si>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</si>
  <si>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</si>
  <si>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</si>
  <si>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</si>
  <si>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</si>
  <si>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</si>
  <si>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</si>
  <si>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</si>
  <si>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</si>
  <si>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</si>
  <si>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</si>
  <si>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</si>
  <si>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</si>
  <si>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</si>
  <si>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</si>
  <si>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</si>
  <si>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</si>
  <si>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</si>
  <si>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</si>
  <si>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</si>
  <si>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</si>
  <si>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</si>
  <si>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</si>
  <si>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</si>
  <si>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</si>
  <si>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</si>
  <si>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</si>
  <si>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</si>
  <si>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</si>
  <si>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</si>
  <si>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</si>
  <si>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</si>
  <si>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</si>
  <si>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</si>
  <si>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</si>
  <si>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</si>
  <si>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</si>
  <si>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</si>
  <si>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</si>
  <si>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</si>
  <si>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</si>
  <si>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MARQUEZ, HENSLEY</t>
  </si>
  <si>
    <t>1/18,19/2018</t>
  </si>
  <si>
    <t>SP(1-0-0)</t>
  </si>
  <si>
    <t>UT(2-1-5)</t>
  </si>
  <si>
    <t>SVL(2-0-0)</t>
  </si>
  <si>
    <t>5/8,9/2018</t>
  </si>
  <si>
    <t>UT(1-4-0)</t>
  </si>
  <si>
    <t>UT(0-5-15)</t>
  </si>
  <si>
    <t>7/23,24/2018</t>
  </si>
  <si>
    <t>8/13,14/2018</t>
  </si>
  <si>
    <t>SVL(1-0-0)</t>
  </si>
  <si>
    <t>UT(0-6-45)</t>
  </si>
  <si>
    <t>UT(1-4-36)</t>
  </si>
  <si>
    <t>UT(1-1-4)</t>
  </si>
  <si>
    <t>UT(1-0-10)</t>
  </si>
  <si>
    <t>UT(1-0-9)</t>
  </si>
  <si>
    <t>4/10,11/2019</t>
  </si>
  <si>
    <t>4/16,17/2019</t>
  </si>
  <si>
    <t>9/26,27/2019</t>
  </si>
  <si>
    <t>10/23,24/2019</t>
  </si>
  <si>
    <t>CL(5-0-0)</t>
  </si>
  <si>
    <t>2/7-13/2020</t>
  </si>
  <si>
    <t>SVL(3-0-0)</t>
  </si>
  <si>
    <t>7/23,24/2020</t>
  </si>
  <si>
    <t>9/18,21/2020</t>
  </si>
  <si>
    <t>9/23-25/2020</t>
  </si>
  <si>
    <t>SL(1-0-0)</t>
  </si>
  <si>
    <t>LEGISLATIVE STAFF</t>
  </si>
  <si>
    <t>SP</t>
  </si>
  <si>
    <t>SL(2-0-0)</t>
  </si>
  <si>
    <t>6/20,22/2023</t>
  </si>
  <si>
    <t>VL(2-0-0)</t>
  </si>
  <si>
    <t>7/12,20/2023</t>
  </si>
  <si>
    <t>VL(3-0-0)</t>
  </si>
  <si>
    <t>9/18,26,27/2023</t>
  </si>
  <si>
    <t>VL(4-0-0)</t>
  </si>
  <si>
    <t>10/26,27,31 , 11/3/2023</t>
  </si>
  <si>
    <t>11/17,28,30/2023</t>
  </si>
  <si>
    <t>UT(0-0-47)</t>
  </si>
  <si>
    <t>UT(0-0-10)</t>
  </si>
  <si>
    <t>UT(0-0-34)</t>
  </si>
  <si>
    <t>A(2-0-0)</t>
  </si>
  <si>
    <t>9/1,2/2022</t>
  </si>
  <si>
    <t>UT(0-0-45)</t>
  </si>
  <si>
    <t>A(1-0-0)</t>
  </si>
  <si>
    <t>UT(0-0-22)</t>
  </si>
  <si>
    <t>UT(0-0-50)</t>
  </si>
  <si>
    <t>UT(0-2-26)</t>
  </si>
  <si>
    <t>A(4-0-0)</t>
  </si>
  <si>
    <t>4/7,13,20,28/2022</t>
  </si>
  <si>
    <t>UT(0-1-19)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</si>
</sst>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8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K138"/>
  <sheetViews>
    <sheetView tabSelected="1" zoomScale="110" zoomScaleNormal="110" workbookViewId="0">
      <pane ySplit="4050" topLeftCell="A60" activePane="bottomLeft"/>
      <selection activeCell="F5" sqref="F5"/>
      <selection pane="bottomLeft" activeCell="F69" sqref="F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50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">
        <v>77</v>
      </c>
      <c r="C3" s="50"/>
      <c r="D3" s="22" t="s">
        <v>13</v>
      </c>
      <c r="F3" s="54"/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48</v>
      </c>
      <c r="C4" s="50"/>
      <c r="D4" s="22" t="s">
        <v>12</v>
      </c>
      <c r="F4" s="55" t="s">
        <v>78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55.847000000000001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83.75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52</v>
      </c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49">
        <v>43210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52</v>
      </c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49">
        <v>43377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70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71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98</v>
      </c>
      <c r="C66" s="13">
        <v>1.25</v>
      </c>
      <c r="D66" s="39">
        <v>4</v>
      </c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 t="s">
        <v>99</v>
      </c>
    </row>
    <row r="67" spans="1:11" x14ac:dyDescent="0.25">
      <c r="A67" s="40"/>
      <c r="B67" s="20" t="s">
        <v>100</v>
      </c>
      <c r="C67" s="13"/>
      <c r="D67" s="39">
        <v>0.16500000000000001</v>
      </c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>
        <v>44682</v>
      </c>
      <c r="B68" s="20" t="s">
        <v>97</v>
      </c>
      <c r="C68" s="13">
        <v>1.25</v>
      </c>
      <c r="D68" s="39">
        <v>0.30399999999999999</v>
      </c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 t="s">
        <v>96</v>
      </c>
      <c r="C69" s="13">
        <v>1.25</v>
      </c>
      <c r="D69" s="39">
        <v>0.10400000000000001</v>
      </c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 t="s">
        <v>94</v>
      </c>
      <c r="C70" s="13">
        <v>1.25</v>
      </c>
      <c r="D70" s="39">
        <v>1</v>
      </c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49">
        <v>44762</v>
      </c>
    </row>
    <row r="71" spans="1:11" x14ac:dyDescent="0.25">
      <c r="A71" s="40"/>
      <c r="B71" s="20" t="s">
        <v>95</v>
      </c>
      <c r="C71" s="13"/>
      <c r="D71" s="39">
        <v>4.6000000000000006E-2</v>
      </c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49"/>
    </row>
    <row r="72" spans="1:11" x14ac:dyDescent="0.25">
      <c r="A72" s="40">
        <v>44774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44805</v>
      </c>
      <c r="B73" s="20" t="s">
        <v>91</v>
      </c>
      <c r="C73" s="13">
        <v>1.25</v>
      </c>
      <c r="D73" s="39">
        <v>2</v>
      </c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 t="s">
        <v>92</v>
      </c>
    </row>
    <row r="74" spans="1:11" x14ac:dyDescent="0.25">
      <c r="A74" s="40"/>
      <c r="B74" s="20" t="s">
        <v>93</v>
      </c>
      <c r="C74" s="13"/>
      <c r="D74" s="39">
        <v>9.4E-2</v>
      </c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44835</v>
      </c>
      <c r="B75" s="20" t="s">
        <v>90</v>
      </c>
      <c r="C75" s="13">
        <v>1.25</v>
      </c>
      <c r="D75" s="39">
        <v>7.1000000000000008E-2</v>
      </c>
      <c r="E75" s="9"/>
      <c r="F75" s="20"/>
      <c r="G75" s="13">
        <f>IF(ISBLANK(Table15[[#This Row],[EARNED]]),"",Table15[[#This Row],[EARNED]])</f>
        <v>1.25</v>
      </c>
      <c r="H75" s="39"/>
      <c r="I75" s="9"/>
      <c r="J75" s="11"/>
      <c r="K75" s="20"/>
    </row>
    <row r="76" spans="1:11" x14ac:dyDescent="0.25">
      <c r="A76" s="40">
        <v>44866</v>
      </c>
      <c r="B76" s="20" t="s">
        <v>89</v>
      </c>
      <c r="C76" s="13">
        <v>1.25</v>
      </c>
      <c r="D76" s="39">
        <v>2.1000000000000005E-2</v>
      </c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44896</v>
      </c>
      <c r="B77" s="20" t="s">
        <v>49</v>
      </c>
      <c r="C77" s="13">
        <v>1.25</v>
      </c>
      <c r="D77" s="39">
        <v>5</v>
      </c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49">
        <v>44903</v>
      </c>
    </row>
    <row r="78" spans="1:11" x14ac:dyDescent="0.25">
      <c r="A78" s="40"/>
      <c r="B78" s="20" t="s">
        <v>88</v>
      </c>
      <c r="C78" s="13"/>
      <c r="D78" s="39">
        <v>9.8000000000000004E-2</v>
      </c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49"/>
    </row>
    <row r="79" spans="1:11" x14ac:dyDescent="0.25">
      <c r="A79" s="48" t="s">
        <v>47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44927</v>
      </c>
      <c r="B80" s="20" t="s">
        <v>76</v>
      </c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>
        <v>1</v>
      </c>
      <c r="I80" s="9"/>
      <c r="J80" s="11"/>
      <c r="K80" s="49">
        <v>44973</v>
      </c>
    </row>
    <row r="81" spans="1:11" x14ac:dyDescent="0.25">
      <c r="A81" s="40">
        <v>44958</v>
      </c>
      <c r="B81" s="20"/>
      <c r="C81" s="13">
        <v>1.25</v>
      </c>
      <c r="D81" s="39"/>
      <c r="E81" s="9"/>
      <c r="F81" s="20"/>
      <c r="G81" s="13">
        <f>IF(ISBLANK(Table15[[#This Row],[EARNED]]),"",Table15[[#This Row],[EARNED]])</f>
        <v>1.25</v>
      </c>
      <c r="H81" s="39"/>
      <c r="I81" s="9"/>
      <c r="J81" s="11"/>
      <c r="K81" s="20"/>
    </row>
    <row r="82" spans="1:11" x14ac:dyDescent="0.25">
      <c r="A82" s="40">
        <v>44986</v>
      </c>
      <c r="B82" s="20" t="s">
        <v>76</v>
      </c>
      <c r="C82" s="13">
        <v>1.25</v>
      </c>
      <c r="D82" s="39"/>
      <c r="E82" s="9"/>
      <c r="F82" s="20"/>
      <c r="G82" s="13">
        <f>IF(ISBLANK(Table15[[#This Row],[EARNED]]),"",Table15[[#This Row],[EARNED]])</f>
        <v>1.25</v>
      </c>
      <c r="H82" s="39">
        <v>1</v>
      </c>
      <c r="I82" s="9"/>
      <c r="J82" s="11"/>
      <c r="K82" s="49">
        <v>45002</v>
      </c>
    </row>
    <row r="83" spans="1:11" x14ac:dyDescent="0.25">
      <c r="A83" s="40">
        <v>45017</v>
      </c>
      <c r="B83" s="20"/>
      <c r="C83" s="13">
        <v>1.25</v>
      </c>
      <c r="D83" s="39"/>
      <c r="E83" s="9"/>
      <c r="F83" s="20"/>
      <c r="G83" s="13">
        <f>IF(ISBLANK(Table15[[#This Row],[EARNED]]),"",Table15[[#This Row],[EARNED]])</f>
        <v>1.25</v>
      </c>
      <c r="H83" s="39"/>
      <c r="I83" s="9"/>
      <c r="J83" s="11"/>
      <c r="K83" s="20"/>
    </row>
    <row r="84" spans="1:11" x14ac:dyDescent="0.25">
      <c r="A84" s="40">
        <v>45047</v>
      </c>
      <c r="B84" s="20" t="s">
        <v>76</v>
      </c>
      <c r="C84" s="13">
        <v>1.25</v>
      </c>
      <c r="D84" s="39"/>
      <c r="E84" s="9"/>
      <c r="F84" s="20"/>
      <c r="G84" s="13">
        <f>IF(ISBLANK(Table15[[#This Row],[EARNED]]),"",Table15[[#This Row],[EARNED]])</f>
        <v>1.25</v>
      </c>
      <c r="H84" s="39">
        <v>1</v>
      </c>
      <c r="I84" s="9"/>
      <c r="J84" s="11"/>
      <c r="K84" s="49">
        <v>45065</v>
      </c>
    </row>
    <row r="85" spans="1:11" x14ac:dyDescent="0.25">
      <c r="A85" s="40">
        <v>45078</v>
      </c>
      <c r="B85" s="20"/>
      <c r="C85" s="13">
        <v>1.25</v>
      </c>
      <c r="D85" s="39"/>
      <c r="E85" s="9"/>
      <c r="F85" s="20"/>
      <c r="G85" s="13">
        <f>IF(ISBLANK(Table15[[#This Row],[EARNED]]),"",Table15[[#This Row],[EARNED]])</f>
        <v>1.25</v>
      </c>
      <c r="H85" s="39"/>
      <c r="I85" s="9"/>
      <c r="J85" s="11"/>
      <c r="K85" s="20"/>
    </row>
    <row r="86" spans="1:11" x14ac:dyDescent="0.25">
      <c r="A86" s="40">
        <v>45108</v>
      </c>
      <c r="B86" s="20" t="s">
        <v>79</v>
      </c>
      <c r="C86" s="13">
        <v>1.25</v>
      </c>
      <c r="D86" s="39"/>
      <c r="E86" s="9"/>
      <c r="F86" s="20"/>
      <c r="G86" s="13">
        <f>IF(ISBLANK(Table15[[#This Row],[EARNED]]),"",Table15[[#This Row],[EARNED]])</f>
        <v>1.25</v>
      </c>
      <c r="H86" s="39">
        <v>2</v>
      </c>
      <c r="I86" s="9"/>
      <c r="J86" s="11"/>
      <c r="K86" s="20" t="s">
        <v>80</v>
      </c>
    </row>
    <row r="87" spans="1:11" x14ac:dyDescent="0.25">
      <c r="A87" s="40">
        <v>45139</v>
      </c>
      <c r="B87" s="20"/>
      <c r="C87" s="13">
        <v>1.25</v>
      </c>
      <c r="D87" s="39"/>
      <c r="E87" s="9"/>
      <c r="F87" s="20"/>
      <c r="G87" s="13">
        <f>IF(ISBLANK(Table15[[#This Row],[EARNED]]),"",Table15[[#This Row],[EARNED]])</f>
        <v>1.25</v>
      </c>
      <c r="H87" s="39"/>
      <c r="I87" s="9"/>
      <c r="J87" s="11"/>
      <c r="K87" s="20"/>
    </row>
    <row r="88" spans="1:11" x14ac:dyDescent="0.25">
      <c r="A88" s="40">
        <v>45170</v>
      </c>
      <c r="B88" s="20"/>
      <c r="C88" s="13">
        <v>1.25</v>
      </c>
      <c r="D88" s="39"/>
      <c r="E88" s="9"/>
      <c r="F88" s="20"/>
      <c r="G88" s="13">
        <f>IF(ISBLANK(Table15[[#This Row],[EARNED]]),"",Table15[[#This Row],[EARNED]])</f>
        <v>1.25</v>
      </c>
      <c r="H88" s="39"/>
      <c r="I88" s="9"/>
      <c r="J88" s="11"/>
      <c r="K88" s="20"/>
    </row>
    <row r="89" spans="1:11" x14ac:dyDescent="0.25">
      <c r="A89" s="40">
        <v>45200</v>
      </c>
      <c r="B89" s="20"/>
      <c r="C89" s="13">
        <v>1.25</v>
      </c>
      <c r="D89" s="39"/>
      <c r="E89" s="9"/>
      <c r="F89" s="20"/>
      <c r="G89" s="13">
        <f>IF(ISBLANK(Table15[[#This Row],[EARNED]]),"",Table15[[#This Row],[EARNED]])</f>
        <v>1.25</v>
      </c>
      <c r="H89" s="39"/>
      <c r="I89" s="9"/>
      <c r="J89" s="11"/>
      <c r="K89" s="20"/>
    </row>
    <row r="90" spans="1:11" x14ac:dyDescent="0.25">
      <c r="A90" s="40">
        <v>45231</v>
      </c>
      <c r="B90" s="20"/>
      <c r="C90" s="13">
        <v>1.25</v>
      </c>
      <c r="D90" s="39"/>
      <c r="E90" s="9"/>
      <c r="F90" s="20"/>
      <c r="G90" s="13">
        <f>IF(ISBLANK(Table15[[#This Row],[EARNED]]),"",Table15[[#This Row],[EARNED]])</f>
        <v>1.25</v>
      </c>
      <c r="H90" s="39"/>
      <c r="I90" s="9"/>
      <c r="J90" s="11"/>
      <c r="K90" s="20"/>
    </row>
    <row r="91" spans="1:11" x14ac:dyDescent="0.25">
      <c r="A91" s="40">
        <v>45261</v>
      </c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>
        <v>45292</v>
      </c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>
        <v>45323</v>
      </c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>
        <v>45352</v>
      </c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>
        <v>45383</v>
      </c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>
        <v>45413</v>
      </c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>
        <v>45444</v>
      </c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>
        <v>45474</v>
      </c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>
        <v>45505</v>
      </c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>
        <v>45536</v>
      </c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>
        <v>45566</v>
      </c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>
        <v>45597</v>
      </c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>
        <v>45627</v>
      </c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>
        <v>45658</v>
      </c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>
        <v>45689</v>
      </c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>
        <v>45717</v>
      </c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>
        <v>45748</v>
      </c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>
        <v>45778</v>
      </c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>
        <v>45809</v>
      </c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>
        <v>45839</v>
      </c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IF(ISBLANK(Table15[[#This Row],[EARNED]]),"",Table15[[#This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IF(ISBLANK(Table15[[#This Row],[EARNED]]),"",Table15[[#This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IF(ISBLANK(Table15[[#This Row],[EARNED]]),"",Table15[[#This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IF(ISBLANK(Table15[[#This Row],[EARNED]]),"",Table15[[#This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IF(ISBLANK(Table15[[#This Row],[EARNED]]),"",Table15[[#This Row],[EARNED]])</f>
        <v/>
      </c>
      <c r="H138" s="43"/>
      <c r="I138" s="9"/>
      <c r="J138" s="12"/>
      <c r="K138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5"/>
  <sheetViews>
    <sheetView zoomScale="110" zoomScaleNormal="110" workbookViewId="0">
      <pane ySplit="4050" topLeftCell="A27" activePane="bottomLeft"/>
      <selection activeCell="B4" sqref="B4:C4"/>
      <selection pane="bottomLeft" activeCell="H47" sqref="H4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MARQUEZ, HENSLEY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tr">
        <f>IF(ISBLANK('2018 LEAVE CREDITS'!B3:C3),"",'2018 LEAVE CREDITS'!B3:C3)</f>
        <v>LEGISLATIVE STAFF</v>
      </c>
      <c r="C3" s="50"/>
      <c r="D3" s="22" t="s">
        <v>13</v>
      </c>
      <c r="F3" s="54" t="str">
        <f>IF(ISBLANK('2018 LEAVE CREDITS'!F3:G3),"---------",'2018 LEAVE CREDITS'!F3:G3)</f>
        <v>---------</v>
      </c>
      <c r="G3" s="55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5" t="str">
        <f>IF(ISBLANK('2018 LEAVE CREDITS'!F4:G4),"",'2018 LEAVE CREDITS'!F4:G4)</f>
        <v>SP</v>
      </c>
      <c r="G4" s="55"/>
      <c r="H4" s="26" t="s">
        <v>17</v>
      </c>
      <c r="I4" s="26"/>
      <c r="J4" s="55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0.82600000000000762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54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51</v>
      </c>
    </row>
    <row r="12" spans="1:11" x14ac:dyDescent="0.25">
      <c r="A12" s="40">
        <v>43132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43221</v>
      </c>
      <c r="B15" s="20" t="s">
        <v>54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25">
      <c r="A16" s="40"/>
      <c r="B16" s="15" t="s">
        <v>53</v>
      </c>
      <c r="C16" s="42"/>
      <c r="D16" s="43">
        <v>2.1349999999999998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43252</v>
      </c>
      <c r="B17" s="15" t="s">
        <v>56</v>
      </c>
      <c r="C17" s="42"/>
      <c r="D17" s="43">
        <v>1.5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v>43282</v>
      </c>
      <c r="B18" s="20" t="s">
        <v>54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/>
      <c r="B19" s="20" t="s">
        <v>57</v>
      </c>
      <c r="C19" s="13"/>
      <c r="D19" s="39">
        <v>0.65600000000000003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43313</v>
      </c>
      <c r="B20" s="20" t="s">
        <v>54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59</v>
      </c>
    </row>
    <row r="21" spans="1:11" x14ac:dyDescent="0.25">
      <c r="A21" s="40"/>
      <c r="B21" s="20" t="s">
        <v>62</v>
      </c>
      <c r="C21" s="13"/>
      <c r="D21" s="39">
        <v>1.575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43344</v>
      </c>
      <c r="B22" s="20" t="s">
        <v>60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43370</v>
      </c>
    </row>
    <row r="23" spans="1:11" x14ac:dyDescent="0.25">
      <c r="A23" s="40"/>
      <c r="B23" s="20" t="s">
        <v>61</v>
      </c>
      <c r="C23" s="13"/>
      <c r="D23" s="39">
        <v>0.84399999999999997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43374</v>
      </c>
      <c r="B24" s="20" t="s">
        <v>60</v>
      </c>
      <c r="C24" s="13"/>
      <c r="D24" s="39">
        <v>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49">
        <v>43397</v>
      </c>
    </row>
    <row r="25" spans="1:11" x14ac:dyDescent="0.25">
      <c r="A25" s="40"/>
      <c r="B25" s="20" t="s">
        <v>63</v>
      </c>
      <c r="C25" s="13"/>
      <c r="D25" s="39">
        <v>1.133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43405</v>
      </c>
      <c r="B26" s="20" t="s">
        <v>64</v>
      </c>
      <c r="C26" s="13"/>
      <c r="D26" s="39">
        <v>1.0209999999999999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43435</v>
      </c>
      <c r="B27" s="20" t="s">
        <v>60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 t="s">
        <v>65</v>
      </c>
      <c r="C28" s="13"/>
      <c r="D28" s="39">
        <v>1.0189999999999999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43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43497</v>
      </c>
      <c r="B30" s="20" t="s">
        <v>60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49">
        <v>43516</v>
      </c>
    </row>
    <row r="31" spans="1:11" x14ac:dyDescent="0.25">
      <c r="A31" s="40">
        <v>43556</v>
      </c>
      <c r="B31" s="20" t="s">
        <v>60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66</v>
      </c>
    </row>
    <row r="32" spans="1:11" x14ac:dyDescent="0.25">
      <c r="A32" s="40"/>
      <c r="B32" s="20" t="s">
        <v>54</v>
      </c>
      <c r="C32" s="13"/>
      <c r="D32" s="39">
        <v>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67</v>
      </c>
    </row>
    <row r="33" spans="1:11" x14ac:dyDescent="0.25">
      <c r="A33" s="40">
        <v>43647</v>
      </c>
      <c r="B33" s="20" t="s">
        <v>60</v>
      </c>
      <c r="C33" s="13"/>
      <c r="D33" s="39">
        <v>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43663</v>
      </c>
    </row>
    <row r="34" spans="1:11" x14ac:dyDescent="0.25">
      <c r="A34" s="40">
        <v>43678</v>
      </c>
      <c r="B34" s="20" t="s">
        <v>60</v>
      </c>
      <c r="C34" s="13"/>
      <c r="D34" s="39">
        <v>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9">
        <v>43691</v>
      </c>
    </row>
    <row r="35" spans="1:11" x14ac:dyDescent="0.25">
      <c r="A35" s="40">
        <v>43709</v>
      </c>
      <c r="B35" s="20" t="s">
        <v>54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68</v>
      </c>
    </row>
    <row r="36" spans="1:11" x14ac:dyDescent="0.25">
      <c r="A36" s="40">
        <v>43739</v>
      </c>
      <c r="B36" s="20" t="s">
        <v>54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69</v>
      </c>
    </row>
    <row r="37" spans="1:11" x14ac:dyDescent="0.25">
      <c r="A37" s="40">
        <v>43800</v>
      </c>
      <c r="B37" s="20" t="s">
        <v>60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43825</v>
      </c>
    </row>
    <row r="38" spans="1:11" x14ac:dyDescent="0.25">
      <c r="A38" s="48" t="s">
        <v>44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44013</v>
      </c>
      <c r="B39" s="20" t="s">
        <v>54</v>
      </c>
      <c r="C39" s="13"/>
      <c r="D39" s="39">
        <v>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73</v>
      </c>
    </row>
    <row r="40" spans="1:11" x14ac:dyDescent="0.25">
      <c r="A40" s="40">
        <v>44075</v>
      </c>
      <c r="B40" s="20" t="s">
        <v>54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74</v>
      </c>
    </row>
    <row r="41" spans="1:11" x14ac:dyDescent="0.25">
      <c r="A41" s="40"/>
      <c r="B41" s="20" t="s">
        <v>72</v>
      </c>
      <c r="C41" s="13"/>
      <c r="D41" s="39">
        <v>3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75</v>
      </c>
    </row>
    <row r="42" spans="1:11" x14ac:dyDescent="0.25">
      <c r="A42" s="48" t="s">
        <v>47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44986</v>
      </c>
      <c r="B43" s="20" t="s">
        <v>76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44986</v>
      </c>
    </row>
    <row r="44" spans="1:11" x14ac:dyDescent="0.25">
      <c r="A44" s="40">
        <v>45047</v>
      </c>
      <c r="B44" s="20" t="s">
        <v>52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45043</v>
      </c>
    </row>
    <row r="45" spans="1:11" x14ac:dyDescent="0.25">
      <c r="A45" s="40">
        <v>45110</v>
      </c>
      <c r="B45" s="20" t="s">
        <v>81</v>
      </c>
      <c r="C45" s="13"/>
      <c r="D45" s="39">
        <v>2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 t="s">
        <v>82</v>
      </c>
    </row>
    <row r="46" spans="1:11" x14ac:dyDescent="0.25">
      <c r="A46" s="40">
        <v>45170</v>
      </c>
      <c r="B46" s="20" t="s">
        <v>83</v>
      </c>
      <c r="C46" s="13"/>
      <c r="D46" s="39">
        <v>3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84</v>
      </c>
    </row>
    <row r="47" spans="1:11" x14ac:dyDescent="0.25">
      <c r="A47" s="40">
        <v>45200</v>
      </c>
      <c r="B47" s="20" t="s">
        <v>85</v>
      </c>
      <c r="C47" s="13"/>
      <c r="D47" s="39">
        <v>4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86</v>
      </c>
    </row>
    <row r="48" spans="1:11" x14ac:dyDescent="0.25">
      <c r="A48" s="40">
        <v>45231</v>
      </c>
      <c r="B48" s="20" t="s">
        <v>83</v>
      </c>
      <c r="C48" s="13"/>
      <c r="D48" s="39">
        <v>3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87</v>
      </c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51.709000000000003</v>
      </c>
      <c r="B3" s="11">
        <v>1.25</v>
      </c>
      <c r="D3"/>
      <c r="E3">
        <v>1</v>
      </c>
      <c r="F3">
        <v>19</v>
      </c>
      <c r="G3" s="47">
        <f>SUMIFS(F7:F14,E7:E14,E3)+SUMIFS(D7:D66,C7:C66,F3)+D3</f>
        <v>0.16500000000000001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2023-12-18T03:00:09Z</dcterms:modified>
</cp:coreProperties>
</file>