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SP-VMO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8" i="5" l="1"/>
  <c r="G97" i="5"/>
  <c r="G99" i="5" l="1"/>
  <c r="G66" i="5" l="1"/>
  <c r="G68" i="5" l="1"/>
  <c r="G70" i="5" l="1"/>
  <c r="G73" i="5" l="1"/>
  <c r="G80" i="5" l="1"/>
  <c r="G79" i="5"/>
  <c r="G91" i="5" l="1"/>
  <c r="G90" i="5"/>
  <c r="G26" i="1" l="1"/>
  <c r="G25" i="1"/>
  <c r="F3" i="1" l="1"/>
  <c r="B4" i="1"/>
  <c r="F4" i="1" l="1"/>
  <c r="B3" i="1"/>
  <c r="B2" i="1"/>
  <c r="G62" i="5"/>
  <c r="G49" i="5"/>
  <c r="G36" i="5"/>
  <c r="G23" i="5"/>
  <c r="E9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6" i="5"/>
  <c r="G95" i="5"/>
  <c r="G94" i="5"/>
  <c r="G93" i="5"/>
  <c r="G92" i="5"/>
  <c r="G89" i="5"/>
  <c r="G87" i="5"/>
  <c r="G86" i="5"/>
  <c r="G85" i="5"/>
  <c r="G84" i="5"/>
  <c r="G83" i="5"/>
  <c r="G82" i="5"/>
  <c r="G81" i="5"/>
  <c r="G78" i="5"/>
  <c r="G77" i="5"/>
  <c r="G76" i="5"/>
  <c r="G75" i="5"/>
  <c r="G74" i="5"/>
  <c r="G72" i="5"/>
  <c r="G71" i="5"/>
  <c r="G69" i="5"/>
  <c r="G67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<sst xmlns="http://schemas.openxmlformats.org/spreadsheetml/2006/main" count="210" uniqueCount="125">
  <si>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</si>
  <si>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</si>
  <si>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</si>
  <si>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</si>
  <si>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</si>
  <si>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</si>
  <si>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</si>
  <si>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</si>
  <si>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</si>
  <si>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</si>
  <si>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</si>
  <si>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</si>
  <si>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</si>
  <si>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</si>
  <si>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</si>
  <si>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</si>
  <si>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</si>
  <si>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</si>
  <si>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</si>
  <si>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</si>
  <si>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</si>
  <si>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</si>
  <si>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</si>
  <si>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</si>
  <si>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</si>
  <si>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</si>
  <si>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</si>
  <si>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</si>
  <si>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</si>
  <si>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</si>
  <si>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</si>
  <si>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</si>
  <si>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</si>
  <si>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</si>
  <si>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</si>
  <si>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</si>
  <si>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</si>
  <si>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</si>
  <si>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</si>
  <si>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</si>
  <si>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</si>
  <si>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</si>
  <si>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</si>
  <si>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</si>
  <si>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</si>
  <si>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</si>
  <si>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</si>
  <si>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</si>
  <si>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</si>
  <si>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</si>
  <si>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SL(1-0-0)</t>
  </si>
  <si>
    <t>SL(2-0-0)</t>
  </si>
  <si>
    <t>4/30,5/2/2018</t>
  </si>
  <si>
    <t>6/14,15/2018</t>
  </si>
  <si>
    <t>SL(3-0-0)</t>
  </si>
  <si>
    <t>10/17,23,24/2018</t>
  </si>
  <si>
    <t>1/24,25/2019</t>
  </si>
  <si>
    <t>2/15,19,20/2019</t>
  </si>
  <si>
    <t>7/31-8/1,2/2019</t>
  </si>
  <si>
    <t>12/26,27/2019, 1/6/2020</t>
  </si>
  <si>
    <t>SVL(1-0-0)</t>
  </si>
  <si>
    <t>SP(1-0-0)</t>
  </si>
  <si>
    <t>CL(5-0-0)</t>
  </si>
  <si>
    <t>1/15-17, 2/4,5/2020</t>
  </si>
  <si>
    <t>3/5,6/2020</t>
  </si>
  <si>
    <t>2/14,18/2020</t>
  </si>
  <si>
    <t>SVL(2-0-0)</t>
  </si>
  <si>
    <t>6/25.26/2020</t>
  </si>
  <si>
    <t>SVL(4-0-0)</t>
  </si>
  <si>
    <t>SVL(8-0-0)</t>
  </si>
  <si>
    <t>SVL(3-0-0)</t>
  </si>
  <si>
    <t>6/30-7/1-3/2020</t>
  </si>
  <si>
    <t>7/8-14/2020</t>
  </si>
  <si>
    <t>4/18,20,22/2020</t>
  </si>
  <si>
    <t>7/28,29/2022</t>
  </si>
  <si>
    <t>8/4,5/2022</t>
  </si>
  <si>
    <t>8/2,3/2022</t>
  </si>
  <si>
    <t>6/18-21/2022</t>
  </si>
  <si>
    <t>6/27,28/2022</t>
  </si>
  <si>
    <t>12/16,19,23,26,30</t>
  </si>
  <si>
    <t>SARDIÑOLA, REBECCA</t>
  </si>
  <si>
    <t>4/4,5/2023</t>
  </si>
  <si>
    <t>12/29, 1/6/2023</t>
  </si>
  <si>
    <t>5/5, 15/2023</t>
  </si>
  <si>
    <t>03/20-21,27/2023</t>
  </si>
  <si>
    <t>5/26,6/1-2/2023</t>
  </si>
  <si>
    <t>7/23,26,27/2023</t>
  </si>
  <si>
    <t>7/11,12/2023</t>
  </si>
  <si>
    <t>7/27-28/2023</t>
  </si>
  <si>
    <t>SP(2-0-0)</t>
  </si>
  <si>
    <t>VL(2-0-0)</t>
  </si>
  <si>
    <t>8/10,11/2023</t>
  </si>
  <si>
    <t>8/24-25/2023</t>
  </si>
  <si>
    <t>8/17-18/2023</t>
  </si>
  <si>
    <t>8/31 - 9/1/2023</t>
  </si>
  <si>
    <t>VL(8-0-0)</t>
  </si>
  <si>
    <t>9/7,8,14,15,21,22,28,29/2023</t>
  </si>
  <si>
    <t>VL(10-0-0)</t>
  </si>
  <si>
    <t>10/3-6,12,13,19,20,26,27/2023</t>
  </si>
  <si>
    <t>10/31 - 11/3/2023</t>
  </si>
  <si>
    <t>VL(7-0-0)</t>
  </si>
  <si>
    <t>11/9,10,16,17,23,24,30/2023</t>
  </si>
  <si>
    <t>11/8,13/2023</t>
  </si>
  <si>
    <t>12/01,07/2023</t>
  </si>
  <si>
    <t>A(1-0-0)</t>
  </si>
  <si>
    <t>UT(0-2-0)</t>
  </si>
  <si>
    <t>UT(0-3-29)</t>
  </si>
  <si>
    <t>UT(0-1-5)</t>
  </si>
  <si>
    <t>UT(0-0-2)</t>
  </si>
  <si>
    <t>UT(0-0-20)</t>
  </si>
  <si>
    <t>A(5-0-0)</t>
  </si>
  <si>
    <t>7/18-22/2022</t>
  </si>
  <si>
    <t>UT(0-0-45)</t>
  </si>
  <si>
    <t>UT(0-2-52)</t>
  </si>
  <si>
    <t>6/2,3/2022</t>
  </si>
  <si>
    <t>5/25-27/2022</t>
  </si>
  <si>
    <t>UT(0-2-8)</t>
  </si>
  <si>
    <t>A(3-0-0)</t>
  </si>
  <si>
    <t>4/18,20,22/2022</t>
  </si>
  <si>
    <t>UT(0-2-34)</t>
  </si>
  <si>
    <t>A(2-0-0)</t>
  </si>
  <si>
    <t>3/25,30/2022</t>
  </si>
  <si>
    <t>UT(0-3-11)</t>
  </si>
  <si>
    <t>2024</t>
  </si>
  <si>
    <t>12/19-22,27/2023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</si>
</sst>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4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22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145"/>
  <sheetViews>
    <sheetView tabSelected="1" topLeftCell="A2" zoomScale="110" zoomScaleNormal="110" workbookViewId="0">
      <pane ySplit="4050" topLeftCell="A85" activePane="bottomLeft"/>
      <selection activeCell="M9" sqref="M9"/>
      <selection pane="bottomLeft" activeCell="K98" sqref="K9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3" ht="20.45" customHeight="1" x14ac:dyDescent="0.25">
      <c r="A2" s="29" t="s">
        <v>9</v>
      </c>
      <c r="B2" s="51" t="s">
        <v>80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3" x14ac:dyDescent="0.25">
      <c r="A3" s="18" t="s">
        <v>15</v>
      </c>
      <c r="B3" s="51"/>
      <c r="C3" s="51"/>
      <c r="D3" s="22" t="s">
        <v>13</v>
      </c>
      <c r="F3" s="55"/>
      <c r="G3" s="56"/>
      <c r="H3" s="26" t="s">
        <v>11</v>
      </c>
      <c r="I3" s="26"/>
      <c r="J3" s="57"/>
      <c r="K3" s="58"/>
    </row>
    <row r="4" spans="1:13" ht="14.45" customHeight="1" x14ac:dyDescent="0.25">
      <c r="A4" s="18" t="s">
        <v>16</v>
      </c>
      <c r="B4" s="51" t="s">
        <v>48</v>
      </c>
      <c r="C4" s="51"/>
      <c r="D4" s="22" t="s">
        <v>12</v>
      </c>
      <c r="F4" s="56"/>
      <c r="G4" s="56"/>
      <c r="H4" s="26" t="s">
        <v>17</v>
      </c>
      <c r="I4" s="26"/>
      <c r="J4" s="56"/>
      <c r="K4" s="59"/>
    </row>
    <row r="5" spans="1:13" x14ac:dyDescent="0.25">
      <c r="A5" s="16"/>
      <c r="H5" s="27" t="s">
        <v>18</v>
      </c>
      <c r="I5" s="27"/>
      <c r="K5" s="4"/>
    </row>
    <row r="6" spans="1:13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3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3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3" x14ac:dyDescent="0.25">
      <c r="A9" s="23"/>
      <c r="B9" s="24" t="s">
        <v>23</v>
      </c>
      <c r="C9" s="13"/>
      <c r="D9" s="11"/>
      <c r="E9" s="13">
        <f>SUM(Table15[EARNED])-SUM(Table15[Absence Undertime W/ Pay])</f>
        <v>44.445999999999998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62.5</v>
      </c>
      <c r="J9" s="11"/>
      <c r="K9" s="20"/>
      <c r="M9" s="44"/>
    </row>
    <row r="10" spans="1:13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3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3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3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3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3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3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 t="s">
        <v>61</v>
      </c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49">
        <v>43669</v>
      </c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 t="s">
        <v>62</v>
      </c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 t="s">
        <v>63</v>
      </c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 t="s">
        <v>61</v>
      </c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49">
        <v>44035</v>
      </c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 t="s">
        <v>120</v>
      </c>
      <c r="C65" s="13">
        <v>1.25</v>
      </c>
      <c r="D65" s="39">
        <v>2</v>
      </c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 t="s">
        <v>121</v>
      </c>
    </row>
    <row r="66" spans="1:11" x14ac:dyDescent="0.25">
      <c r="A66" s="40"/>
      <c r="B66" s="20" t="s">
        <v>122</v>
      </c>
      <c r="C66" s="13"/>
      <c r="D66" s="39">
        <v>0.39800000000000002</v>
      </c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>
        <v>44652</v>
      </c>
      <c r="B67" s="20" t="s">
        <v>117</v>
      </c>
      <c r="C67" s="13">
        <v>1.25</v>
      </c>
      <c r="D67" s="39">
        <v>3</v>
      </c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 t="s">
        <v>118</v>
      </c>
    </row>
    <row r="68" spans="1:11" x14ac:dyDescent="0.25">
      <c r="A68" s="40"/>
      <c r="B68" s="20" t="s">
        <v>119</v>
      </c>
      <c r="C68" s="13"/>
      <c r="D68" s="39">
        <v>0.32100000000000001</v>
      </c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>
        <v>44682</v>
      </c>
      <c r="B69" s="20" t="s">
        <v>104</v>
      </c>
      <c r="C69" s="13">
        <v>1.25</v>
      </c>
      <c r="D69" s="39">
        <v>1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49">
        <v>44691</v>
      </c>
    </row>
    <row r="70" spans="1:11" x14ac:dyDescent="0.25">
      <c r="A70" s="40"/>
      <c r="B70" s="20" t="s">
        <v>116</v>
      </c>
      <c r="C70" s="13"/>
      <c r="D70" s="39">
        <v>0.26700000000000002</v>
      </c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49"/>
    </row>
    <row r="71" spans="1:11" x14ac:dyDescent="0.25">
      <c r="A71" s="40">
        <v>44713</v>
      </c>
      <c r="B71" s="20" t="s">
        <v>113</v>
      </c>
      <c r="C71" s="13">
        <v>1.25</v>
      </c>
      <c r="D71" s="39">
        <v>0.35799999999999998</v>
      </c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44743</v>
      </c>
      <c r="B72" s="20" t="s">
        <v>110</v>
      </c>
      <c r="C72" s="13">
        <v>1.25</v>
      </c>
      <c r="D72" s="39">
        <v>5</v>
      </c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 t="s">
        <v>111</v>
      </c>
    </row>
    <row r="73" spans="1:11" x14ac:dyDescent="0.25">
      <c r="A73" s="40"/>
      <c r="B73" s="20" t="s">
        <v>112</v>
      </c>
      <c r="C73" s="13"/>
      <c r="D73" s="39">
        <v>9.4E-2</v>
      </c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>
        <v>44774</v>
      </c>
      <c r="B74" s="20" t="s">
        <v>109</v>
      </c>
      <c r="C74" s="13">
        <v>1.25</v>
      </c>
      <c r="D74" s="39">
        <v>4.2000000000000003E-2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44805</v>
      </c>
      <c r="B75" s="20" t="s">
        <v>108</v>
      </c>
      <c r="C75" s="13">
        <v>1.25</v>
      </c>
      <c r="D75" s="39">
        <v>4.0000000000000001E-3</v>
      </c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0">
        <v>44835</v>
      </c>
      <c r="B76" s="20" t="s">
        <v>107</v>
      </c>
      <c r="C76" s="13">
        <v>1.25</v>
      </c>
      <c r="D76" s="39">
        <v>0.13500000000000001</v>
      </c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44866</v>
      </c>
      <c r="B77" s="20" t="s">
        <v>106</v>
      </c>
      <c r="C77" s="13">
        <v>1.25</v>
      </c>
      <c r="D77" s="39">
        <v>0.435</v>
      </c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44896</v>
      </c>
      <c r="B78" s="20" t="s">
        <v>49</v>
      </c>
      <c r="C78" s="13">
        <v>1.25</v>
      </c>
      <c r="D78" s="39">
        <v>5</v>
      </c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 t="s">
        <v>79</v>
      </c>
    </row>
    <row r="79" spans="1:11" x14ac:dyDescent="0.25">
      <c r="A79" s="40"/>
      <c r="B79" s="20" t="s">
        <v>104</v>
      </c>
      <c r="C79" s="13"/>
      <c r="D79" s="39">
        <v>1</v>
      </c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49">
        <v>44924</v>
      </c>
    </row>
    <row r="80" spans="1:11" x14ac:dyDescent="0.25">
      <c r="A80" s="40"/>
      <c r="B80" s="20" t="s">
        <v>105</v>
      </c>
      <c r="C80" s="13"/>
      <c r="D80" s="39">
        <v>0.25</v>
      </c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49"/>
    </row>
    <row r="81" spans="1:11" x14ac:dyDescent="0.25">
      <c r="A81" s="48" t="s">
        <v>47</v>
      </c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>
        <v>44957</v>
      </c>
      <c r="B82" s="20" t="s">
        <v>51</v>
      </c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>
        <v>2</v>
      </c>
      <c r="I82" s="9"/>
      <c r="J82" s="11"/>
      <c r="K82" s="20" t="s">
        <v>82</v>
      </c>
    </row>
    <row r="83" spans="1:11" x14ac:dyDescent="0.25">
      <c r="A83" s="40">
        <v>44985</v>
      </c>
      <c r="B83" s="20" t="s">
        <v>61</v>
      </c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>
        <v>44977</v>
      </c>
    </row>
    <row r="84" spans="1:11" x14ac:dyDescent="0.25">
      <c r="A84" s="40">
        <v>45016</v>
      </c>
      <c r="B84" s="20" t="s">
        <v>54</v>
      </c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>
        <v>3</v>
      </c>
      <c r="I84" s="9"/>
      <c r="J84" s="11"/>
      <c r="K84" s="20" t="s">
        <v>84</v>
      </c>
    </row>
    <row r="85" spans="1:11" x14ac:dyDescent="0.25">
      <c r="A85" s="40">
        <v>45046</v>
      </c>
      <c r="B85" s="20" t="s">
        <v>51</v>
      </c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>
        <v>2</v>
      </c>
      <c r="I85" s="9"/>
      <c r="J85" s="11"/>
      <c r="K85" s="20" t="s">
        <v>81</v>
      </c>
    </row>
    <row r="86" spans="1:11" x14ac:dyDescent="0.25">
      <c r="A86" s="40">
        <v>45077</v>
      </c>
      <c r="B86" s="20" t="s">
        <v>50</v>
      </c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>
        <v>1</v>
      </c>
      <c r="I86" s="9"/>
      <c r="J86" s="11"/>
      <c r="K86" s="49">
        <v>45044</v>
      </c>
    </row>
    <row r="87" spans="1:11" x14ac:dyDescent="0.25">
      <c r="A87" s="40"/>
      <c r="B87" s="20" t="s">
        <v>51</v>
      </c>
      <c r="C87" s="13"/>
      <c r="D87" s="39"/>
      <c r="E87" s="9"/>
      <c r="F87" s="20"/>
      <c r="G87" s="13" t="str">
        <f>IF(ISBLANK(Table15[[#This Row],[EARNED]]),"",Table15[[#This Row],[EARNED]])</f>
        <v/>
      </c>
      <c r="H87" s="39">
        <v>2</v>
      </c>
      <c r="I87" s="9"/>
      <c r="J87" s="11"/>
      <c r="K87" s="20" t="s">
        <v>83</v>
      </c>
    </row>
    <row r="88" spans="1:11" x14ac:dyDescent="0.25">
      <c r="A88" s="40">
        <v>45107</v>
      </c>
      <c r="B88" s="20" t="s">
        <v>54</v>
      </c>
      <c r="C88" s="13">
        <v>1.25</v>
      </c>
      <c r="D88" s="39"/>
      <c r="E88" s="9"/>
      <c r="F88" s="20"/>
      <c r="G88" s="13"/>
      <c r="H88" s="39">
        <v>3</v>
      </c>
      <c r="I88" s="9"/>
      <c r="J88" s="11"/>
      <c r="K88" s="20" t="s">
        <v>85</v>
      </c>
    </row>
    <row r="89" spans="1:11" x14ac:dyDescent="0.25">
      <c r="A89" s="40">
        <v>45138</v>
      </c>
      <c r="B89" s="20" t="s">
        <v>50</v>
      </c>
      <c r="C89" s="13">
        <v>1.25</v>
      </c>
      <c r="D89" s="39"/>
      <c r="E89" s="9"/>
      <c r="F89" s="20"/>
      <c r="G89" s="13">
        <f>IF(ISBLANK(Table15[[#This Row],[EARNED]]),"",Table15[[#This Row],[EARNED]])</f>
        <v>1.25</v>
      </c>
      <c r="H89" s="39">
        <v>3</v>
      </c>
      <c r="I89" s="9"/>
      <c r="J89" s="11"/>
      <c r="K89" s="20" t="s">
        <v>86</v>
      </c>
    </row>
    <row r="90" spans="1:11" x14ac:dyDescent="0.25">
      <c r="A90" s="40"/>
      <c r="B90" s="20" t="s">
        <v>51</v>
      </c>
      <c r="C90" s="13"/>
      <c r="D90" s="39"/>
      <c r="E90" s="9"/>
      <c r="F90" s="20"/>
      <c r="G90" s="13" t="str">
        <f>IF(ISBLANK(Table15[[#This Row],[EARNED]]),"",Table15[[#This Row],[EARNED]])</f>
        <v/>
      </c>
      <c r="H90" s="39">
        <v>2</v>
      </c>
      <c r="I90" s="9"/>
      <c r="J90" s="11"/>
      <c r="K90" s="20" t="s">
        <v>87</v>
      </c>
    </row>
    <row r="91" spans="1:11" x14ac:dyDescent="0.25">
      <c r="A91" s="40"/>
      <c r="B91" s="20" t="s">
        <v>89</v>
      </c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 t="s">
        <v>88</v>
      </c>
    </row>
    <row r="92" spans="1:11" x14ac:dyDescent="0.25">
      <c r="A92" s="40">
        <v>45169</v>
      </c>
      <c r="B92" s="20"/>
      <c r="C92" s="13">
        <v>1.25</v>
      </c>
      <c r="D92" s="39"/>
      <c r="E92" s="9"/>
      <c r="F92" s="20"/>
      <c r="G92" s="13">
        <f>IF(ISBLANK(Table15[[#This Row],[EARNED]]),"",Table15[[#This Row],[EARNED]])</f>
        <v>1.25</v>
      </c>
      <c r="H92" s="39"/>
      <c r="I92" s="9"/>
      <c r="J92" s="11"/>
      <c r="K92" s="20"/>
    </row>
    <row r="93" spans="1:11" x14ac:dyDescent="0.25">
      <c r="A93" s="40">
        <v>45199</v>
      </c>
      <c r="B93" s="20" t="s">
        <v>50</v>
      </c>
      <c r="C93" s="13">
        <v>1.25</v>
      </c>
      <c r="D93" s="39"/>
      <c r="E93" s="9"/>
      <c r="F93" s="20"/>
      <c r="G93" s="13">
        <f>IF(ISBLANK(Table15[[#This Row],[EARNED]]),"",Table15[[#This Row],[EARNED]])</f>
        <v>1.25</v>
      </c>
      <c r="H93" s="39">
        <v>1</v>
      </c>
      <c r="I93" s="9"/>
      <c r="J93" s="11"/>
      <c r="K93" s="49">
        <v>45175</v>
      </c>
    </row>
    <row r="94" spans="1:11" x14ac:dyDescent="0.25">
      <c r="A94" s="40">
        <v>45230</v>
      </c>
      <c r="B94" s="20" t="s">
        <v>51</v>
      </c>
      <c r="C94" s="13">
        <v>1.25</v>
      </c>
      <c r="D94" s="39"/>
      <c r="E94" s="9"/>
      <c r="F94" s="20"/>
      <c r="G94" s="13">
        <f>IF(ISBLANK(Table15[[#This Row],[EARNED]]),"",Table15[[#This Row],[EARNED]])</f>
        <v>1.25</v>
      </c>
      <c r="H94" s="39">
        <v>2</v>
      </c>
      <c r="I94" s="9"/>
      <c r="J94" s="11"/>
      <c r="K94" s="20" t="s">
        <v>99</v>
      </c>
    </row>
    <row r="95" spans="1:11" x14ac:dyDescent="0.25">
      <c r="A95" s="40">
        <v>45260</v>
      </c>
      <c r="B95" s="20" t="s">
        <v>51</v>
      </c>
      <c r="C95" s="13">
        <v>1.25</v>
      </c>
      <c r="D95" s="39"/>
      <c r="E95" s="9"/>
      <c r="F95" s="20"/>
      <c r="G95" s="13">
        <f>IF(ISBLANK(Table15[[#This Row],[EARNED]]),"",Table15[[#This Row],[EARNED]])</f>
        <v>1.25</v>
      </c>
      <c r="H95" s="39">
        <v>2</v>
      </c>
      <c r="I95" s="9"/>
      <c r="J95" s="11"/>
      <c r="K95" s="20" t="s">
        <v>102</v>
      </c>
    </row>
    <row r="96" spans="1:11" x14ac:dyDescent="0.25">
      <c r="A96" s="40">
        <v>45291</v>
      </c>
      <c r="B96" s="20" t="s">
        <v>50</v>
      </c>
      <c r="C96" s="13"/>
      <c r="D96" s="39"/>
      <c r="E96" s="9"/>
      <c r="F96" s="20"/>
      <c r="G96" s="13" t="str">
        <f>IF(ISBLANK(Table15[[#This Row],[EARNED]]),"",Table15[[#This Row],[EARNED]])</f>
        <v/>
      </c>
      <c r="H96" s="39">
        <v>1</v>
      </c>
      <c r="I96" s="9"/>
      <c r="J96" s="11"/>
      <c r="K96" s="20"/>
    </row>
    <row r="97" spans="1:11" x14ac:dyDescent="0.25">
      <c r="A97" s="40"/>
      <c r="B97" s="20" t="s">
        <v>50</v>
      </c>
      <c r="C97" s="13"/>
      <c r="D97" s="39"/>
      <c r="E97" s="9"/>
      <c r="F97" s="20"/>
      <c r="G97" s="13" t="str">
        <f>IF(ISBLANK(Table15[[#This Row],[EARNED]]),"",Table15[[#This Row],[EARNED]])</f>
        <v/>
      </c>
      <c r="H97" s="39">
        <v>1</v>
      </c>
      <c r="I97" s="9"/>
      <c r="J97" s="11"/>
      <c r="K97" s="49">
        <v>45274</v>
      </c>
    </row>
    <row r="98" spans="1:11" x14ac:dyDescent="0.25">
      <c r="A98" s="40"/>
      <c r="B98" s="20" t="s">
        <v>49</v>
      </c>
      <c r="C98" s="13"/>
      <c r="D98" s="39">
        <v>5</v>
      </c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49" t="s">
        <v>124</v>
      </c>
    </row>
    <row r="99" spans="1:11" x14ac:dyDescent="0.25">
      <c r="A99" s="48" t="s">
        <v>123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>
        <v>45322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>
        <v>45351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>
        <v>45382</v>
      </c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>
        <v>45412</v>
      </c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>
        <v>45443</v>
      </c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>
        <v>45473</v>
      </c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>
        <v>45504</v>
      </c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>
        <v>45535</v>
      </c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IF(ISBLANK(Table15[[#This Row],[EARNED]]),"",Table15[[#This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IF(ISBLANK(Table15[[#This Row],[EARNED]]),"",Table15[[#This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IF(ISBLANK(Table15[[#This Row],[EARNED]]),"",Table15[[#This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IF(ISBLANK(Table15[[#This Row],[EARNED]]),"",Table15[[#This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IF(ISBLANK(Table15[[#This Row],[EARNED]]),"",Table15[[#This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IF(ISBLANK(Table15[[#This Row],[EARNED]]),"",Table15[[#This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IF(ISBLANK(Table15[[#This Row],[EARNED]]),"",Table15[[#This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IF(ISBLANK(Table15[[#This Row],[EARNED]]),"",Table15[[#This Row],[EARNED]])</f>
        <v/>
      </c>
      <c r="H144" s="39"/>
      <c r="I144" s="9"/>
      <c r="J144" s="11"/>
      <c r="K144" s="20"/>
    </row>
    <row r="145" spans="1:11" x14ac:dyDescent="0.25">
      <c r="A145" s="41"/>
      <c r="B145" s="15"/>
      <c r="C145" s="42"/>
      <c r="D145" s="43"/>
      <c r="E145" s="9"/>
      <c r="F145" s="15"/>
      <c r="G145" s="42" t="str">
        <f>IF(ISBLANK(Table15[[#This Row],[EARNED]]),"",Table15[[#This Row],[EARNED]])</f>
        <v/>
      </c>
      <c r="H145" s="43"/>
      <c r="I145" s="9"/>
      <c r="J145" s="12"/>
      <c r="K14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22"/>
  <sheetViews>
    <sheetView zoomScale="120" zoomScaleNormal="120" workbookViewId="0">
      <pane ySplit="4425" topLeftCell="A25" activePane="bottomLeft"/>
      <selection activeCell="E9" sqref="E9"/>
      <selection pane="bottomLeft" activeCell="H42" sqref="H4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tr">
        <f>IF(ISBLANK('2018 LEAVE CREDITS'!B2:C2),"---------",'2018 LEAVE CREDITS'!B2:C2)</f>
        <v>SARDIÑOLA, REBECCA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5" t="str">
        <f>IF(ISBLANK('2018 LEAVE CREDITS'!F3:G3),"---------",'2018 LEAVE CREDITS'!F3:G3)</f>
        <v>---------</v>
      </c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tr">
        <f>IF(ISBLANK('2018 LEAVE CREDITS'!B4:C4),"---------",'2018 LEAVE CREDITS'!B4:C4)</f>
        <v>CASUAL</v>
      </c>
      <c r="C4" s="51"/>
      <c r="D4" s="22" t="s">
        <v>12</v>
      </c>
      <c r="F4" s="56" t="str">
        <f>IF(ISBLANK('2018 LEAVE CREDITS'!F4:G4),"",'2018 LEAVE CREDITS'!F4:G4)</f>
        <v/>
      </c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9.9000000000003752E-2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43160</v>
      </c>
      <c r="B11" s="20" t="s">
        <v>50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43175</v>
      </c>
    </row>
    <row r="12" spans="1:11" x14ac:dyDescent="0.25">
      <c r="A12" s="40">
        <v>43191</v>
      </c>
      <c r="B12" s="20" t="s">
        <v>51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</v>
      </c>
      <c r="I12" s="9"/>
      <c r="J12" s="11"/>
      <c r="K12" s="20" t="s">
        <v>52</v>
      </c>
    </row>
    <row r="13" spans="1:11" x14ac:dyDescent="0.25">
      <c r="A13" s="40"/>
      <c r="B13" s="20" t="s">
        <v>50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43193</v>
      </c>
    </row>
    <row r="14" spans="1:11" x14ac:dyDescent="0.25">
      <c r="A14" s="40">
        <v>43252</v>
      </c>
      <c r="B14" s="20" t="s">
        <v>50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43278</v>
      </c>
    </row>
    <row r="15" spans="1:11" x14ac:dyDescent="0.25">
      <c r="A15" s="40"/>
      <c r="B15" s="20" t="s">
        <v>51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2</v>
      </c>
      <c r="I15" s="9"/>
      <c r="J15" s="11"/>
      <c r="K15" s="20" t="s">
        <v>53</v>
      </c>
    </row>
    <row r="16" spans="1:11" x14ac:dyDescent="0.25">
      <c r="A16" s="41">
        <v>43313</v>
      </c>
      <c r="B16" s="15" t="s">
        <v>50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1</v>
      </c>
      <c r="I16" s="9"/>
      <c r="J16" s="12"/>
      <c r="K16" s="50">
        <v>43341</v>
      </c>
    </row>
    <row r="17" spans="1:11" x14ac:dyDescent="0.25">
      <c r="A17" s="40">
        <v>43374</v>
      </c>
      <c r="B17" s="20" t="s">
        <v>50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43384</v>
      </c>
    </row>
    <row r="18" spans="1:11" x14ac:dyDescent="0.25">
      <c r="A18" s="40"/>
      <c r="B18" s="20" t="s">
        <v>54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3</v>
      </c>
      <c r="I18" s="9"/>
      <c r="J18" s="11"/>
      <c r="K18" s="20" t="s">
        <v>55</v>
      </c>
    </row>
    <row r="19" spans="1:11" x14ac:dyDescent="0.25">
      <c r="A19" s="40"/>
      <c r="B19" s="20" t="s">
        <v>50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43404</v>
      </c>
    </row>
    <row r="20" spans="1:11" x14ac:dyDescent="0.25">
      <c r="A20" s="40">
        <v>43405</v>
      </c>
      <c r="B20" s="20" t="s">
        <v>50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49">
        <v>43419</v>
      </c>
    </row>
    <row r="21" spans="1:11" x14ac:dyDescent="0.25">
      <c r="A21" s="48" t="s">
        <v>43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43466</v>
      </c>
      <c r="B22" s="20" t="s">
        <v>51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2</v>
      </c>
      <c r="I22" s="9"/>
      <c r="J22" s="11"/>
      <c r="K22" s="20" t="s">
        <v>56</v>
      </c>
    </row>
    <row r="23" spans="1:11" x14ac:dyDescent="0.25">
      <c r="A23" s="40">
        <v>43497</v>
      </c>
      <c r="B23" s="20" t="s">
        <v>54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3</v>
      </c>
      <c r="I23" s="9"/>
      <c r="J23" s="11"/>
      <c r="K23" s="20" t="s">
        <v>57</v>
      </c>
    </row>
    <row r="24" spans="1:11" x14ac:dyDescent="0.25">
      <c r="A24" s="40">
        <v>43678</v>
      </c>
      <c r="B24" s="20" t="s">
        <v>54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3</v>
      </c>
      <c r="I24" s="9"/>
      <c r="J24" s="11"/>
      <c r="K24" s="20" t="s">
        <v>58</v>
      </c>
    </row>
    <row r="25" spans="1:11" x14ac:dyDescent="0.25">
      <c r="A25" s="40"/>
      <c r="B25" s="20" t="s">
        <v>60</v>
      </c>
      <c r="C25" s="13"/>
      <c r="D25" s="39">
        <v>1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9">
        <v>43700</v>
      </c>
    </row>
    <row r="26" spans="1:11" x14ac:dyDescent="0.25">
      <c r="A26" s="40">
        <v>43739</v>
      </c>
      <c r="B26" s="20" t="s">
        <v>60</v>
      </c>
      <c r="C26" s="13"/>
      <c r="D26" s="39">
        <v>1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>
        <v>43753</v>
      </c>
    </row>
    <row r="27" spans="1:11" x14ac:dyDescent="0.25">
      <c r="A27" s="40">
        <v>43800</v>
      </c>
      <c r="B27" s="20" t="s">
        <v>54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3</v>
      </c>
      <c r="I27" s="9"/>
      <c r="J27" s="11"/>
      <c r="K27" s="20" t="s">
        <v>59</v>
      </c>
    </row>
    <row r="28" spans="1:11" x14ac:dyDescent="0.25">
      <c r="A28" s="48" t="s">
        <v>44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43891</v>
      </c>
      <c r="B29" s="20" t="s">
        <v>66</v>
      </c>
      <c r="C29" s="13"/>
      <c r="D29" s="39">
        <v>2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64</v>
      </c>
    </row>
    <row r="30" spans="1:11" x14ac:dyDescent="0.25">
      <c r="A30" s="40"/>
      <c r="B30" s="20" t="s">
        <v>66</v>
      </c>
      <c r="C30" s="13"/>
      <c r="D30" s="39">
        <v>2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 t="s">
        <v>65</v>
      </c>
    </row>
    <row r="31" spans="1:11" x14ac:dyDescent="0.25">
      <c r="A31" s="40">
        <v>43983</v>
      </c>
      <c r="B31" s="20" t="s">
        <v>60</v>
      </c>
      <c r="C31" s="13"/>
      <c r="D31" s="39">
        <v>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49">
        <v>44001</v>
      </c>
    </row>
    <row r="32" spans="1:11" x14ac:dyDescent="0.25">
      <c r="A32" s="40"/>
      <c r="B32" s="20" t="s">
        <v>66</v>
      </c>
      <c r="C32" s="13"/>
      <c r="D32" s="39">
        <v>2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67</v>
      </c>
    </row>
    <row r="33" spans="1:11" x14ac:dyDescent="0.25">
      <c r="A33" s="40">
        <v>44013</v>
      </c>
      <c r="B33" s="20" t="s">
        <v>68</v>
      </c>
      <c r="C33" s="13"/>
      <c r="D33" s="39">
        <v>4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71</v>
      </c>
    </row>
    <row r="34" spans="1:11" x14ac:dyDescent="0.25">
      <c r="A34" s="40"/>
      <c r="B34" s="20" t="s">
        <v>69</v>
      </c>
      <c r="C34" s="13"/>
      <c r="D34" s="39">
        <v>8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 t="s">
        <v>72</v>
      </c>
    </row>
    <row r="35" spans="1:11" x14ac:dyDescent="0.25">
      <c r="A35" s="40"/>
      <c r="B35" s="20" t="s">
        <v>70</v>
      </c>
      <c r="C35" s="13"/>
      <c r="D35" s="39">
        <v>3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9" t="s">
        <v>73</v>
      </c>
    </row>
    <row r="36" spans="1:11" x14ac:dyDescent="0.25">
      <c r="A36" s="40"/>
      <c r="B36" s="20" t="s">
        <v>60</v>
      </c>
      <c r="C36" s="13"/>
      <c r="D36" s="39">
        <v>1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9">
        <v>43915</v>
      </c>
    </row>
    <row r="37" spans="1:11" x14ac:dyDescent="0.25">
      <c r="A37" s="40"/>
      <c r="B37" s="20" t="s">
        <v>60</v>
      </c>
      <c r="C37" s="13"/>
      <c r="D37" s="39">
        <v>1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49">
        <v>43910</v>
      </c>
    </row>
    <row r="38" spans="1:11" x14ac:dyDescent="0.25">
      <c r="A38" s="48" t="s">
        <v>46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44682</v>
      </c>
      <c r="B39" s="20" t="s">
        <v>70</v>
      </c>
      <c r="C39" s="13"/>
      <c r="D39" s="39">
        <v>3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115</v>
      </c>
    </row>
    <row r="40" spans="1:11" x14ac:dyDescent="0.25">
      <c r="A40" s="40"/>
      <c r="B40" s="20" t="s">
        <v>66</v>
      </c>
      <c r="C40" s="13"/>
      <c r="D40" s="39">
        <v>2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 t="s">
        <v>114</v>
      </c>
    </row>
    <row r="41" spans="1:11" x14ac:dyDescent="0.25">
      <c r="A41" s="40">
        <v>44713</v>
      </c>
      <c r="B41" s="20" t="s">
        <v>66</v>
      </c>
      <c r="C41" s="13"/>
      <c r="D41" s="39">
        <v>2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78</v>
      </c>
    </row>
    <row r="42" spans="1:11" x14ac:dyDescent="0.25">
      <c r="A42" s="40"/>
      <c r="B42" s="20" t="s">
        <v>68</v>
      </c>
      <c r="C42" s="13"/>
      <c r="D42" s="39">
        <v>4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77</v>
      </c>
    </row>
    <row r="43" spans="1:11" x14ac:dyDescent="0.25">
      <c r="A43" s="40"/>
      <c r="B43" s="20" t="s">
        <v>66</v>
      </c>
      <c r="C43" s="13"/>
      <c r="D43" s="39">
        <v>2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76</v>
      </c>
    </row>
    <row r="44" spans="1:11" x14ac:dyDescent="0.25">
      <c r="A44" s="40"/>
      <c r="B44" s="20" t="s">
        <v>66</v>
      </c>
      <c r="C44" s="13"/>
      <c r="D44" s="39">
        <v>2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75</v>
      </c>
    </row>
    <row r="45" spans="1:11" x14ac:dyDescent="0.25">
      <c r="A45" s="40"/>
      <c r="B45" s="20" t="s">
        <v>60</v>
      </c>
      <c r="C45" s="13"/>
      <c r="D45" s="39">
        <v>1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>
        <v>44818</v>
      </c>
    </row>
    <row r="46" spans="1:11" x14ac:dyDescent="0.25">
      <c r="A46" s="40"/>
      <c r="B46" s="20" t="s">
        <v>66</v>
      </c>
      <c r="C46" s="13"/>
      <c r="D46" s="39">
        <v>2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74</v>
      </c>
    </row>
    <row r="47" spans="1:11" x14ac:dyDescent="0.25">
      <c r="A47" s="48" t="s">
        <v>47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45148</v>
      </c>
      <c r="B48" s="20" t="s">
        <v>90</v>
      </c>
      <c r="C48" s="13"/>
      <c r="D48" s="39">
        <v>2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91</v>
      </c>
    </row>
    <row r="49" spans="1:11" x14ac:dyDescent="0.25">
      <c r="A49" s="40"/>
      <c r="B49" s="20" t="s">
        <v>90</v>
      </c>
      <c r="C49" s="13"/>
      <c r="D49" s="39">
        <v>2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 t="s">
        <v>92</v>
      </c>
    </row>
    <row r="50" spans="1:11" x14ac:dyDescent="0.25">
      <c r="A50" s="40"/>
      <c r="B50" s="20" t="s">
        <v>90</v>
      </c>
      <c r="C50" s="13"/>
      <c r="D50" s="39">
        <v>2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 t="s">
        <v>93</v>
      </c>
    </row>
    <row r="51" spans="1:11" x14ac:dyDescent="0.25">
      <c r="A51" s="40"/>
      <c r="B51" s="20" t="s">
        <v>90</v>
      </c>
      <c r="C51" s="13"/>
      <c r="D51" s="39">
        <v>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 t="s">
        <v>94</v>
      </c>
    </row>
    <row r="52" spans="1:11" x14ac:dyDescent="0.25">
      <c r="A52" s="40">
        <v>45170</v>
      </c>
      <c r="B52" s="20" t="s">
        <v>95</v>
      </c>
      <c r="C52" s="13"/>
      <c r="D52" s="39">
        <v>8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96</v>
      </c>
    </row>
    <row r="53" spans="1:11" x14ac:dyDescent="0.25">
      <c r="A53" s="40">
        <v>45200</v>
      </c>
      <c r="B53" s="20" t="s">
        <v>97</v>
      </c>
      <c r="C53" s="13"/>
      <c r="D53" s="39">
        <v>10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98</v>
      </c>
    </row>
    <row r="54" spans="1:11" x14ac:dyDescent="0.25">
      <c r="A54" s="40">
        <v>45231</v>
      </c>
      <c r="B54" s="20" t="s">
        <v>100</v>
      </c>
      <c r="C54" s="13"/>
      <c r="D54" s="39">
        <v>7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 t="s">
        <v>101</v>
      </c>
    </row>
    <row r="55" spans="1:11" x14ac:dyDescent="0.25">
      <c r="A55" s="40"/>
      <c r="B55" s="20" t="s">
        <v>90</v>
      </c>
      <c r="C55" s="13"/>
      <c r="D55" s="39">
        <v>2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103</v>
      </c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1"/>
      <c r="B122" s="15"/>
      <c r="C122" s="42"/>
      <c r="D122" s="43"/>
      <c r="E122" s="9"/>
      <c r="F122" s="15"/>
      <c r="G122" s="42" t="str">
        <f>IF(ISBLANK(Table1[[#This Row],[EARNED]]),"",Table1[[#This Row],[EARNED]])</f>
        <v/>
      </c>
      <c r="H122" s="43"/>
      <c r="I122" s="9"/>
      <c r="J122" s="12"/>
      <c r="K12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79.099000000000004</v>
      </c>
      <c r="B3" s="11">
        <v>25</v>
      </c>
      <c r="D3"/>
      <c r="E3">
        <v>3</v>
      </c>
      <c r="F3">
        <v>11</v>
      </c>
      <c r="G3" s="47">
        <f>SUMIFS(F7:F14,E7:E14,E3)+SUMIFS(D7:D66,C7:C66,F3)+D3</f>
        <v>0.39800000000000002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2023-12-19T06:07:00Z</dcterms:modified>
</cp:coreProperties>
</file>