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5" l="1"/>
  <c r="G26" i="5"/>
  <c r="G22" i="5"/>
  <c r="G20" i="5"/>
  <c r="G24" i="1"/>
  <c r="G19" i="1"/>
  <c r="G20" i="1"/>
  <c r="G17" i="1"/>
  <c r="G12" i="1"/>
  <c r="G13" i="1"/>
  <c r="F3" i="1" l="1"/>
  <c r="B4" i="1"/>
  <c r="F4" i="1" l="1"/>
  <c r="B3" i="1"/>
  <c r="B2" i="1"/>
  <c r="G66" i="5"/>
  <c r="G53" i="5"/>
  <c r="G40" i="5"/>
  <c r="G27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4" i="1"/>
  <c r="G15" i="1"/>
  <c r="G16" i="1"/>
  <c r="G18" i="1"/>
  <c r="G21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<sst xmlns="http://schemas.openxmlformats.org/spreadsheetml/2006/main" count="134" uniqueCount="83">
  <si>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</si>
  <si>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</si>
  <si>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</si>
  <si>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</si>
  <si>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</si>
  <si>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</si>
  <si>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</si>
  <si>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</si>
  <si>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</si>
  <si>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</si>
  <si>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</si>
  <si>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</si>
  <si>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</si>
  <si>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</si>
  <si>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</si>
  <si>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</si>
  <si>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</si>
  <si>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</si>
  <si>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</si>
  <si>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</si>
  <si>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</si>
  <si>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</si>
  <si>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</si>
  <si>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</si>
  <si>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</si>
  <si>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</si>
  <si>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</si>
  <si>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</si>
  <si>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</si>
  <si>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</si>
  <si>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</si>
  <si>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</si>
  <si>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</si>
  <si>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</si>
  <si>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</si>
  <si>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</si>
  <si>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</si>
  <si>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</si>
  <si>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</si>
  <si>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</si>
  <si>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</si>
  <si>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</si>
  <si>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</si>
  <si>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</si>
  <si>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</si>
  <si>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</si>
  <si>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</si>
  <si>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</si>
  <si>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</si>
  <si>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</si>
  <si>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SARMIENTO, MELQUIADES JR. F.</t>
  </si>
  <si>
    <t>SL(1-0-0)</t>
  </si>
  <si>
    <t>SL(2-0-0)</t>
  </si>
  <si>
    <t>12/13,21/2018</t>
  </si>
  <si>
    <t>1/15-19/2018</t>
  </si>
  <si>
    <t>SP(1-0-0)</t>
  </si>
  <si>
    <t>4/16,17/2018</t>
  </si>
  <si>
    <t>VL(2-0-0)</t>
  </si>
  <si>
    <t>5/2,3/2018</t>
  </si>
  <si>
    <t>SL(3-0-0)</t>
  </si>
  <si>
    <t>4/25-27/2018</t>
  </si>
  <si>
    <t>6/4,5/2018</t>
  </si>
  <si>
    <t>PL(7-0-0)</t>
  </si>
  <si>
    <t>8/10-20/2018</t>
  </si>
  <si>
    <t>VL(6-0-0)</t>
  </si>
  <si>
    <t>8/23-31/2018</t>
  </si>
  <si>
    <t>9/3,4/2018</t>
  </si>
  <si>
    <t>9/12,13/2018</t>
  </si>
  <si>
    <t>9/19,20/2018</t>
  </si>
  <si>
    <t>SL(7-0-0)</t>
  </si>
  <si>
    <t>10/9,10/2018</t>
  </si>
  <si>
    <t>10/23-31/2018</t>
  </si>
  <si>
    <t>SVL(4-0-0)</t>
  </si>
  <si>
    <t>11/16-21/2018</t>
  </si>
  <si>
    <t>SVL(9-0-0)</t>
  </si>
  <si>
    <t>12/27,28/2018</t>
  </si>
  <si>
    <t>11/5-9,12/1-5/2018</t>
  </si>
  <si>
    <t>1/23,24/2019</t>
  </si>
  <si>
    <t>TOTAL LEAVE</t>
  </si>
  <si>
    <t>VL(5-0-0)</t>
  </si>
  <si>
    <t>7/14,17,18,19,20/2023</t>
  </si>
  <si>
    <t>VL(7-0-0)</t>
  </si>
  <si>
    <t>12/14,15,18-22/2023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</si>
</sst>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zoomScale="88" zoomScaleNormal="88" workbookViewId="0">
      <pane ySplit="3510" topLeftCell="A79" activePane="bottomLeft"/>
      <selection activeCell="B3" sqref="B3:C3"/>
      <selection pane="bottomLeft" activeCell="E89" sqref="E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/>
      <c r="C3" s="52"/>
      <c r="D3" s="22" t="s">
        <v>13</v>
      </c>
      <c r="F3" s="59"/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37.25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>
        <v>5</v>
      </c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52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>
        <v>2</v>
      </c>
      <c r="I19" s="9"/>
      <c r="J19" s="11"/>
      <c r="K19" s="20" t="s">
        <v>67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>
        <v>2</v>
      </c>
      <c r="I20" s="9"/>
      <c r="J20" s="11"/>
      <c r="K20" s="20" t="s">
        <v>68</v>
      </c>
    </row>
    <row r="21" spans="1:11" x14ac:dyDescent="0.25">
      <c r="A21" s="40">
        <v>43374</v>
      </c>
      <c r="B21" s="20" t="s">
        <v>52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>
        <v>2</v>
      </c>
      <c r="I21" s="9"/>
      <c r="J21" s="11"/>
      <c r="K21" s="20" t="s">
        <v>70</v>
      </c>
    </row>
    <row r="22" spans="1:11" x14ac:dyDescent="0.25">
      <c r="A22" s="40"/>
      <c r="B22" s="20" t="s">
        <v>69</v>
      </c>
      <c r="C22" s="13"/>
      <c r="D22" s="39"/>
      <c r="E22" s="9"/>
      <c r="F22" s="20"/>
      <c r="G22" s="13" t="str">
        <f>IF(ISBLANK(Table15[[#This Row],[EARNED]]),"",Table15[[#This Row],[EARNED]])</f>
        <v/>
      </c>
      <c r="H22" s="39">
        <v>7</v>
      </c>
      <c r="I22" s="9"/>
      <c r="J22" s="11"/>
      <c r="K22" s="20" t="s">
        <v>71</v>
      </c>
    </row>
    <row r="23" spans="1:11" x14ac:dyDescent="0.25">
      <c r="A23" s="40">
        <v>43405</v>
      </c>
      <c r="B23" s="20" t="s">
        <v>72</v>
      </c>
      <c r="C23" s="13">
        <v>1.25</v>
      </c>
      <c r="D23" s="39">
        <v>4</v>
      </c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 t="s">
        <v>73</v>
      </c>
    </row>
    <row r="24" spans="1:11" x14ac:dyDescent="0.25">
      <c r="A24" s="40">
        <v>43435</v>
      </c>
      <c r="B24" s="20" t="s">
        <v>57</v>
      </c>
      <c r="C24" s="13">
        <v>1.25</v>
      </c>
      <c r="D24" s="39">
        <v>2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 t="s">
        <v>75</v>
      </c>
    </row>
    <row r="25" spans="1:11" x14ac:dyDescent="0.25">
      <c r="A25" s="40"/>
      <c r="B25" s="20" t="s">
        <v>74</v>
      </c>
      <c r="C25" s="13"/>
      <c r="D25" s="39">
        <v>9</v>
      </c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 t="s">
        <v>76</v>
      </c>
    </row>
    <row r="26" spans="1:11" x14ac:dyDescent="0.25">
      <c r="A26" s="40"/>
      <c r="B26" s="20" t="s">
        <v>52</v>
      </c>
      <c r="C26" s="13"/>
      <c r="D26" s="39"/>
      <c r="E26" s="9"/>
      <c r="F26" s="20"/>
      <c r="G26" s="13" t="str">
        <f>IF(ISBLANK(Table15[[#This Row],[EARNED]]),"",Table15[[#This Row],[EARNED]])</f>
        <v/>
      </c>
      <c r="H26" s="39">
        <v>2</v>
      </c>
      <c r="I26" s="9"/>
      <c r="J26" s="11"/>
      <c r="K26" s="20" t="s">
        <v>75</v>
      </c>
    </row>
    <row r="27" spans="1:11" x14ac:dyDescent="0.25">
      <c r="A27" s="48" t="s">
        <v>43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 t="s">
        <v>57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77</v>
      </c>
    </row>
    <row r="29" spans="1:11" x14ac:dyDescent="0.25">
      <c r="A29" s="40">
        <v>43497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43678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43709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43739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49</v>
      </c>
      <c r="C39" s="13">
        <v>1.25</v>
      </c>
      <c r="D39" s="39">
        <v>5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8" t="s">
        <v>44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43862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43891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43983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44013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44957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44985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45107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45169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45199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45230</v>
      </c>
      <c r="B89" s="20" t="s">
        <v>81</v>
      </c>
      <c r="C89" s="13"/>
      <c r="D89" s="39">
        <v>7</v>
      </c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 t="s">
        <v>82</v>
      </c>
    </row>
    <row r="90" spans="1:11" x14ac:dyDescent="0.25">
      <c r="A90" s="40">
        <v>45260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45351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45473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45535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45565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45596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="96" zoomScaleNormal="96" workbookViewId="0">
      <pane ySplit="3570" topLeftCell="A18" activePane="bottomLeft"/>
      <selection activeCell="E9" sqref="E9"/>
      <selection pane="bottomLeft" activeCell="A28" sqref="A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SARMIENTO, MELQUIADES JR. F.</v>
      </c>
      <c r="C2" s="52"/>
      <c r="D2" s="21" t="s">
        <v>14</v>
      </c>
      <c r="E2" s="10"/>
      <c r="F2" s="56"/>
      <c r="G2" s="56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9" t="str">
        <f>IF(ISBLANK('2018 LEAVE CREDITS'!F3:G3),"---------",'2018 LEAVE CREDITS'!F3:G3)</f>
        <v>---------</v>
      </c>
      <c r="G3" s="53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3" t="str">
        <f>IF(ISBLANK('2018 LEAVE CREDITS'!F4:G4),"",'2018 LEAVE CREDITS'!F4:G4)</f>
        <v/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2.1170000000000009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43111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43103</v>
      </c>
    </row>
    <row r="14" spans="1:11" x14ac:dyDescent="0.25">
      <c r="A14" s="40">
        <v>43132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43141</v>
      </c>
    </row>
    <row r="15" spans="1:11" x14ac:dyDescent="0.25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43164</v>
      </c>
    </row>
    <row r="16" spans="1:11" x14ac:dyDescent="0.25">
      <c r="A16" s="40">
        <v>43191</v>
      </c>
      <c r="B16" s="20" t="s">
        <v>55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43195</v>
      </c>
    </row>
    <row r="17" spans="1:11" x14ac:dyDescent="0.25">
      <c r="A17" s="40"/>
      <c r="B17" s="20" t="s">
        <v>52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56</v>
      </c>
    </row>
    <row r="18" spans="1:11" x14ac:dyDescent="0.25">
      <c r="A18" s="40">
        <v>43221</v>
      </c>
      <c r="B18" s="20" t="s">
        <v>57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15" t="s">
        <v>59</v>
      </c>
      <c r="C19" s="42"/>
      <c r="D19" s="43"/>
      <c r="E19" s="9"/>
      <c r="F19" s="15"/>
      <c r="G19" s="42" t="str">
        <f>IF(ISBLANK(Table1[[#This Row],[EARNED]]),"",Table1[[#This Row],[EARNED]])</f>
        <v/>
      </c>
      <c r="H19" s="43">
        <v>3</v>
      </c>
      <c r="I19" s="9"/>
      <c r="J19" s="12"/>
      <c r="K19" s="15" t="s">
        <v>60</v>
      </c>
    </row>
    <row r="20" spans="1:11" x14ac:dyDescent="0.25">
      <c r="A20" s="40"/>
      <c r="B20" s="15" t="s">
        <v>55</v>
      </c>
      <c r="C20" s="42"/>
      <c r="D20" s="43"/>
      <c r="E20" s="9"/>
      <c r="F20" s="15"/>
      <c r="G20" s="42" t="str">
        <f>IF(ISBLANK(Table1[[#This Row],[EARNED]]),"",Table1[[#This Row],[EARNED]])</f>
        <v/>
      </c>
      <c r="H20" s="43"/>
      <c r="I20" s="9"/>
      <c r="J20" s="12"/>
      <c r="K20" s="50">
        <v>43231</v>
      </c>
    </row>
    <row r="21" spans="1:11" x14ac:dyDescent="0.25">
      <c r="A21" s="40">
        <v>43252</v>
      </c>
      <c r="B21" s="15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2</v>
      </c>
      <c r="I21" s="9"/>
      <c r="J21" s="12"/>
      <c r="K21" s="15" t="s">
        <v>61</v>
      </c>
    </row>
    <row r="22" spans="1:11" x14ac:dyDescent="0.25">
      <c r="A22" s="40">
        <v>43282</v>
      </c>
      <c r="B22" s="20" t="s">
        <v>55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43299</v>
      </c>
    </row>
    <row r="23" spans="1:11" x14ac:dyDescent="0.25">
      <c r="A23" s="40">
        <v>43313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/>
      <c r="B24" s="20" t="s">
        <v>64</v>
      </c>
      <c r="C24" s="13"/>
      <c r="D24" s="39">
        <v>6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65</v>
      </c>
    </row>
    <row r="25" spans="1:11" x14ac:dyDescent="0.25">
      <c r="A25" s="40">
        <v>43344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66</v>
      </c>
    </row>
    <row r="26" spans="1:11" x14ac:dyDescent="0.25">
      <c r="A26" s="48" t="s">
        <v>47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45113</v>
      </c>
      <c r="B27" s="20" t="s">
        <v>79</v>
      </c>
      <c r="C27" s="13"/>
      <c r="D27" s="39">
        <v>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15.117000000000001</v>
      </c>
      <c r="B3" s="11">
        <v>15.25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1">
        <f>SUM('2018 LEAVE CREDITS'!E9,'2018 LEAVE CREDITS'!I9)</f>
        <v>108.5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2023-08-29T05:18:59Z</cp:lastPrinted>
  <dcterms:created xsi:type="dcterms:W3CDTF">2022-10-17T03:06:03Z</dcterms:created>
  <dcterms:modified xsi:type="dcterms:W3CDTF">2023-10-09T07:05:19Z</dcterms:modified>
</cp:coreProperties>
</file>