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"/>
    </mc:Choice>
  </mc:AlternateContent>
  <xr:revisionPtr revIDLastSave="0" documentId="13_ncr:1_{F171FCAF-616F-4C4F-848B-B74F4513C0D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G25" i="1" l="1"/>
  <c r="G26" i="1"/>
  <c r="G27" i="1"/>
  <c r="G28" i="1"/>
  <c r="G29" i="1"/>
  <c r="G30" i="1"/>
  <c r="G31" i="1"/>
  <c r="G32" i="1"/>
  <c r="G33" i="1"/>
  <c r="G3" i="3"/>
  <c r="G17" i="1"/>
  <c r="G18" i="1"/>
  <c r="G19" i="1"/>
  <c r="G20" i="1"/>
  <c r="G21" i="1"/>
  <c r="G10" i="1"/>
  <c r="G11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<sst xmlns="http://schemas.openxmlformats.org/spreadsheetml/2006/main" count="62" uniqueCount="57">
  <si>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</si>
  <si>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</si>
  <si>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</si>
  <si>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</si>
  <si>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</si>
  <si>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</si>
  <si>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</si>
  <si>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</si>
  <si>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</si>
  <si>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</si>
  <si>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</si>
  <si>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</si>
  <si>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</si>
  <si>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</si>
  <si>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</si>
  <si>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</si>
  <si>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</si>
  <si>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</si>
  <si>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</si>
  <si>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</si>
  <si>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</si>
  <si>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</si>
  <si>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</si>
  <si>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</si>
  <si>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</si>
  <si>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</si>
  <si>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</si>
  <si>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</si>
  <si>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</si>
  <si>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</si>
  <si>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</si>
  <si>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</si>
  <si>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</si>
  <si>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</si>
  <si>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</si>
  <si>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</si>
  <si>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</si>
  <si>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</si>
  <si>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</si>
  <si>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</si>
  <si>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</si>
  <si>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</si>
  <si>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</si>
  <si>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PINEDA, DANICCA NOELLE V.</t>
  </si>
  <si>
    <t>MEDICAL OFFICER III</t>
  </si>
  <si>
    <t>PERMANENT</t>
  </si>
  <si>
    <t>ONT</t>
  </si>
  <si>
    <t>2023</t>
  </si>
  <si>
    <t>5 - Single (including living common law)</t>
  </si>
  <si>
    <t>VL(13-0-0)</t>
  </si>
  <si>
    <t>6/5-22/2023</t>
  </si>
  <si>
    <t>VL(11-0-0)</t>
  </si>
  <si>
    <t>9/29 - 10/17/2023</t>
  </si>
  <si>
    <t xml:space="preserve"> *********************NOTHING FOLLOWS***********************</t>
  </si>
  <si>
    <t>TOTAL VL = 2.125</t>
  </si>
  <si>
    <t>TOTAL SL = 13.125</t>
  </si>
  <si>
    <t>RESIGNATION EFFECTIVE DATE: JANUARY 01,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</si>
</sst>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6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3"/>
  <sheetViews>
    <sheetView tabSelected="1" topLeftCell="A9" zoomScaleNormal="100" workbookViewId="0">
      <pane ySplit="3744" topLeftCell="A17" activePane="bottomLeft"/>
      <selection activeCell="B9" sqref="B9:B33"/>
      <selection pane="bottomLeft" activeCell="F30" sqref="F3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43</v>
      </c>
      <c r="C2" s="51"/>
      <c r="D2" s="21" t="s">
        <v>14</v>
      </c>
      <c r="E2" s="10"/>
      <c r="F2" s="58" t="s">
        <v>48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9">
        <v>44973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45</v>
      </c>
      <c r="C4" s="51"/>
      <c r="D4" s="22" t="s">
        <v>12</v>
      </c>
      <c r="F4" s="56" t="s">
        <v>46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70">
        <f>SUM(Table1[EARNED])-SUM(Table1[Absence Undertime W/ Pay])+CONVERTION!$A$3</f>
        <v>2.125</v>
      </c>
      <c r="F9" s="11"/>
      <c r="G9" s="13" t="str">
        <f>IF(ISBLANK(Table1[[#This Row],[EARNED]]),"",Table1[[#This Row],[EARNED]])</f>
        <v/>
      </c>
      <c r="H9" s="11"/>
      <c r="I9" s="70">
        <f>SUM(Table1[[EARNED ]])-SUM(Table1[Absence Undertime  W/ Pay])+CONVERTION!$B$3</f>
        <v>13.125</v>
      </c>
      <c r="J9" s="11"/>
      <c r="K9" s="20"/>
    </row>
    <row r="10" spans="1:11" x14ac:dyDescent="0.3">
      <c r="A10" s="49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7"/>
    </row>
    <row r="11" spans="1:11" x14ac:dyDescent="0.3">
      <c r="A11" s="40">
        <v>44973</v>
      </c>
      <c r="B11" s="20"/>
      <c r="C11" s="13">
        <v>0.625</v>
      </c>
      <c r="D11" s="39"/>
      <c r="E11" s="9">
        <f>SUM(C11,E10)-D11</f>
        <v>0.625</v>
      </c>
      <c r="F11" s="20"/>
      <c r="G11" s="13">
        <f>IF(ISBLANK(Table1[[#This Row],[EARNED]]),"",Table1[[#This Row],[EARNED]])</f>
        <v>0.625</v>
      </c>
      <c r="H11" s="39"/>
      <c r="I11" s="9">
        <f>SUM(I10,G11)-H11</f>
        <v>0.625</v>
      </c>
      <c r="J11" s="11"/>
      <c r="K11" s="20"/>
    </row>
    <row r="12" spans="1:11" x14ac:dyDescent="0.3">
      <c r="A12" s="40">
        <v>45016</v>
      </c>
      <c r="B12" s="20"/>
      <c r="C12" s="13">
        <v>1.25</v>
      </c>
      <c r="D12" s="39"/>
      <c r="E12" s="9">
        <f t="shared" ref="E12:E21" si="0">SUM(C12,E11)-D12</f>
        <v>1.875</v>
      </c>
      <c r="F12" s="20"/>
      <c r="G12" s="13">
        <f>IF(ISBLANK(Table1[[#This Row],[EARNED]]),"",Table1[[#This Row],[EARNED]])</f>
        <v>1.25</v>
      </c>
      <c r="H12" s="39"/>
      <c r="I12" s="9">
        <f t="shared" ref="I12:I21" si="1">SUM(I11,G12)-H12</f>
        <v>1.875</v>
      </c>
      <c r="J12" s="11"/>
      <c r="K12" s="20"/>
    </row>
    <row r="13" spans="1:11" x14ac:dyDescent="0.3">
      <c r="A13" s="40">
        <v>45046</v>
      </c>
      <c r="B13" s="20"/>
      <c r="C13" s="13">
        <v>1.25</v>
      </c>
      <c r="D13" s="39"/>
      <c r="E13" s="9">
        <f t="shared" si="0"/>
        <v>3.125</v>
      </c>
      <c r="F13" s="20"/>
      <c r="G13" s="13">
        <f>IF(ISBLANK(Table1[[#This Row],[EARNED]]),"",Table1[[#This Row],[EARNED]])</f>
        <v>1.25</v>
      </c>
      <c r="H13" s="39"/>
      <c r="I13" s="9">
        <f t="shared" si="1"/>
        <v>3.125</v>
      </c>
      <c r="J13" s="11"/>
      <c r="K13" s="20"/>
    </row>
    <row r="14" spans="1:11" x14ac:dyDescent="0.3">
      <c r="A14" s="40">
        <v>45077</v>
      </c>
      <c r="B14" s="20" t="s">
        <v>49</v>
      </c>
      <c r="C14" s="13">
        <v>1.25</v>
      </c>
      <c r="D14" s="39"/>
      <c r="E14" s="9">
        <f t="shared" si="0"/>
        <v>4.375</v>
      </c>
      <c r="F14" s="20">
        <v>13</v>
      </c>
      <c r="G14" s="13">
        <f>IF(ISBLANK(Table1[[#This Row],[EARNED]]),"",Table1[[#This Row],[EARNED]])</f>
        <v>1.25</v>
      </c>
      <c r="H14" s="39"/>
      <c r="I14" s="9">
        <f t="shared" si="1"/>
        <v>4.375</v>
      </c>
      <c r="J14" s="11"/>
      <c r="K14" s="20" t="s">
        <v>50</v>
      </c>
    </row>
    <row r="15" spans="1:11" x14ac:dyDescent="0.3">
      <c r="A15" s="40">
        <v>45107</v>
      </c>
      <c r="B15" s="20"/>
      <c r="C15" s="13">
        <v>1.25</v>
      </c>
      <c r="D15" s="39"/>
      <c r="E15" s="9">
        <f t="shared" si="0"/>
        <v>5.625</v>
      </c>
      <c r="F15" s="20"/>
      <c r="G15" s="13">
        <f>IF(ISBLANK(Table1[[#This Row],[EARNED]]),"",Table1[[#This Row],[EARNED]])</f>
        <v>1.25</v>
      </c>
      <c r="H15" s="39"/>
      <c r="I15" s="9">
        <f t="shared" si="1"/>
        <v>5.625</v>
      </c>
      <c r="J15" s="11"/>
      <c r="K15" s="20"/>
    </row>
    <row r="16" spans="1:11" x14ac:dyDescent="0.3">
      <c r="A16" s="40">
        <v>45138</v>
      </c>
      <c r="B16" s="15"/>
      <c r="C16" s="13">
        <v>1.25</v>
      </c>
      <c r="D16" s="42"/>
      <c r="E16" s="9">
        <f t="shared" si="0"/>
        <v>6.875</v>
      </c>
      <c r="F16" s="15"/>
      <c r="G16" s="41">
        <f>IF(ISBLANK(Table1[[#This Row],[EARNED]]),"",Table1[[#This Row],[EARNED]])</f>
        <v>1.25</v>
      </c>
      <c r="H16" s="42"/>
      <c r="I16" s="9">
        <f t="shared" si="1"/>
        <v>6.875</v>
      </c>
      <c r="J16" s="12"/>
      <c r="K16" s="15"/>
    </row>
    <row r="17" spans="1:11" x14ac:dyDescent="0.3">
      <c r="A17" s="40">
        <v>45169</v>
      </c>
      <c r="B17" s="20"/>
      <c r="C17" s="13">
        <v>1.25</v>
      </c>
      <c r="D17" s="39"/>
      <c r="E17" s="9">
        <f t="shared" si="0"/>
        <v>8.125</v>
      </c>
      <c r="F17" s="20"/>
      <c r="G17" s="13">
        <f>IF(ISBLANK(Table1[[#This Row],[EARNED]]),"",Table1[[#This Row],[EARNED]])</f>
        <v>1.25</v>
      </c>
      <c r="H17" s="39"/>
      <c r="I17" s="9">
        <f t="shared" si="1"/>
        <v>8.125</v>
      </c>
      <c r="J17" s="11"/>
      <c r="K17" s="20"/>
    </row>
    <row r="18" spans="1:11" x14ac:dyDescent="0.3">
      <c r="A18" s="40">
        <v>45199</v>
      </c>
      <c r="B18" s="20" t="s">
        <v>51</v>
      </c>
      <c r="C18" s="13">
        <v>1.25</v>
      </c>
      <c r="D18" s="39">
        <v>11</v>
      </c>
      <c r="E18" s="9">
        <f t="shared" si="0"/>
        <v>-1.625</v>
      </c>
      <c r="F18" s="20"/>
      <c r="G18" s="13">
        <f>IF(ISBLANK(Table1[[#This Row],[EARNED]]),"",Table1[[#This Row],[EARNED]])</f>
        <v>1.25</v>
      </c>
      <c r="H18" s="39"/>
      <c r="I18" s="9">
        <f t="shared" si="1"/>
        <v>9.375</v>
      </c>
      <c r="J18" s="11"/>
      <c r="K18" s="20" t="s">
        <v>52</v>
      </c>
    </row>
    <row r="19" spans="1:11" x14ac:dyDescent="0.3">
      <c r="A19" s="40">
        <v>45230</v>
      </c>
      <c r="B19" s="20"/>
      <c r="C19" s="13">
        <v>1.25</v>
      </c>
      <c r="D19" s="39"/>
      <c r="E19" s="9">
        <f t="shared" si="0"/>
        <v>-0.375</v>
      </c>
      <c r="F19" s="20"/>
      <c r="G19" s="13">
        <f>IF(ISBLANK(Table1[[#This Row],[EARNED]]),"",Table1[[#This Row],[EARNED]])</f>
        <v>1.25</v>
      </c>
      <c r="H19" s="39"/>
      <c r="I19" s="9">
        <f t="shared" si="1"/>
        <v>10.625</v>
      </c>
      <c r="J19" s="11"/>
      <c r="K19" s="20"/>
    </row>
    <row r="20" spans="1:11" x14ac:dyDescent="0.3">
      <c r="A20" s="40">
        <v>45260</v>
      </c>
      <c r="B20" s="20"/>
      <c r="C20" s="13">
        <v>1.25</v>
      </c>
      <c r="D20" s="39"/>
      <c r="E20" s="9">
        <f t="shared" si="0"/>
        <v>0.875</v>
      </c>
      <c r="F20" s="20"/>
      <c r="G20" s="13">
        <f>IF(ISBLANK(Table1[[#This Row],[EARNED]]),"",Table1[[#This Row],[EARNED]])</f>
        <v>1.25</v>
      </c>
      <c r="H20" s="39"/>
      <c r="I20" s="9">
        <f t="shared" si="1"/>
        <v>11.875</v>
      </c>
      <c r="J20" s="11"/>
      <c r="K20" s="20"/>
    </row>
    <row r="21" spans="1:11" x14ac:dyDescent="0.3">
      <c r="A21" s="40">
        <v>45291</v>
      </c>
      <c r="B21" s="20"/>
      <c r="C21" s="13">
        <v>1.25</v>
      </c>
      <c r="D21" s="39"/>
      <c r="E21" s="9">
        <f t="shared" si="0"/>
        <v>2.125</v>
      </c>
      <c r="F21" s="20"/>
      <c r="G21" s="13">
        <f>IF(ISBLANK(Table1[[#This Row],[EARNED]]),"",Table1[[#This Row],[EARNED]])</f>
        <v>1.25</v>
      </c>
      <c r="H21" s="39"/>
      <c r="I21" s="9">
        <f t="shared" si="1"/>
        <v>13.125</v>
      </c>
      <c r="J21" s="11"/>
      <c r="K21" s="20"/>
    </row>
    <row r="22" spans="1:11" x14ac:dyDescent="0.3">
      <c r="A22" s="62"/>
      <c r="B22" s="63" t="s">
        <v>56</v>
      </c>
      <c r="C22" s="64"/>
      <c r="D22" s="65"/>
      <c r="E22" s="66"/>
      <c r="F22" s="20"/>
      <c r="G22" s="13"/>
      <c r="H22" s="39"/>
      <c r="I22" s="9"/>
      <c r="J22" s="11"/>
      <c r="K22" s="20"/>
    </row>
    <row r="23" spans="1:11" x14ac:dyDescent="0.3">
      <c r="A23" s="40"/>
      <c r="B23" s="20"/>
      <c r="C23" s="13"/>
      <c r="D23" s="67" t="s">
        <v>54</v>
      </c>
      <c r="E23" s="9"/>
      <c r="F23" s="20"/>
      <c r="G23" s="9"/>
      <c r="H23" s="67" t="s">
        <v>55</v>
      </c>
      <c r="I23" s="9"/>
      <c r="J23" s="11"/>
      <c r="K23" s="20"/>
    </row>
    <row r="24" spans="1:11" x14ac:dyDescent="0.3">
      <c r="A24" s="40"/>
      <c r="B24" s="20"/>
      <c r="C24" s="13" t="s">
        <v>53</v>
      </c>
      <c r="D24" s="39"/>
      <c r="E24" s="9"/>
      <c r="F24" s="20"/>
      <c r="G24" s="64" t="s">
        <v>53</v>
      </c>
      <c r="H24" s="65"/>
      <c r="I24" s="66"/>
      <c r="J24" s="68"/>
      <c r="K24" s="69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>
        <v>16</v>
      </c>
      <c r="K3" s="35">
        <f>J4-1</f>
        <v>15</v>
      </c>
      <c r="L3" s="44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A7" s="48">
        <f>SUM(Sheet1!E9,Sheet1!I9)</f>
        <v>15.25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2023-12-19T02:19:45Z</cp:lastPrinted>
  <dcterms:created xsi:type="dcterms:W3CDTF">2022-10-17T03:06:03Z</dcterms:created>
  <dcterms:modified xsi:type="dcterms:W3CDTF">2023-12-19T02:24:23Z</dcterms:modified>
</cp:coreProperties>
</file>