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"/>
    </mc:Choice>
  </mc:AlternateContent>
  <xr:revisionPtr revIDLastSave="0" documentId="13_ncr:1_{62D4C148-7F45-44E3-BF23-8BC6EA5F30E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8" i="1"/>
  <c r="G139" i="1"/>
  <c r="G140" i="1"/>
  <c r="G141" i="1"/>
  <c r="G132" i="1" l="1"/>
  <c r="G133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G99" i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G9" i="1"/>
  <c r="K3" i="3" l="1"/>
  <c r="L3" i="3" s="1"/>
</calcChain>
</file>

<file path=xl/sharedStrings.xml><?xml version="1.0" encoding="utf-8"?>
<sst xmlns="http://schemas.openxmlformats.org/spreadsheetml/2006/main" count="74" uniqueCount="62">
  <si>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</si>
  <si>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</si>
  <si>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</si>
  <si>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</si>
  <si>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</si>
  <si>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</si>
  <si>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</si>
  <si>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</si>
  <si>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</si>
  <si>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</si>
  <si>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</si>
  <si>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</si>
  <si>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</si>
  <si>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</si>
  <si>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</si>
  <si>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</si>
  <si>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</si>
  <si>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</si>
  <si>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</si>
  <si>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</si>
  <si>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</si>
  <si>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</si>
  <si>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</si>
  <si>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</si>
  <si>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</si>
  <si>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</si>
  <si>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</si>
  <si>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</si>
  <si>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</si>
  <si>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</si>
  <si>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</si>
  <si>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</si>
  <si>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</si>
  <si>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</si>
  <si>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</si>
  <si>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</si>
  <si>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</si>
  <si>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</si>
  <si>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</si>
  <si>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</si>
  <si>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</si>
  <si>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</si>
  <si>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</si>
  <si>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SECURITY GUARD I</t>
  </si>
  <si>
    <t>CSU</t>
  </si>
  <si>
    <t>1 - Married (and not separated)</t>
  </si>
  <si>
    <t>2013</t>
  </si>
  <si>
    <t>2014</t>
  </si>
  <si>
    <t>FL(5-0-0)</t>
  </si>
  <si>
    <t>2015</t>
  </si>
  <si>
    <t>2016</t>
  </si>
  <si>
    <t>2017</t>
  </si>
  <si>
    <t>2018</t>
  </si>
  <si>
    <t>2019</t>
  </si>
  <si>
    <t>2020</t>
  </si>
  <si>
    <t>2021</t>
  </si>
  <si>
    <t>2022</t>
  </si>
  <si>
    <t>TOTAL VL = 100.584</t>
  </si>
  <si>
    <t>TOTAL SL = 140.584</t>
  </si>
  <si>
    <t>REYES, JUANITO PAYABAN</t>
  </si>
  <si>
    <t xml:space="preserve"> *********************NOTHING FOLLOWS***********************</t>
  </si>
  <si>
    <r>
      <t xml:space="preserve">DECEASED DATE: </t>
    </r>
    <r>
      <rPr>
        <b/>
        <sz val="11"/>
        <color theme="1"/>
        <rFont val="Calibri"/>
        <family val="2"/>
        <scheme val="minor"/>
      </rPr>
      <t>AUGUST 27,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</si>
</sst>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4"/>
  <sheetViews>
    <sheetView tabSelected="1" zoomScaleNormal="100" workbookViewId="0">
      <pane ySplit="3576" topLeftCell="A130" activePane="bottomLeft"/>
      <selection activeCell="F3" sqref="F3:G3"/>
      <selection pane="bottomLeft" activeCell="A134" sqref="A134:K1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7" t="s">
        <v>59</v>
      </c>
      <c r="C2" s="57"/>
      <c r="D2" s="21" t="s">
        <v>14</v>
      </c>
      <c r="E2" s="10"/>
      <c r="F2" s="62" t="s">
        <v>45</v>
      </c>
      <c r="G2" s="62"/>
      <c r="H2" s="28" t="s">
        <v>10</v>
      </c>
      <c r="I2" s="25"/>
      <c r="J2" s="58"/>
      <c r="K2" s="59"/>
    </row>
    <row r="3" spans="1:11" x14ac:dyDescent="0.3">
      <c r="A3" s="18" t="s">
        <v>15</v>
      </c>
      <c r="B3" s="57" t="s">
        <v>43</v>
      </c>
      <c r="C3" s="57"/>
      <c r="D3" s="22" t="s">
        <v>13</v>
      </c>
      <c r="F3" s="63">
        <v>38019</v>
      </c>
      <c r="G3" s="58"/>
      <c r="H3" s="26" t="s">
        <v>11</v>
      </c>
      <c r="I3" s="26"/>
      <c r="J3" s="60"/>
      <c r="K3" s="61"/>
    </row>
    <row r="4" spans="1:11" ht="14.4" customHeight="1" x14ac:dyDescent="0.3">
      <c r="A4" s="18" t="s">
        <v>16</v>
      </c>
      <c r="B4" s="57" t="s">
        <v>42</v>
      </c>
      <c r="C4" s="57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/>
      <c r="F9" s="11"/>
      <c r="G9" s="13" t="str">
        <f>IF(ISBLANK(Table1[[#This Row],[EARNED]]),"",Table1[[#This Row],[EARNED]])</f>
        <v/>
      </c>
      <c r="H9" s="11"/>
      <c r="I9" s="13"/>
      <c r="J9" s="11"/>
      <c r="K9" s="20"/>
    </row>
    <row r="10" spans="1:11" x14ac:dyDescent="0.3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41354</v>
      </c>
      <c r="B11" s="20"/>
      <c r="C11" s="13">
        <v>0.41699999999999982</v>
      </c>
      <c r="D11" s="39"/>
      <c r="E11" s="9"/>
      <c r="F11" s="20"/>
      <c r="G11" s="13">
        <f>IF(ISBLANK(Table1[[#This Row],[EARNED]]),"",Table1[[#This Row],[EARNED]])</f>
        <v>0.41699999999999982</v>
      </c>
      <c r="H11" s="39"/>
      <c r="I11" s="9"/>
      <c r="J11" s="11"/>
      <c r="K11" s="20"/>
    </row>
    <row r="12" spans="1:11" x14ac:dyDescent="0.3">
      <c r="A12" s="40">
        <v>41394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41425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41455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41486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41517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41547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41578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41608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41639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41670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41698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41729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41759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41790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41820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41851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41882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41912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41943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41973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42004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8" t="s">
        <v>49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42035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>EOMONTH(A35,1)</f>
        <v>42063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ref="A37:A45" si="0">EOMONTH(A36,1)</f>
        <v>42094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42124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42155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42185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42216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42247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42277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42308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42338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EOMONTH(A45,1)</f>
        <v>42369</v>
      </c>
      <c r="B46" s="20" t="s">
        <v>48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42400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42429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42460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42490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42521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42551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42582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42613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42643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42674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42704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42735</v>
      </c>
      <c r="B59" s="20" t="s">
        <v>48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8" t="s">
        <v>51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42766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EOMONTH(A61,1)</f>
        <v>42794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ref="A63:A72" si="1">EOMONTH(A62,1)</f>
        <v>42825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1"/>
        <v>42855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1"/>
        <v>42886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1"/>
        <v>42916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1"/>
        <v>42947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1"/>
        <v>42978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1"/>
        <v>43008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EOMONTH(A69,1)</f>
        <v>43039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1"/>
        <v>43069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1"/>
        <v>43100</v>
      </c>
      <c r="B72" s="20" t="s">
        <v>48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8" t="s">
        <v>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43131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EOMONTH(A74,1)</f>
        <v>43159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ref="A76:A84" si="2">EOMONTH(A75,1)</f>
        <v>43190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2"/>
        <v>43220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2"/>
        <v>43251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2"/>
        <v>43281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2"/>
        <v>43312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2"/>
        <v>43343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EOMONTH(A81,1)</f>
        <v>43373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2"/>
        <v>43404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2"/>
        <v>43434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EOMONTH(A84,1)</f>
        <v>43465</v>
      </c>
      <c r="B85" s="20" t="s">
        <v>48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53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43496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EOMONTH(A87,1)</f>
        <v>43524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111" si="3">EOMONTH(A88,1)</f>
        <v>43555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3"/>
        <v>43585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3"/>
        <v>43616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3"/>
        <v>43646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3"/>
        <v>43677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3"/>
        <v>43708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3"/>
        <v>43738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3"/>
        <v>43769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3"/>
        <v>43799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3"/>
        <v>43830</v>
      </c>
      <c r="B98" s="20" t="s">
        <v>48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8" t="s">
        <v>54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f>EOMONTH(A98,1)</f>
        <v>43861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3"/>
        <v>43890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3"/>
        <v>43921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3"/>
        <v>43951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3"/>
        <v>43982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3"/>
        <v>44012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3"/>
        <v>44043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3"/>
        <v>44074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3"/>
        <v>44104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3"/>
        <v>44135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3"/>
        <v>44165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3"/>
        <v>44196</v>
      </c>
      <c r="B111" s="20" t="s">
        <v>48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8" t="s">
        <v>55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44227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EOMONTH(A113,1)</f>
        <v>44255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ref="A115:A123" si="4">EOMONTH(A114,1)</f>
        <v>44286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4"/>
        <v>44316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4"/>
        <v>44347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4"/>
        <v>44377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4"/>
        <v>44408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4"/>
        <v>44439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4"/>
        <v>44469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4"/>
        <v>44500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4"/>
        <v>44530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>EOMONTH(A123,1)</f>
        <v>44561</v>
      </c>
      <c r="B124" s="20" t="s">
        <v>48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8" t="s">
        <v>56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44592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44620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44651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44681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44712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44742</v>
      </c>
      <c r="B131" s="15"/>
      <c r="C131" s="13">
        <v>1.25</v>
      </c>
      <c r="D131" s="43"/>
      <c r="E131" s="9"/>
      <c r="F131" s="15"/>
      <c r="G131" s="42">
        <f>IF(ISBLANK(Table1[[#This Row],[EARNED]]),"",Table1[[#This Row],[EARNED]])</f>
        <v>1.25</v>
      </c>
      <c r="H131" s="43"/>
      <c r="I131" s="9"/>
      <c r="J131" s="12"/>
      <c r="K131" s="15"/>
    </row>
    <row r="132" spans="1:11" x14ac:dyDescent="0.3">
      <c r="A132" s="40">
        <v>44773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44799</v>
      </c>
      <c r="B133" s="20"/>
      <c r="C133" s="13">
        <v>0.16699999999999982</v>
      </c>
      <c r="D133" s="39"/>
      <c r="E133" s="9"/>
      <c r="F133" s="20"/>
      <c r="G133" s="13">
        <f>IF(ISBLANK(Table1[[#This Row],[EARNED]]),"",Table1[[#This Row],[EARNED]])</f>
        <v>0.16699999999999982</v>
      </c>
      <c r="H133" s="39"/>
      <c r="I133" s="9"/>
      <c r="J133" s="11"/>
      <c r="K133" s="20"/>
    </row>
    <row r="134" spans="1:11" x14ac:dyDescent="0.3">
      <c r="A134" s="53"/>
      <c r="B134" s="67" t="s">
        <v>61</v>
      </c>
      <c r="C134" s="50"/>
      <c r="D134" s="54"/>
      <c r="E134" s="51"/>
      <c r="F134" s="11"/>
      <c r="G134" s="13"/>
      <c r="H134" s="11"/>
      <c r="I134" s="9"/>
      <c r="J134" s="11"/>
      <c r="K134" s="20"/>
    </row>
    <row r="135" spans="1:11" x14ac:dyDescent="0.3">
      <c r="A135" s="40"/>
      <c r="B135" s="11"/>
      <c r="C135" s="13"/>
      <c r="D135" s="55" t="s">
        <v>57</v>
      </c>
      <c r="E135" s="9"/>
      <c r="F135" s="11"/>
      <c r="G135" s="13"/>
      <c r="H135" s="55" t="s">
        <v>58</v>
      </c>
      <c r="I135" s="9"/>
      <c r="J135" s="11"/>
      <c r="K135" s="20"/>
    </row>
    <row r="136" spans="1:11" x14ac:dyDescent="0.3">
      <c r="A136" s="40"/>
      <c r="B136" s="11"/>
      <c r="C136" s="13" t="s">
        <v>60</v>
      </c>
      <c r="D136" s="11"/>
      <c r="E136" s="9"/>
      <c r="F136" s="11"/>
      <c r="G136" s="50" t="s">
        <v>60</v>
      </c>
      <c r="H136" s="54"/>
      <c r="I136" s="51"/>
      <c r="J136" s="54"/>
      <c r="K136" s="49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/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52"/>
      <c r="F144" s="15"/>
      <c r="G144" s="42"/>
      <c r="H144" s="43"/>
      <c r="I144" s="52"/>
      <c r="J144" s="12"/>
      <c r="K1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11/17/2022, 11:55 AM&amp;C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27</v>
      </c>
      <c r="K3" s="35">
        <f>J4-1</f>
        <v>26</v>
      </c>
      <c r="L3" s="45">
        <f>IF($J$4=1,1.25,IF(ISBLANK($J$3),"---",1.25-VLOOKUP($K$3,$I$8:$K$37,2)))</f>
        <v>0.16699999999999982</v>
      </c>
    </row>
    <row r="4" spans="1:12" hidden="1" x14ac:dyDescent="0.3">
      <c r="G4" s="33"/>
      <c r="J4" s="1" t="str">
        <f>IF(TEXT(J3,"D")=1,1,TEXT(J3,"D"))</f>
        <v>27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2023-04-14T08:27:08Z</cp:lastPrinted>
  <dcterms:created xsi:type="dcterms:W3CDTF">2022-10-17T03:06:03Z</dcterms:created>
  <dcterms:modified xsi:type="dcterms:W3CDTF">2023-10-11T00:45:11Z</dcterms:modified>
</cp:coreProperties>
</file>