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CASUAL-REGULAR FINAL\"/>
    </mc:Choice>
  </mc:AlternateContent>
  <bookViews>
    <workbookView xWindow="11520" yWindow="0" windowWidth="11520" windowHeight="1236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G38" i="1" l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3" i="3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10" i="1"/>
  <c r="G11" i="1"/>
  <c r="G12" i="1"/>
  <c r="G13" i="1"/>
  <c r="G15" i="1"/>
  <c r="G16" i="1"/>
  <c r="G17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<sst xmlns="http://schemas.openxmlformats.org/spreadsheetml/2006/main" count="55" uniqueCount="51">
  <si>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</si>
  <si>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</si>
  <si>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</si>
  <si>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</si>
  <si>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</si>
  <si>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</si>
  <si>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</si>
  <si>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</si>
  <si>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</si>
  <si>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</si>
  <si>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</si>
  <si>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</si>
  <si>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</si>
  <si>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</si>
  <si>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</si>
  <si>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</si>
  <si>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</si>
  <si>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</si>
  <si>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</si>
  <si>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</si>
  <si>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</si>
  <si>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</si>
  <si>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</si>
  <si>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</si>
  <si>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</si>
  <si>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</si>
  <si>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</si>
  <si>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</si>
  <si>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</si>
  <si>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</si>
  <si>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</si>
  <si>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</si>
  <si>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</si>
  <si>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</si>
  <si>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</si>
  <si>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</si>
  <si>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</si>
  <si>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</si>
  <si>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</si>
  <si>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</si>
  <si>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</si>
  <si>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</si>
  <si>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TOTAL LEAVE</t>
  </si>
  <si>
    <t>2023</t>
  </si>
  <si>
    <t>2022</t>
  </si>
  <si>
    <t>BOHULANO, MARY ANNE JOY BELANGEL</t>
  </si>
  <si>
    <t>DAYCARE WORKER I</t>
  </si>
  <si>
    <t>PERMANENT</t>
  </si>
  <si>
    <t>CSWDO</t>
  </si>
  <si>
    <t>FL(4-0-0)</t>
  </si>
  <si>
    <t>12/26-29/2023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</si>
</sst>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8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-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2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2"/>
  <sheetViews>
    <sheetView tabSelected="1" zoomScaleNormal="100" workbookViewId="0">
      <pane ySplit="3690" topLeftCell="A6" activePane="bottomLeft"/>
      <selection activeCell="F5" sqref="F5"/>
      <selection pane="bottomLeft" activeCell="J17" sqref="J17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45</v>
      </c>
      <c r="C2" s="53"/>
      <c r="D2" s="21" t="s">
        <v>14</v>
      </c>
      <c r="E2" s="10"/>
      <c r="F2" s="61"/>
      <c r="G2" s="61"/>
      <c r="H2" s="28" t="s">
        <v>10</v>
      </c>
      <c r="I2" s="25"/>
      <c r="J2" s="55"/>
      <c r="K2" s="56"/>
    </row>
    <row r="3" spans="1:11" x14ac:dyDescent="0.25">
      <c r="A3" s="18" t="s">
        <v>15</v>
      </c>
      <c r="B3" s="54" t="s">
        <v>46</v>
      </c>
      <c r="C3" s="54"/>
      <c r="D3" s="22" t="s">
        <v>13</v>
      </c>
      <c r="F3" s="62">
        <v>44837</v>
      </c>
      <c r="G3" s="59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4" t="s">
        <v>47</v>
      </c>
      <c r="C4" s="54"/>
      <c r="D4" s="22" t="s">
        <v>12</v>
      </c>
      <c r="F4" s="59" t="s">
        <v>48</v>
      </c>
      <c r="G4" s="59"/>
      <c r="H4" s="26" t="s">
        <v>17</v>
      </c>
      <c r="I4" s="26"/>
      <c r="J4" s="59"/>
      <c r="K4" s="60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13.417000000000002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17.417000000000002</v>
      </c>
      <c r="J9" s="11"/>
      <c r="K9" s="20"/>
    </row>
    <row r="10" spans="1:11" x14ac:dyDescent="0.25">
      <c r="A10" s="51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48"/>
    </row>
    <row r="11" spans="1:11" x14ac:dyDescent="0.25">
      <c r="A11" s="40">
        <v>44837</v>
      </c>
      <c r="B11" s="20"/>
      <c r="C11" s="13">
        <v>1.167</v>
      </c>
      <c r="D11" s="39"/>
      <c r="E11" s="9"/>
      <c r="F11" s="20"/>
      <c r="G11" s="13">
        <f>IF(ISBLANK(Table1[[#This Row],[EARNED]]),"",Table1[[#This Row],[EARNED]])</f>
        <v>1.167</v>
      </c>
      <c r="H11" s="39"/>
      <c r="I11" s="9"/>
      <c r="J11" s="11"/>
      <c r="K11" s="20"/>
    </row>
    <row r="12" spans="1:11" x14ac:dyDescent="0.25">
      <c r="A12" s="40">
        <v>44895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44926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51" t="s">
        <v>43</v>
      </c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>
        <v>44957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44985</v>
      </c>
      <c r="B16" s="20"/>
      <c r="C16" s="13">
        <v>1.25</v>
      </c>
      <c r="D16" s="39"/>
      <c r="E16" s="9"/>
      <c r="F16" s="20"/>
      <c r="G16" s="13">
        <f>IF(ISBLANK(Table1[[#This Row],[EARNED]]),"",Table1[[#This Row],[EARNED]])</f>
        <v>1.25</v>
      </c>
      <c r="H16" s="39"/>
      <c r="I16" s="9"/>
      <c r="J16" s="11"/>
      <c r="K16" s="20"/>
    </row>
    <row r="17" spans="1:11" x14ac:dyDescent="0.25">
      <c r="A17" s="40">
        <v>45016</v>
      </c>
      <c r="B17" s="15"/>
      <c r="C17" s="13">
        <v>1.25</v>
      </c>
      <c r="D17" s="43"/>
      <c r="E17" s="9"/>
      <c r="F17" s="15"/>
      <c r="G17" s="42">
        <f>IF(ISBLANK(Table1[[#This Row],[EARNED]]),"",Table1[[#This Row],[EARNED]])</f>
        <v>1.25</v>
      </c>
      <c r="H17" s="43"/>
      <c r="I17" s="9"/>
      <c r="J17" s="12"/>
      <c r="K17" s="15"/>
    </row>
    <row r="18" spans="1:11" x14ac:dyDescent="0.25">
      <c r="A18" s="40">
        <v>45046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45077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25">
      <c r="A20" s="40">
        <v>45107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45138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45169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45199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25">
      <c r="A24" s="40">
        <v>45230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25">
      <c r="A25" s="40">
        <v>45260</v>
      </c>
      <c r="B25" s="20" t="s">
        <v>49</v>
      </c>
      <c r="C25" s="13">
        <v>1.25</v>
      </c>
      <c r="D25" s="39">
        <v>4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 t="s">
        <v>50</v>
      </c>
    </row>
    <row r="26" spans="1:11" x14ac:dyDescent="0.25">
      <c r="A26" s="40">
        <v>45291</v>
      </c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>
        <v>45322</v>
      </c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>
        <v>45351</v>
      </c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>
        <v>45382</v>
      </c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>
        <v>45412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45443</v>
      </c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>
        <v>45473</v>
      </c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>
        <v>45504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>
        <v>45535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45565</v>
      </c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>
        <v>45596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45626</v>
      </c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>
        <v>45657</v>
      </c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>
        <v>45688</v>
      </c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>
        <v>45716</v>
      </c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>
        <v>45747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45777</v>
      </c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>
        <v>45808</v>
      </c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>
        <v>45838</v>
      </c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>
        <v>45869</v>
      </c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>
        <v>45900</v>
      </c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>
        <v>45930</v>
      </c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>
        <v>45961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>
        <v>45991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>
        <v>46022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46053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46081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46112</v>
      </c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>
        <v>46142</v>
      </c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>
        <v>46173</v>
      </c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>
        <v>46203</v>
      </c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>
        <v>46234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25">
      <c r="A131" s="41"/>
      <c r="B131" s="15"/>
      <c r="C131" s="42"/>
      <c r="D131" s="43"/>
      <c r="E131" s="9"/>
      <c r="F131" s="15"/>
      <c r="G131" s="42" t="str">
        <f>IF(ISBLANK(Table1[[#This Row],[EARNED]]),"",Table1[[#This Row],[EARNED]])</f>
        <v/>
      </c>
      <c r="H131" s="43"/>
      <c r="I131" s="9"/>
      <c r="J131" s="12"/>
      <c r="K131" s="15"/>
    </row>
    <row r="132" spans="1:11" x14ac:dyDescent="0.25">
      <c r="A132" s="41"/>
      <c r="B132" s="15"/>
      <c r="C132" s="42"/>
      <c r="D132" s="43"/>
      <c r="E132" s="49"/>
      <c r="F132" s="15"/>
      <c r="G132" s="42" t="str">
        <f>IF(ISBLANK(Table1[[#This Row],[EARNED]]),"",Table1[[#This Row],[EARNED]])</f>
        <v/>
      </c>
      <c r="H132" s="43"/>
      <c r="I132" s="49"/>
      <c r="J132" s="12"/>
      <c r="K132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OIC -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L3" sqref="L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3" t="s">
        <v>33</v>
      </c>
      <c r="E1" s="63"/>
      <c r="F1" s="63"/>
      <c r="G1" s="63"/>
      <c r="J1" s="64" t="s">
        <v>34</v>
      </c>
      <c r="K1" s="64"/>
      <c r="L1" s="64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/>
      <c r="E3"/>
      <c r="F3"/>
      <c r="G3" s="47">
        <f>SUMIFS(F7:F14,E7:E14,E3)+SUMIFS(D7:D66,C7:C66,F3)+D3</f>
        <v>0</v>
      </c>
      <c r="J3" s="1">
        <v>3</v>
      </c>
      <c r="K3" s="35">
        <f>J4-1</f>
        <v>2</v>
      </c>
      <c r="L3" s="45">
        <f>IF($J$4=1,1.25,IF(ISBLANK($J$3),"---",1.25-VLOOKUP($K$3,$I$8:$K$37,2)))</f>
        <v>1.167</v>
      </c>
    </row>
    <row r="4" spans="1:12" hidden="1" x14ac:dyDescent="0.25">
      <c r="G4" s="33"/>
      <c r="J4" s="1" t="str">
        <f>IF(TEXT(J3,"D")=1,1,TEXT(J3,"D"))</f>
        <v>3</v>
      </c>
    </row>
    <row r="5" spans="1:12" x14ac:dyDescent="0.25">
      <c r="J5" s="1"/>
    </row>
    <row r="6" spans="1:12" x14ac:dyDescent="0.25">
      <c r="A6" s="2" t="s">
        <v>42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4" t="s">
        <v>38</v>
      </c>
      <c r="J6" s="64"/>
      <c r="K6" s="64"/>
      <c r="L6" s="64"/>
    </row>
    <row r="7" spans="1:12" x14ac:dyDescent="0.25">
      <c r="A7" s="50">
        <f>SUM(Sheet1!E9,Sheet1!I9)</f>
        <v>30.834000000000003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2023-02-07T10:18:06Z</cp:lastPrinted>
  <dcterms:created xsi:type="dcterms:W3CDTF">2022-10-17T03:06:03Z</dcterms:created>
  <dcterms:modified xsi:type="dcterms:W3CDTF">2023-12-06T06:01:31Z</dcterms:modified>
</cp:coreProperties>
</file>