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571" i="1" l="1"/>
  <c r="G574" i="1" l="1"/>
  <c r="G580" i="1" l="1"/>
  <c r="G579" i="1"/>
  <c r="G582" i="1" l="1"/>
  <c r="G584" i="1" l="1"/>
  <c r="G585" i="1"/>
  <c r="G587" i="1" l="1"/>
  <c r="G589" i="1" l="1"/>
  <c r="G592" i="1" l="1"/>
  <c r="G596" i="1" l="1"/>
  <c r="G595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586" i="1"/>
  <c r="G575" i="1"/>
  <c r="G573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2" i="1"/>
  <c r="G576" i="1"/>
  <c r="G577" i="1"/>
  <c r="G578" i="1"/>
  <c r="G581" i="1"/>
  <c r="G583" i="1"/>
  <c r="G588" i="1"/>
  <c r="G590" i="1"/>
  <c r="G591" i="1"/>
  <c r="G593" i="1"/>
  <c r="G594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<sst xmlns="http://schemas.openxmlformats.org/spreadsheetml/2006/main" count="1195" uniqueCount="466">
  <si>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</si>
  <si>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</si>
  <si>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</si>
  <si>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</si>
  <si>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</si>
  <si>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</si>
  <si>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</si>
  <si>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</si>
  <si>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</si>
  <si>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</si>
  <si>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</si>
  <si>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</si>
  <si>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</si>
  <si>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</si>
  <si>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</si>
  <si>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</si>
  <si>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</si>
  <si>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</si>
  <si>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</si>
  <si>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</si>
  <si>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</si>
  <si>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</si>
  <si>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</si>
  <si>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</si>
  <si>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</si>
  <si>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</si>
  <si>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</si>
  <si>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</si>
  <si>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</si>
  <si>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</si>
  <si>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</si>
  <si>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</si>
  <si>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</si>
  <si>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</si>
  <si>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</si>
  <si>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</si>
  <si>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</si>
  <si>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</si>
  <si>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</si>
  <si>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</si>
  <si>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</si>
  <si>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</si>
  <si>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</si>
  <si>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</si>
  <si>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</si>
  <si>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</si>
  <si>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</si>
  <si>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</si>
  <si>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</si>
  <si>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</si>
  <si>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</si>
  <si>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</si>
  <si>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</si>
  <si>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</si>
  <si>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</si>
  <si>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</si>
  <si>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</si>
  <si>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</si>
  <si>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</si>
  <si>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</si>
  <si>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</si>
  <si>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</si>
  <si>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</si>
  <si>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</si>
  <si>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</si>
  <si>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</si>
  <si>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</si>
  <si>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</si>
  <si>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</si>
  <si>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</si>
  <si>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</si>
  <si>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</si>
  <si>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</si>
  <si>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</si>
  <si>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</si>
  <si>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</si>
  <si>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</si>
  <si>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</si>
  <si>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</si>
  <si>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</si>
  <si>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</si>
  <si>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</si>
  <si>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</si>
  <si>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</si>
  <si>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</si>
  <si>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</si>
  <si>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</si>
  <si>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</si>
  <si>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</si>
  <si>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</si>
  <si>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</si>
  <si>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</si>
  <si>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</si>
  <si>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</si>
  <si>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</si>
  <si>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</si>
  <si>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</si>
  <si>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</si>
  <si>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</si>
  <si>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</si>
  <si>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</si>
  <si>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</si>
  <si>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</si>
  <si>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</si>
  <si>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</si>
  <si>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</si>
  <si>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</si>
  <si>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</si>
  <si>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</si>
  <si>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</si>
  <si>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</si>
  <si>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</si>
  <si>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</si>
  <si>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</si>
  <si>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</si>
  <si>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</si>
  <si>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</si>
  <si>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</si>
  <si>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</si>
  <si>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</si>
  <si>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</si>
  <si>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</si>
  <si>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</si>
  <si>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</si>
  <si>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</si>
  <si>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</si>
  <si>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</si>
  <si>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</si>
  <si>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</si>
  <si>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</si>
  <si>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</si>
  <si>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</si>
  <si>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</si>
  <si>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</si>
  <si>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</si>
  <si>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</si>
  <si>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</si>
  <si>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</si>
  <si>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</si>
  <si>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</si>
  <si>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</si>
  <si>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</si>
  <si>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</si>
  <si>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</si>
  <si>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</si>
  <si>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</si>
  <si>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</si>
  <si>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</si>
  <si>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</si>
  <si>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</si>
  <si>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</si>
  <si>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</si>
  <si>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</si>
  <si>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</si>
  <si>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</si>
  <si>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</si>
  <si>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</si>
  <si>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</si>
  <si>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</si>
  <si>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</si>
  <si>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</si>
  <si>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</si>
  <si>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</si>
  <si>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</si>
  <si>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</si>
  <si>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</si>
  <si>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</si>
  <si>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</si>
  <si>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</si>
  <si>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</si>
  <si>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</si>
  <si>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</si>
  <si>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</si>
  <si>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</si>
  <si>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</si>
  <si>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</si>
  <si>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</si>
  <si>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</si>
  <si>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</si>
  <si>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</si>
  <si>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</si>
  <si>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</si>
  <si>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</si>
  <si>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</si>
  <si>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</si>
  <si>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</si>
  <si>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</si>
  <si>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</si>
  <si>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</si>
  <si>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</si>
  <si>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</si>
  <si>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</si>
  <si>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</si>
  <si>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</si>
  <si>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</si>
  <si>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</si>
  <si>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</si>
  <si>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</si>
  <si>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</si>
  <si>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</si>
  <si>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</si>
  <si>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</si>
  <si>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</si>
  <si>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</si>
  <si>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</si>
  <si>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</si>
  <si>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</si>
  <si>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</si>
  <si>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</si>
  <si>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</si>
  <si>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</si>
  <si>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</si>
  <si>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</si>
  <si>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</si>
  <si>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</si>
  <si>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</si>
  <si>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</si>
  <si>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</si>
  <si>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</si>
  <si>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</si>
  <si>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</si>
  <si>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</si>
  <si>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</si>
  <si>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</si>
  <si>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</si>
  <si>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</si>
  <si>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</si>
  <si>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</si>
  <si>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</si>
  <si>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</si>
  <si>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</si>
  <si>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</si>
  <si>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</si>
  <si>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</si>
  <si>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</si>
  <si>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</si>
  <si>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</si>
  <si>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</si>
  <si>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</si>
  <si>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</si>
  <si>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</si>
  <si>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</si>
  <si>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</si>
  <si>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</si>
  <si>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</si>
  <si>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</si>
  <si>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</si>
  <si>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</si>
  <si>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</si>
  <si>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</si>
  <si>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</si>
  <si>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</si>
  <si>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</si>
  <si>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</si>
  <si>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</si>
  <si>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</si>
  <si>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</si>
  <si>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</si>
  <si>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</si>
  <si>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</si>
  <si>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</si>
  <si>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</si>
  <si>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</si>
  <si>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</si>
  <si>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</si>
  <si>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</si>
  <si>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</si>
  <si>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</si>
  <si>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</si>
  <si>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</si>
  <si>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</si>
  <si>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</si>
  <si>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</si>
  <si>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</si>
  <si>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</si>
  <si>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</si>
  <si>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</si>
  <si>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</si>
  <si>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</si>
  <si>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</si>
  <si>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</si>
  <si>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</si>
  <si>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</si>
  <si>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</si>
  <si>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</si>
  <si>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</si>
  <si>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</si>
  <si>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</si>
  <si>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</si>
  <si>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</si>
  <si>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</si>
  <si>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</si>
  <si>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</si>
  <si>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</si>
  <si>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</si>
  <si>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</si>
  <si>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</si>
  <si>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</si>
  <si>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</si>
  <si>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</si>
  <si>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</si>
  <si>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</si>
  <si>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</si>
  <si>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</si>
  <si>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</si>
  <si>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</si>
  <si>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</si>
  <si>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</si>
  <si>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</si>
  <si>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</si>
  <si>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</si>
  <si>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</si>
  <si>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</si>
  <si>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</si>
  <si>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</si>
  <si>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</si>
  <si>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</si>
  <si>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</si>
  <si>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</si>
  <si>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</si>
  <si>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</si>
  <si>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</si>
  <si>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</si>
  <si>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</si>
  <si>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</si>
  <si>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</si>
  <si>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</si>
  <si>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</si>
  <si>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</si>
  <si>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</si>
  <si>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</si>
  <si>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</si>
  <si>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</si>
  <si>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</si>
  <si>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</si>
  <si>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</si>
  <si>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</si>
  <si>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</si>
  <si>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</si>
  <si>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</si>
  <si>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</si>
  <si>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</si>
  <si>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</si>
  <si>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</si>
  <si>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</si>
  <si>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</si>
  <si>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</si>
  <si>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</si>
  <si>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</si>
  <si>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</si>
  <si>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</si>
  <si>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</si>
  <si>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</si>
  <si>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</si>
  <si>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</si>
  <si>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</si>
  <si>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</si>
  <si>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</si>
  <si>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</si>
  <si>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</si>
  <si>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</si>
  <si>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</si>
  <si>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</si>
  <si>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</si>
  <si>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</si>
  <si>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</si>
  <si>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</si>
  <si>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</si>
  <si>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</si>
  <si>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</si>
  <si>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</si>
  <si>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</si>
  <si>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</si>
  <si>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</si>
  <si>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</si>
  <si>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</si>
  <si>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</si>
  <si>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</si>
  <si>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</si>
  <si>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</si>
  <si>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</si>
  <si>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</si>
  <si>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</si>
  <si>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</si>
  <si>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</si>
  <si>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</si>
  <si>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</si>
  <si>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</si>
  <si>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</si>
  <si>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</si>
  <si>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</si>
  <si>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</si>
  <si>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</si>
  <si>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</si>
  <si>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</si>
  <si>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</si>
  <si>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</si>
  <si>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</si>
  <si>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</si>
  <si>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</si>
  <si>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</si>
  <si>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</si>
  <si>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</si>
  <si>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</si>
  <si>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</si>
  <si>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</si>
  <si>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</si>
  <si>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</si>
  <si>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</si>
  <si>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</si>
  <si>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</si>
  <si>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</si>
  <si>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</si>
  <si>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</si>
  <si>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</si>
  <si>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</si>
  <si>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</si>
  <si>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</si>
  <si>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</si>
  <si>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</si>
  <si>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</si>
  <si>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</si>
  <si>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</si>
  <si>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</si>
  <si>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</si>
  <si>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</si>
  <si>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</si>
  <si>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</si>
  <si>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</si>
  <si>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</si>
  <si>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</si>
  <si>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</si>
  <si>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</si>
  <si>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</si>
  <si>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</si>
  <si>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</si>
  <si>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</si>
  <si>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</si>
  <si>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</si>
  <si>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</si>
  <si>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</si>
  <si>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</si>
  <si>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</si>
  <si>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</si>
  <si>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</si>
  <si>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</si>
  <si>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</si>
  <si>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</si>
  <si>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</si>
  <si>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</si>
  <si>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</si>
  <si>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</si>
  <si>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</si>
  <si>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</si>
  <si>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</si>
  <si>
    <t>UT(0-3-39)</t>
  </si>
  <si>
    <t>UT(0-1-2)</t>
  </si>
  <si>
    <t>UT(0-0-56)</t>
  </si>
  <si>
    <t>A(2-0-0)</t>
  </si>
  <si>
    <t>7/15,28/2022</t>
  </si>
  <si>
    <t>UT(0-2-41)</t>
  </si>
  <si>
    <t>7/18,21,28/2023</t>
  </si>
  <si>
    <t>8/8,10/2023</t>
  </si>
  <si>
    <t>10/3-5/2023</t>
  </si>
  <si>
    <t>9/1,15/2023</t>
  </si>
  <si>
    <t>12/20,26/2023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</si>
</sst>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7"/>
  <sheetViews>
    <sheetView tabSelected="1" zoomScale="96" zoomScaleNormal="96" workbookViewId="0">
      <pane ySplit="3525" topLeftCell="A588" activePane="bottomLeft"/>
      <selection activeCell="C9" activeCellId="1" sqref="C9 C9:I9"/>
      <selection pane="bottomLeft" activeCell="K606" sqref="K6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450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449</v>
      </c>
      <c r="C4" s="61"/>
      <c r="D4" s="22" t="s">
        <v>12</v>
      </c>
      <c r="F4" s="62" t="s">
        <v>451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24" t="s">
        <v>23</v>
      </c>
      <c r="C9" s="13"/>
      <c r="D9" s="11"/>
      <c r="E9" s="13">
        <f>SUM(Table1[EARNED])-SUM(Table1[Absence Undertime W/ Pay])+CONVERTION!$A$3</f>
        <v>162.47930000000002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191.565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25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25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25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25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25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25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25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25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25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/>
      <c r="B44" s="20" t="s">
        <v>104</v>
      </c>
      <c r="C44" s="13"/>
      <c r="D44" s="39"/>
      <c r="E44" s="9">
        <f>SUM(Table1[EARNED])-SUM(Table1[Absence Undertime W/ Pay])+CONVERTION!$A$3</f>
        <v>162.47930000000002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191.565</v>
      </c>
      <c r="J44" s="11"/>
      <c r="K44" s="51" t="s">
        <v>105</v>
      </c>
    </row>
    <row r="45" spans="1:11" x14ac:dyDescent="0.25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25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25">
      <c r="A48" s="23"/>
      <c r="B48" s="20" t="s">
        <v>104</v>
      </c>
      <c r="C48" s="13"/>
      <c r="D48" s="39"/>
      <c r="E48" s="9">
        <f>SUM(Table1[EARNED])-SUM(Table1[Absence Undertime W/ Pay])+CONVERTION!$A$3</f>
        <v>162.47930000000002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191.565</v>
      </c>
      <c r="J48" s="11"/>
      <c r="K48" s="51" t="s">
        <v>110</v>
      </c>
    </row>
    <row r="49" spans="1:11" x14ac:dyDescent="0.25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25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25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25">
      <c r="A55" s="23"/>
      <c r="B55" s="20" t="s">
        <v>94</v>
      </c>
      <c r="C55" s="13"/>
      <c r="D55" s="39"/>
      <c r="E55" s="9">
        <f>SUM(Table1[EARNED])-SUM(Table1[Absence Undertime W/ Pay])+CONVERTION!$A$3</f>
        <v>162.47930000000002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191.565</v>
      </c>
      <c r="J55" s="11"/>
      <c r="K55" s="51" t="s">
        <v>116</v>
      </c>
    </row>
    <row r="56" spans="1:11" x14ac:dyDescent="0.25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25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162.47930000000002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191.565</v>
      </c>
      <c r="J57" s="11"/>
      <c r="K57" s="51" t="s">
        <v>118</v>
      </c>
    </row>
    <row r="58" spans="1:11" x14ac:dyDescent="0.25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25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25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25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25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25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25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25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25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25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25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25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25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25">
      <c r="A77" s="23"/>
      <c r="B77" s="20" t="s">
        <v>94</v>
      </c>
      <c r="C77" s="13"/>
      <c r="D77" s="39"/>
      <c r="E77" s="9">
        <f>SUM(Table1[EARNED])-SUM(Table1[Absence Undertime W/ Pay])+CONVERTION!$A$3</f>
        <v>162.47930000000002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191.565</v>
      </c>
      <c r="J77" s="11"/>
      <c r="K77" s="51" t="s">
        <v>136</v>
      </c>
    </row>
    <row r="78" spans="1:11" x14ac:dyDescent="0.25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25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162.47930000000002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191.565</v>
      </c>
      <c r="J79" s="11"/>
      <c r="K79" s="51" t="s">
        <v>138</v>
      </c>
    </row>
    <row r="80" spans="1:11" x14ac:dyDescent="0.25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25">
      <c r="A81" s="23"/>
      <c r="B81" s="20" t="s">
        <v>97</v>
      </c>
      <c r="C81" s="13"/>
      <c r="D81" s="39"/>
      <c r="E81" s="9">
        <f>SUM(Table1[EARNED])-SUM(Table1[Absence Undertime W/ Pay])+CONVERTION!$A$3</f>
        <v>162.47930000000002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191.565</v>
      </c>
      <c r="J81" s="11"/>
      <c r="K81" s="51" t="s">
        <v>140</v>
      </c>
    </row>
    <row r="82" spans="1:11" x14ac:dyDescent="0.25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25">
      <c r="A83" s="23"/>
      <c r="B83" s="20" t="s">
        <v>133</v>
      </c>
      <c r="C83" s="13"/>
      <c r="D83" s="39"/>
      <c r="E83" s="9">
        <f>SUM(Table1[EARNED])-SUM(Table1[Absence Undertime W/ Pay])+CONVERTION!$A$3</f>
        <v>162.47930000000002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191.565</v>
      </c>
      <c r="J83" s="11"/>
      <c r="K83" s="51" t="s">
        <v>142</v>
      </c>
    </row>
    <row r="84" spans="1:11" x14ac:dyDescent="0.25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25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162.47930000000002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191.565</v>
      </c>
      <c r="J85" s="11"/>
      <c r="K85" s="51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25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25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25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25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25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162.47930000000002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191.565</v>
      </c>
      <c r="J92" s="11"/>
      <c r="K92" s="51" t="s">
        <v>149</v>
      </c>
    </row>
    <row r="93" spans="1:11" x14ac:dyDescent="0.25">
      <c r="A93" s="23"/>
      <c r="B93" s="20" t="s">
        <v>94</v>
      </c>
      <c r="C93" s="13"/>
      <c r="D93" s="39"/>
      <c r="E93" s="9">
        <f>SUM(Table1[EARNED])-SUM(Table1[Absence Undertime W/ Pay])+CONVERTION!$A$3</f>
        <v>162.47930000000002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191.565</v>
      </c>
      <c r="J93" s="11"/>
      <c r="K93" s="51" t="s">
        <v>150</v>
      </c>
    </row>
    <row r="94" spans="1:11" x14ac:dyDescent="0.25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25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25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25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25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25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25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25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25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25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25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25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25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25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25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25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25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25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25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25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162.47930000000002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191.565</v>
      </c>
      <c r="J124" s="11"/>
      <c r="K124" s="51"/>
    </row>
    <row r="125" spans="1:11" x14ac:dyDescent="0.25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25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25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25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25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25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25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25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25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25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25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25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25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25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25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25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25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25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25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25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25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25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25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25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25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25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25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25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25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25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25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25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25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25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25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25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25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25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25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25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25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25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25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25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25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25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25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25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25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25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25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25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25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25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25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25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25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25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25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25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25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25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25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25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25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25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25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25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25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25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25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25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25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25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25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25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25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25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25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25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25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25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25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25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25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25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25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25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25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25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25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25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25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25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25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25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25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25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25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25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25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25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25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25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25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25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25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25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25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25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25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25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25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25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25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25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25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25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25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25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25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25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25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25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25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25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25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25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25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25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25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25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25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25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25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25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25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25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25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25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25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25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25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25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25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25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25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25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25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25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25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25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25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25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25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25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25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25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25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25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25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25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25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25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25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25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25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25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25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25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25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25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25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25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25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25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25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25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25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25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25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25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25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25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25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25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25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25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25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25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25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25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25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25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25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25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25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25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25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25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25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25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25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25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25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25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25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25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25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25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25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25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25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25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25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25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25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25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25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25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25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25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25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25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25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25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25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25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25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25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25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25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25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25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25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25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25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25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25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25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25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25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25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25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25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25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25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25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25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25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25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25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25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25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25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25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25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25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25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25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25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25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25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25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25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25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25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25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25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25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25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25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25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25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25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25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25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25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25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25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25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25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25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25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25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25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25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25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25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25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25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25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25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25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25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25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25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25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25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25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25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25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25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25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25">
      <c r="A571" s="23"/>
      <c r="B571" s="20" t="s">
        <v>178</v>
      </c>
      <c r="C571" s="13"/>
      <c r="D571" s="39">
        <v>3.5000000000000017E-2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1"/>
    </row>
    <row r="572" spans="1:11" x14ac:dyDescent="0.25">
      <c r="A572" s="23" t="s">
        <v>47</v>
      </c>
      <c r="B572" s="20" t="s">
        <v>94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1" t="s">
        <v>442</v>
      </c>
    </row>
    <row r="573" spans="1:11" x14ac:dyDescent="0.25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/>
    </row>
    <row r="574" spans="1:11" x14ac:dyDescent="0.25">
      <c r="A574" s="23"/>
      <c r="B574" s="20" t="s">
        <v>456</v>
      </c>
      <c r="C574" s="13"/>
      <c r="D574" s="39">
        <v>0.129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1"/>
    </row>
    <row r="575" spans="1:11" x14ac:dyDescent="0.25">
      <c r="A575" s="23"/>
      <c r="B575" s="20" t="s">
        <v>94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1" t="s">
        <v>443</v>
      </c>
    </row>
    <row r="576" spans="1:11" x14ac:dyDescent="0.25">
      <c r="A576" s="23" t="s">
        <v>48</v>
      </c>
      <c r="B576" s="20" t="s">
        <v>460</v>
      </c>
      <c r="C576" s="13">
        <v>1.25</v>
      </c>
      <c r="D576" s="39">
        <v>0.33500000000000002</v>
      </c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23" t="s">
        <v>49</v>
      </c>
      <c r="B577" s="20" t="s">
        <v>94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1</v>
      </c>
      <c r="I577" s="9"/>
      <c r="J577" s="11"/>
      <c r="K577" s="51" t="s">
        <v>129</v>
      </c>
    </row>
    <row r="578" spans="1:11" x14ac:dyDescent="0.25">
      <c r="A578" s="23" t="s">
        <v>50</v>
      </c>
      <c r="B578" s="20" t="s">
        <v>94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1" t="s">
        <v>305</v>
      </c>
    </row>
    <row r="579" spans="1:11" x14ac:dyDescent="0.25">
      <c r="A579" s="23"/>
      <c r="B579" s="20" t="s">
        <v>458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51" t="s">
        <v>459</v>
      </c>
    </row>
    <row r="580" spans="1:11" x14ac:dyDescent="0.25">
      <c r="A580" s="23"/>
      <c r="B580" s="20" t="s">
        <v>371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1"/>
    </row>
    <row r="581" spans="1:11" x14ac:dyDescent="0.25">
      <c r="A581" s="23" t="s">
        <v>51</v>
      </c>
      <c r="B581" s="20" t="s">
        <v>97</v>
      </c>
      <c r="C581" s="13">
        <v>1.25</v>
      </c>
      <c r="D581" s="39">
        <v>0.27700000000000002</v>
      </c>
      <c r="E581" s="9"/>
      <c r="F581" s="20"/>
      <c r="G581" s="42">
        <f>IF(ISBLANK(Table1[[#This Row],[EARNED]]),"",Table1[[#This Row],[EARNED]])</f>
        <v>1.25</v>
      </c>
      <c r="H581" s="39">
        <v>2</v>
      </c>
      <c r="I581" s="34"/>
      <c r="J581" s="11"/>
      <c r="K581" s="34" t="s">
        <v>444</v>
      </c>
    </row>
    <row r="582" spans="1:11" x14ac:dyDescent="0.25">
      <c r="A582" s="23"/>
      <c r="B582" s="20" t="s">
        <v>457</v>
      </c>
      <c r="C582" s="13"/>
      <c r="D582" s="39">
        <v>0.11700000000000001</v>
      </c>
      <c r="E582" s="9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59"/>
    </row>
    <row r="583" spans="1:11" x14ac:dyDescent="0.25">
      <c r="A583" s="23" t="s">
        <v>52</v>
      </c>
      <c r="B583" s="20" t="s">
        <v>97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2</v>
      </c>
      <c r="I583" s="9"/>
      <c r="J583" s="11"/>
      <c r="K583" s="20" t="s">
        <v>445</v>
      </c>
    </row>
    <row r="584" spans="1:11" x14ac:dyDescent="0.25">
      <c r="A584" s="23"/>
      <c r="B584" s="20" t="s">
        <v>234</v>
      </c>
      <c r="C584" s="13"/>
      <c r="D584" s="39">
        <v>0.15000000000000002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23" t="s">
        <v>53</v>
      </c>
      <c r="B585" s="20" t="s">
        <v>108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7">
        <v>44862</v>
      </c>
    </row>
    <row r="586" spans="1:11" x14ac:dyDescent="0.25">
      <c r="A586" s="23"/>
      <c r="B586" s="20" t="s">
        <v>107</v>
      </c>
      <c r="C586" s="13"/>
      <c r="D586" s="39">
        <v>3</v>
      </c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57" t="s">
        <v>312</v>
      </c>
    </row>
    <row r="587" spans="1:11" x14ac:dyDescent="0.25">
      <c r="A587" s="23"/>
      <c r="B587" s="20" t="s">
        <v>167</v>
      </c>
      <c r="C587" s="13"/>
      <c r="D587" s="39">
        <v>2.3000000000000007E-2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7"/>
    </row>
    <row r="588" spans="1:11" x14ac:dyDescent="0.25">
      <c r="A588" s="23" t="s">
        <v>54</v>
      </c>
      <c r="B588" s="20" t="s">
        <v>133</v>
      </c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 t="s">
        <v>446</v>
      </c>
    </row>
    <row r="589" spans="1:11" x14ac:dyDescent="0.25">
      <c r="A589" s="23"/>
      <c r="B589" s="20" t="s">
        <v>456</v>
      </c>
      <c r="C589" s="13"/>
      <c r="D589" s="39">
        <v>0.129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23" t="s">
        <v>55</v>
      </c>
      <c r="B590" s="20" t="s">
        <v>133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57">
        <v>44924</v>
      </c>
    </row>
    <row r="591" spans="1:11" x14ac:dyDescent="0.25">
      <c r="A591" s="40"/>
      <c r="B591" s="20" t="s">
        <v>108</v>
      </c>
      <c r="C591" s="13"/>
      <c r="D591" s="39">
        <v>1</v>
      </c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57">
        <v>44918</v>
      </c>
    </row>
    <row r="592" spans="1:11" x14ac:dyDescent="0.25">
      <c r="A592" s="40"/>
      <c r="B592" s="20" t="s">
        <v>455</v>
      </c>
      <c r="C592" s="13"/>
      <c r="D592" s="39">
        <v>0.45600000000000002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7"/>
    </row>
    <row r="593" spans="1:11" x14ac:dyDescent="0.25">
      <c r="A593" s="48" t="s">
        <v>447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44927</v>
      </c>
      <c r="B594" s="15" t="s">
        <v>133</v>
      </c>
      <c r="C594" s="42">
        <v>1.25</v>
      </c>
      <c r="D594" s="43"/>
      <c r="E594" s="50"/>
      <c r="F594" s="15"/>
      <c r="G594" s="42">
        <f>IF(ISBLANK(Table1[[#This Row],[EARNED]]),"",Table1[[#This Row],[EARNED]])</f>
        <v>1.25</v>
      </c>
      <c r="H594" s="43"/>
      <c r="I594" s="50"/>
      <c r="J594" s="12"/>
      <c r="K594" s="58">
        <v>44929</v>
      </c>
    </row>
    <row r="595" spans="1:11" x14ac:dyDescent="0.25">
      <c r="A595" s="40">
        <v>44958</v>
      </c>
      <c r="B595" s="20" t="s">
        <v>91</v>
      </c>
      <c r="C595" s="42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448</v>
      </c>
    </row>
    <row r="596" spans="1:11" x14ac:dyDescent="0.25">
      <c r="A596" s="40"/>
      <c r="B596" s="20" t="s">
        <v>94</v>
      </c>
      <c r="C596" s="42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7">
        <v>44966</v>
      </c>
    </row>
    <row r="597" spans="1:11" x14ac:dyDescent="0.25">
      <c r="A597" s="40">
        <v>44986</v>
      </c>
      <c r="B597" s="20" t="s">
        <v>94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7">
        <v>44993</v>
      </c>
    </row>
    <row r="598" spans="1:11" x14ac:dyDescent="0.25">
      <c r="A598" s="40">
        <v>45017</v>
      </c>
      <c r="B598" s="20" t="s">
        <v>452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453</v>
      </c>
    </row>
    <row r="599" spans="1:11" x14ac:dyDescent="0.25">
      <c r="A599" s="40">
        <v>45047</v>
      </c>
      <c r="B599" s="20" t="s">
        <v>94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7">
        <v>45072</v>
      </c>
    </row>
    <row r="600" spans="1:11" x14ac:dyDescent="0.25">
      <c r="A600" s="40">
        <v>45078</v>
      </c>
      <c r="B600" s="20" t="s">
        <v>94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57">
        <v>45082</v>
      </c>
    </row>
    <row r="601" spans="1:11" x14ac:dyDescent="0.25">
      <c r="A601" s="40">
        <v>45108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3</v>
      </c>
      <c r="I601" s="9"/>
      <c r="J601" s="11"/>
      <c r="K601" s="57" t="s">
        <v>461</v>
      </c>
    </row>
    <row r="602" spans="1:11" x14ac:dyDescent="0.25">
      <c r="A602" s="40">
        <v>45139</v>
      </c>
      <c r="B602" s="20" t="s">
        <v>97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462</v>
      </c>
    </row>
    <row r="603" spans="1:11" x14ac:dyDescent="0.25">
      <c r="A603" s="40">
        <v>45170</v>
      </c>
      <c r="B603" s="20" t="s">
        <v>97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2</v>
      </c>
      <c r="I603" s="9"/>
      <c r="J603" s="11"/>
      <c r="K603" s="20" t="s">
        <v>464</v>
      </c>
    </row>
    <row r="604" spans="1:11" x14ac:dyDescent="0.25">
      <c r="A604" s="40">
        <v>45200</v>
      </c>
      <c r="B604" s="20" t="s">
        <v>107</v>
      </c>
      <c r="C604" s="13">
        <v>1.25</v>
      </c>
      <c r="D604" s="39">
        <v>3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463</v>
      </c>
    </row>
    <row r="605" spans="1:11" x14ac:dyDescent="0.25">
      <c r="A605" s="40"/>
      <c r="B605" s="20" t="s">
        <v>94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57">
        <v>45218</v>
      </c>
    </row>
    <row r="606" spans="1:11" x14ac:dyDescent="0.25">
      <c r="A606" s="40">
        <v>45231</v>
      </c>
      <c r="B606" s="20" t="s">
        <v>265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465</v>
      </c>
    </row>
    <row r="607" spans="1:11" x14ac:dyDescent="0.25">
      <c r="A607" s="40">
        <v>45261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45292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45323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45352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45383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45413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45444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45474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45505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45536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45566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45597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45627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45658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45689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45717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45748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45778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45809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45870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45901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45931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45962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45992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46023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46054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46082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46113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46143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46174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46204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46235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46266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46296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46327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46357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46388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46419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46447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46478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46508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46539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46569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46600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46631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46661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46692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46722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46753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46784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46813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46844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46874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46905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46935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46966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46997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47027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47058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47088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47119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47150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47178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1"/>
      <c r="B737" s="15"/>
      <c r="C737" s="42"/>
      <c r="D737" s="43"/>
      <c r="E737" s="9"/>
      <c r="F737" s="15"/>
      <c r="G737" s="42" t="str">
        <f>IF(ISBLANK(Table1[[#This Row],[EARNED]]),"",Table1[[#This Row],[EARNED]])</f>
        <v/>
      </c>
      <c r="H737" s="43"/>
      <c r="I737" s="9"/>
      <c r="J737" s="12"/>
      <c r="K7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17</v>
      </c>
      <c r="G3" s="45">
        <f>SUM(D3,E4,F4)</f>
        <v>3.5000000000000017E-2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3.5000000000000017E-2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70" t="s">
        <v>38</v>
      </c>
      <c r="J6" s="70"/>
      <c r="K6" s="70"/>
      <c r="L6" s="70"/>
    </row>
    <row r="7" spans="1:12" x14ac:dyDescent="0.25">
      <c r="A7" s="9">
        <f>SUM(Sheet1!E9,Sheet1!I9)</f>
        <v>354.04430000000002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2022-11-04T06:41:23Z</cp:lastPrinted>
  <dcterms:created xsi:type="dcterms:W3CDTF">2022-10-17T03:06:03Z</dcterms:created>
  <dcterms:modified xsi:type="dcterms:W3CDTF">2023-11-28T03:22:21Z</dcterms:modified>
</cp:coreProperties>
</file>