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8" i="1" l="1"/>
  <c r="G384" i="1" l="1"/>
  <c r="G376" i="1" l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7" i="1"/>
  <c r="G378" i="1"/>
  <c r="G379" i="1"/>
  <c r="G380" i="1"/>
  <c r="G381" i="1"/>
  <c r="G382" i="1"/>
  <c r="G383" i="1"/>
  <c r="G385" i="1"/>
  <c r="G386" i="1"/>
  <c r="G387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148" i="1"/>
  <c r="G264" i="1"/>
  <c r="G183" i="1"/>
  <c r="G362" i="1"/>
  <c r="G361" i="1"/>
  <c r="G140" i="1"/>
  <c r="G141" i="1"/>
  <c r="G142" i="1"/>
  <c r="G143" i="1"/>
  <c r="G144" i="1"/>
  <c r="G145" i="1"/>
  <c r="G146" i="1"/>
  <c r="G147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48" i="1"/>
  <c r="G61" i="1"/>
  <c r="G74" i="1"/>
  <c r="G87" i="1"/>
  <c r="G100" i="1"/>
  <c r="G113" i="1"/>
  <c r="G126" i="1"/>
  <c r="G139" i="1"/>
  <c r="G22" i="1" l="1"/>
  <c r="G3" i="3" l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8" i="1"/>
  <c r="G59" i="1"/>
  <c r="G60" i="1"/>
  <c r="G62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<sst xmlns="http://schemas.openxmlformats.org/spreadsheetml/2006/main" count="204" uniqueCount="133">
  <si>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</si>
  <si>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</si>
  <si>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</si>
  <si>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</si>
  <si>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</si>
  <si>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</si>
  <si>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</si>
  <si>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</si>
  <si>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</si>
  <si>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</si>
  <si>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</si>
  <si>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</si>
  <si>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</si>
  <si>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</si>
  <si>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</si>
  <si>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</si>
  <si>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</si>
  <si>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</si>
  <si>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</si>
  <si>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</si>
  <si>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</si>
  <si>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</si>
  <si>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</si>
  <si>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</si>
  <si>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</si>
  <si>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</si>
  <si>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</si>
  <si>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</si>
  <si>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</si>
  <si>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</si>
  <si>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</si>
  <si>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</si>
  <si>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</si>
  <si>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</si>
  <si>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</si>
  <si>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</si>
  <si>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</si>
  <si>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</si>
  <si>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</si>
  <si>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</si>
  <si>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</si>
  <si>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</si>
  <si>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AYCARDO, JOEL</t>
  </si>
  <si>
    <t>1995</t>
  </si>
  <si>
    <t>02/16-28/1995</t>
  </si>
  <si>
    <t>1996</t>
  </si>
  <si>
    <t>FL(5-0-0)</t>
  </si>
  <si>
    <t>1997</t>
  </si>
  <si>
    <t>2020</t>
  </si>
  <si>
    <t>2018</t>
  </si>
  <si>
    <t>2017</t>
  </si>
  <si>
    <t>2016</t>
  </si>
  <si>
    <t>2015</t>
  </si>
  <si>
    <t>2014</t>
  </si>
  <si>
    <t>2013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</si>
  <si>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</si>
  <si>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</si>
  <si>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</si>
  <si>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</si>
  <si>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</si>
  <si>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</si>
  <si>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</si>
  <si>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</si>
  <si>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</si>
  <si>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</si>
  <si>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</si>
  <si>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</si>
  <si>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</si>
  <si>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</si>
  <si>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</si>
  <si>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VL(4-0-0)</t>
  </si>
  <si>
    <t>05/26,28,30-06/01/1997</t>
  </si>
  <si>
    <t>SL(5-0-0)</t>
  </si>
  <si>
    <t>08/08,10,11,12,13/1998</t>
  </si>
  <si>
    <t>SL(9-0-0)</t>
  </si>
  <si>
    <t>SL(2-0-0)</t>
  </si>
  <si>
    <t>11/24-12/02/1999</t>
  </si>
  <si>
    <t>VL(6-0-0)</t>
  </si>
  <si>
    <t>10/09-16/2000</t>
  </si>
  <si>
    <t>VL(3-0-0)</t>
  </si>
  <si>
    <t>02/10,11,12/2001</t>
  </si>
  <si>
    <t>07/06,07/2001</t>
  </si>
  <si>
    <t>VL(5-0-0)</t>
  </si>
  <si>
    <t>09/28-10/04/2001</t>
  </si>
  <si>
    <t>08/01-07/2003</t>
  </si>
  <si>
    <t>VL(15-0-0)</t>
  </si>
  <si>
    <t>05/17-06/03/2004</t>
  </si>
  <si>
    <t>SUSPENSION</t>
  </si>
  <si>
    <t>10/27,29,31-11/02,04/2005</t>
  </si>
  <si>
    <t>UT(0-0-37)</t>
  </si>
  <si>
    <t>UT(0-6-51)</t>
  </si>
  <si>
    <t>UT(0-3-3)</t>
  </si>
  <si>
    <t>UT(0-6-4)</t>
  </si>
  <si>
    <t>FL(15-0-0)</t>
  </si>
  <si>
    <t>02/20-03/09/2007</t>
  </si>
  <si>
    <t>SP(1-0-0)</t>
  </si>
  <si>
    <t>B-DAY. L. 04/25/2008</t>
  </si>
  <si>
    <t>04/07-11/2008</t>
  </si>
  <si>
    <t>FL(10-0-0)</t>
  </si>
  <si>
    <t>12/05-18/2008</t>
  </si>
  <si>
    <t>05/17-28/2010</t>
  </si>
  <si>
    <t>01/13-24/2014</t>
  </si>
  <si>
    <t>SUSPENDED W/OUT PAY</t>
  </si>
  <si>
    <t>05/12-16/14</t>
  </si>
  <si>
    <t>08/13-31/05</t>
  </si>
  <si>
    <t>05/02-04,09,10/2017</t>
  </si>
  <si>
    <t>11/22-26/2021</t>
  </si>
  <si>
    <t>2022</t>
  </si>
  <si>
    <t>2023</t>
  </si>
  <si>
    <t>5/1 -13/2014</t>
  </si>
  <si>
    <t>VL(5-0-00)</t>
  </si>
  <si>
    <r>
      <rPr>
        <b/>
        <sz val="11"/>
        <color theme="1"/>
        <rFont val="Calibri"/>
        <family val="2"/>
        <scheme val="minor"/>
      </rPr>
      <t>2019</t>
    </r>
  </si>
  <si>
    <t>CL(5-0-00)</t>
  </si>
  <si>
    <r>
      <rPr>
        <b/>
        <sz val="11"/>
        <color theme="1"/>
        <rFont val="Calibri"/>
        <family val="2"/>
        <scheme val="minor"/>
      </rPr>
      <t>2021</t>
    </r>
  </si>
  <si>
    <t>5/4-10/2018</t>
  </si>
  <si>
    <t>5/27-31/2019</t>
  </si>
  <si>
    <t>2/7-13/2020</t>
  </si>
  <si>
    <t>1/16-20/2023</t>
  </si>
  <si>
    <t>REHABILATION 90 DAYS</t>
  </si>
  <si>
    <t>7/8 - 10/9/2023</t>
  </si>
  <si>
    <t>JULY 8 TO OCTOBER 9, 2023</t>
  </si>
  <si>
    <t>TRAFFIC AIDE I</t>
  </si>
  <si>
    <t>PERMANENT</t>
  </si>
  <si>
    <t>1 - Married (and not separated)</t>
  </si>
  <si>
    <t>TOPS-CSU</t>
  </si>
  <si>
    <t xml:space="preserve"> </t>
  </si>
  <si>
    <t>FL(1-0-0)</t>
  </si>
  <si>
    <t>FL(5-0-00)</t>
  </si>
  <si>
    <t>SL(24-0-0)</t>
  </si>
  <si>
    <t>10/25-31, 11/3-29/2023</t>
  </si>
  <si>
    <t>2024</t>
  </si>
  <si>
    <t>SL(19-0-0)</t>
  </si>
  <si>
    <t>12/1,4-7,11-15-18-22,26-29/2023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</si>
</sst>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1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16"/>
  <sheetViews>
    <sheetView tabSelected="1" zoomScaleNormal="100" workbookViewId="0">
      <pane ySplit="3690" topLeftCell="A368" activePane="bottomLeft"/>
      <selection activeCell="I9" sqref="I9"/>
      <selection pane="bottomLeft" activeCell="K387" sqref="K387"/>
    </sheetView>
  </sheetViews>
  <sheetFormatPr defaultRowHeight="15" x14ac:dyDescent="0.25"/>
  <cols>
    <col min="1" max="1" width="13.85546875" style="1" customWidth="1"/>
    <col min="2" max="2" width="23.710937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30.14062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 t="s">
        <v>123</v>
      </c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121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122</v>
      </c>
      <c r="C4" s="51"/>
      <c r="D4" s="22" t="s">
        <v>12</v>
      </c>
      <c r="F4" s="56" t="s">
        <v>124</v>
      </c>
      <c r="G4" s="56"/>
      <c r="H4" s="26" t="s">
        <v>17</v>
      </c>
      <c r="I4" s="26"/>
      <c r="J4" s="56"/>
      <c r="K4" s="57"/>
    </row>
    <row r="5" spans="1:11" x14ac:dyDescent="0.25">
      <c r="A5" s="16"/>
      <c r="F5" s="1" t="s">
        <v>125</v>
      </c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229.88600000000002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366.95800000000003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 t="s">
        <v>44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40">
        <v>34759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34790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34820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34851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34881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34912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34943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34973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35004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35034</v>
      </c>
      <c r="B21" s="20" t="s">
        <v>46</v>
      </c>
      <c r="C21" s="13">
        <v>1.25</v>
      </c>
      <c r="D21" s="39">
        <v>5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7" t="s">
        <v>45</v>
      </c>
      <c r="B22" s="20"/>
      <c r="C22" s="13"/>
      <c r="D22" s="39"/>
      <c r="E22" s="34" t="s">
        <v>32</v>
      </c>
      <c r="F22" s="20"/>
      <c r="G22" s="13" t="str">
        <f>IF(ISBLANK(Table1[[#This Row],[EARNED]]),"",Table1[[#This Row],[EARNED]])</f>
        <v/>
      </c>
      <c r="H22" s="39"/>
      <c r="I22" s="34" t="s">
        <v>32</v>
      </c>
      <c r="J22" s="11"/>
      <c r="K22" s="20"/>
    </row>
    <row r="23" spans="1:11" x14ac:dyDescent="0.25">
      <c r="A23" s="40">
        <v>35065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35096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35125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35156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35186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35217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35247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35278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35309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35339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35370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35400</v>
      </c>
      <c r="B34" s="20" t="s">
        <v>46</v>
      </c>
      <c r="C34" s="13">
        <v>1.25</v>
      </c>
      <c r="D34" s="39">
        <v>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7" t="s">
        <v>47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35431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35462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35490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35521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35551</v>
      </c>
      <c r="B40" s="20" t="s">
        <v>70</v>
      </c>
      <c r="C40" s="13">
        <v>1.25</v>
      </c>
      <c r="D40" s="39">
        <v>4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71</v>
      </c>
    </row>
    <row r="41" spans="1:11" x14ac:dyDescent="0.25">
      <c r="A41" s="40">
        <v>35582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35612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35643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35674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35704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35735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35765</v>
      </c>
      <c r="B47" s="20" t="s">
        <v>126</v>
      </c>
      <c r="C47" s="13">
        <v>1.25</v>
      </c>
      <c r="D47" s="39">
        <v>1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7" t="s">
        <v>55</v>
      </c>
      <c r="B48" s="20"/>
      <c r="C48" s="13"/>
      <c r="D48" s="39"/>
      <c r="E48" s="34" t="s">
        <v>32</v>
      </c>
      <c r="F48" s="20"/>
      <c r="G48" s="13" t="str">
        <f>IF(ISBLANK(Table1[[#This Row],[EARNED]]),"",Table1[[#This Row],[EARNED]])</f>
        <v/>
      </c>
      <c r="H48" s="39"/>
      <c r="I48" s="34" t="s">
        <v>32</v>
      </c>
      <c r="J48" s="11"/>
      <c r="K48" s="20"/>
    </row>
    <row r="49" spans="1:11" x14ac:dyDescent="0.25">
      <c r="A49" s="40">
        <v>35796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35827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35855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35886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35916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35947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35977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36008</v>
      </c>
      <c r="B56" s="20" t="s">
        <v>72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5</v>
      </c>
      <c r="I56" s="9"/>
      <c r="J56" s="11"/>
      <c r="K56" s="20" t="s">
        <v>73</v>
      </c>
    </row>
    <row r="57" spans="1:11" x14ac:dyDescent="0.25">
      <c r="A57" s="40">
        <v>36039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36069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36100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36130</v>
      </c>
      <c r="B60" s="20" t="s">
        <v>46</v>
      </c>
      <c r="C60" s="13">
        <v>1.25</v>
      </c>
      <c r="D60" s="39">
        <v>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7" t="s">
        <v>56</v>
      </c>
      <c r="B61" s="20"/>
      <c r="C61" s="13"/>
      <c r="D61" s="39"/>
      <c r="E61" s="34" t="s">
        <v>32</v>
      </c>
      <c r="F61" s="20"/>
      <c r="G61" s="13" t="str">
        <f>IF(ISBLANK(Table1[[#This Row],[EARNED]]),"",Table1[[#This Row],[EARNED]])</f>
        <v/>
      </c>
      <c r="H61" s="39"/>
      <c r="I61" s="34" t="s">
        <v>32</v>
      </c>
      <c r="J61" s="11"/>
      <c r="K61" s="20"/>
    </row>
    <row r="62" spans="1:11" x14ac:dyDescent="0.25">
      <c r="A62" s="40">
        <v>36161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36192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36220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36251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36281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36312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36342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36373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36404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36434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36465</v>
      </c>
      <c r="B72" s="20" t="s">
        <v>74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9</v>
      </c>
      <c r="I72" s="9"/>
      <c r="J72" s="11"/>
      <c r="K72" s="20" t="s">
        <v>76</v>
      </c>
    </row>
    <row r="73" spans="1:11" x14ac:dyDescent="0.25">
      <c r="A73" s="40">
        <v>36495</v>
      </c>
      <c r="B73" s="20" t="s">
        <v>46</v>
      </c>
      <c r="C73" s="13">
        <v>1.25</v>
      </c>
      <c r="D73" s="39">
        <v>5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7" t="s">
        <v>57</v>
      </c>
      <c r="B74" s="20"/>
      <c r="C74" s="13"/>
      <c r="D74" s="39"/>
      <c r="E74" s="34" t="s">
        <v>32</v>
      </c>
      <c r="F74" s="20"/>
      <c r="G74" s="13" t="str">
        <f>IF(ISBLANK(Table1[[#This Row],[EARNED]]),"",Table1[[#This Row],[EARNED]])</f>
        <v/>
      </c>
      <c r="H74" s="39"/>
      <c r="I74" s="34" t="s">
        <v>32</v>
      </c>
      <c r="J74" s="11"/>
      <c r="K74" s="20"/>
    </row>
    <row r="75" spans="1:11" x14ac:dyDescent="0.25">
      <c r="A75" s="40">
        <v>36526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36557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36586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36617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36647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36678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36708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36739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36770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36800</v>
      </c>
      <c r="B84" s="20" t="s">
        <v>77</v>
      </c>
      <c r="C84" s="13">
        <v>1.25</v>
      </c>
      <c r="D84" s="39">
        <v>6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78</v>
      </c>
    </row>
    <row r="85" spans="1:11" x14ac:dyDescent="0.25">
      <c r="A85" s="40">
        <v>36831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36861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7" t="s">
        <v>58</v>
      </c>
      <c r="B87" s="20"/>
      <c r="C87" s="13"/>
      <c r="D87" s="39"/>
      <c r="E87" s="34" t="s">
        <v>32</v>
      </c>
      <c r="F87" s="20"/>
      <c r="G87" s="13" t="str">
        <f>IF(ISBLANK(Table1[[#This Row],[EARNED]]),"",Table1[[#This Row],[EARNED]])</f>
        <v/>
      </c>
      <c r="H87" s="39"/>
      <c r="I87" s="34" t="s">
        <v>32</v>
      </c>
      <c r="J87" s="11"/>
      <c r="K87" s="20"/>
    </row>
    <row r="88" spans="1:11" x14ac:dyDescent="0.25">
      <c r="A88" s="40">
        <v>36892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36923</v>
      </c>
      <c r="B89" s="20" t="s">
        <v>79</v>
      </c>
      <c r="C89" s="13">
        <v>1.25</v>
      </c>
      <c r="D89" s="39">
        <v>3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80</v>
      </c>
    </row>
    <row r="90" spans="1:11" x14ac:dyDescent="0.25">
      <c r="A90" s="40">
        <v>36951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36982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37012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37043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37073</v>
      </c>
      <c r="B94" s="20" t="s">
        <v>75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2</v>
      </c>
      <c r="I94" s="9"/>
      <c r="J94" s="11"/>
      <c r="K94" s="20" t="s">
        <v>81</v>
      </c>
    </row>
    <row r="95" spans="1:11" x14ac:dyDescent="0.25">
      <c r="A95" s="40">
        <v>37104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37135</v>
      </c>
      <c r="B96" s="20" t="s">
        <v>82</v>
      </c>
      <c r="C96" s="13">
        <v>1.25</v>
      </c>
      <c r="D96" s="39">
        <v>5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83</v>
      </c>
    </row>
    <row r="97" spans="1:11" x14ac:dyDescent="0.25">
      <c r="A97" s="40">
        <v>37165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37196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37226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7" t="s">
        <v>59</v>
      </c>
      <c r="B100" s="20"/>
      <c r="C100" s="13"/>
      <c r="D100" s="39"/>
      <c r="E100" s="34" t="s">
        <v>32</v>
      </c>
      <c r="F100" s="20"/>
      <c r="G100" s="13" t="str">
        <f>IF(ISBLANK(Table1[[#This Row],[EARNED]]),"",Table1[[#This Row],[EARNED]])</f>
        <v/>
      </c>
      <c r="H100" s="39"/>
      <c r="I100" s="34" t="s">
        <v>32</v>
      </c>
      <c r="J100" s="11"/>
      <c r="K100" s="20"/>
    </row>
    <row r="101" spans="1:11" x14ac:dyDescent="0.25">
      <c r="A101" s="40">
        <v>37257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37288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37316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37347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37377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37408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37438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37469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37500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37530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37561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37591</v>
      </c>
      <c r="B112" s="20" t="s">
        <v>46</v>
      </c>
      <c r="C112" s="13">
        <v>1.25</v>
      </c>
      <c r="D112" s="39">
        <v>5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7" t="s">
        <v>60</v>
      </c>
      <c r="B113" s="20"/>
      <c r="C113" s="13"/>
      <c r="D113" s="39"/>
      <c r="E113" s="34" t="s">
        <v>32</v>
      </c>
      <c r="F113" s="20"/>
      <c r="G113" s="13" t="str">
        <f>IF(ISBLANK(Table1[[#This Row],[EARNED]]),"",Table1[[#This Row],[EARNED]])</f>
        <v/>
      </c>
      <c r="H113" s="39"/>
      <c r="I113" s="34" t="s">
        <v>32</v>
      </c>
      <c r="J113" s="11"/>
      <c r="K113" s="20"/>
    </row>
    <row r="114" spans="1:11" x14ac:dyDescent="0.25">
      <c r="A114" s="40">
        <v>37622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37653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37681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37712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37742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37773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37803</v>
      </c>
      <c r="B120" s="20" t="s">
        <v>82</v>
      </c>
      <c r="C120" s="13">
        <v>1.25</v>
      </c>
      <c r="D120" s="39">
        <v>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84</v>
      </c>
    </row>
    <row r="121" spans="1:11" x14ac:dyDescent="0.25">
      <c r="A121" s="40">
        <v>37834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37865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37895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37926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37956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7" t="s">
        <v>61</v>
      </c>
      <c r="B126" s="20"/>
      <c r="C126" s="13"/>
      <c r="D126" s="39"/>
      <c r="E126" s="34" t="s">
        <v>32</v>
      </c>
      <c r="F126" s="20"/>
      <c r="G126" s="13" t="str">
        <f>IF(ISBLANK(Table1[[#This Row],[EARNED]]),"",Table1[[#This Row],[EARNED]])</f>
        <v/>
      </c>
      <c r="H126" s="39"/>
      <c r="I126" s="34" t="s">
        <v>32</v>
      </c>
      <c r="J126" s="11"/>
      <c r="K126" s="20"/>
    </row>
    <row r="127" spans="1:11" x14ac:dyDescent="0.25">
      <c r="A127" s="40">
        <v>37987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38018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38047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38078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38108</v>
      </c>
      <c r="B131" s="20" t="s">
        <v>85</v>
      </c>
      <c r="C131" s="13">
        <v>1.25</v>
      </c>
      <c r="D131" s="39">
        <v>15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 t="s">
        <v>86</v>
      </c>
    </row>
    <row r="132" spans="1:11" x14ac:dyDescent="0.25">
      <c r="A132" s="40">
        <v>38139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38169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38200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38231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38261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38292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38322</v>
      </c>
      <c r="B138" s="15"/>
      <c r="C138" s="13">
        <v>1.25</v>
      </c>
      <c r="D138" s="42"/>
      <c r="E138" s="9"/>
      <c r="F138" s="15"/>
      <c r="G138" s="41">
        <f>IF(ISBLANK(Table1[[#This Row],[EARNED]]),"",Table1[[#This Row],[EARNED]])</f>
        <v>1.25</v>
      </c>
      <c r="H138" s="42"/>
      <c r="I138" s="9"/>
      <c r="J138" s="12"/>
      <c r="K138" s="15"/>
    </row>
    <row r="139" spans="1:11" x14ac:dyDescent="0.25">
      <c r="A139" s="47" t="s">
        <v>62</v>
      </c>
      <c r="B139" s="20"/>
      <c r="C139" s="13"/>
      <c r="D139" s="39"/>
      <c r="E139" s="34" t="s">
        <v>32</v>
      </c>
      <c r="F139" s="20"/>
      <c r="G139" s="13" t="str">
        <f>IF(ISBLANK(Table1[[#This Row],[EARNED]]),"",Table1[[#This Row],[EARNED]])</f>
        <v/>
      </c>
      <c r="H139" s="39"/>
      <c r="I139" s="34" t="s">
        <v>32</v>
      </c>
      <c r="J139" s="11"/>
      <c r="K139" s="20"/>
    </row>
    <row r="140" spans="1:11" x14ac:dyDescent="0.25">
      <c r="A140" s="40">
        <v>38353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38384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38412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38443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38473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38504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38534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38576</v>
      </c>
      <c r="B147" s="20" t="s">
        <v>87</v>
      </c>
      <c r="C147" s="13">
        <v>0.49999999999999989</v>
      </c>
      <c r="D147" s="39"/>
      <c r="E147" s="9"/>
      <c r="F147" s="20"/>
      <c r="G147" s="13">
        <f>IF(ISBLANK(Table1[[#This Row],[EARNED]]),"",Table1[[#This Row],[EARNED]])</f>
        <v>0.49999999999999989</v>
      </c>
      <c r="H147" s="39"/>
      <c r="I147" s="9"/>
      <c r="J147" s="11"/>
      <c r="K147" s="20"/>
    </row>
    <row r="148" spans="1:11" x14ac:dyDescent="0.25">
      <c r="A148" s="40" t="s">
        <v>104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38596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38626</v>
      </c>
      <c r="B150" s="20" t="s">
        <v>46</v>
      </c>
      <c r="C150" s="13">
        <v>1.25</v>
      </c>
      <c r="D150" s="39">
        <v>5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 t="s">
        <v>88</v>
      </c>
    </row>
    <row r="151" spans="1:11" x14ac:dyDescent="0.25">
      <c r="A151" s="40">
        <v>38657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38687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7" t="s">
        <v>63</v>
      </c>
      <c r="B153" s="20"/>
      <c r="C153" s="13"/>
      <c r="D153" s="39"/>
      <c r="E153" s="34" t="s">
        <v>32</v>
      </c>
      <c r="F153" s="20"/>
      <c r="G153" s="13" t="str">
        <f>IF(ISBLANK(Table1[[#This Row],[EARNED]]),"",Table1[[#This Row],[EARNED]])</f>
        <v/>
      </c>
      <c r="H153" s="39"/>
      <c r="I153" s="34" t="s">
        <v>32</v>
      </c>
      <c r="J153" s="11"/>
      <c r="K153" s="20"/>
    </row>
    <row r="154" spans="1:11" x14ac:dyDescent="0.25">
      <c r="A154" s="40">
        <v>38718</v>
      </c>
      <c r="B154" s="20" t="s">
        <v>89</v>
      </c>
      <c r="C154" s="13">
        <v>1.25</v>
      </c>
      <c r="D154" s="39">
        <v>7.7000000000000013E-2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38749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38777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38808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38838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38869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38899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38930</v>
      </c>
      <c r="B161" s="20" t="s">
        <v>90</v>
      </c>
      <c r="C161" s="13">
        <v>1.25</v>
      </c>
      <c r="D161" s="39">
        <v>0.85599999999999998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38961</v>
      </c>
      <c r="B162" s="20" t="s">
        <v>91</v>
      </c>
      <c r="C162" s="13">
        <v>1.25</v>
      </c>
      <c r="D162" s="39">
        <v>0.38100000000000001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38991</v>
      </c>
      <c r="B163" s="20" t="s">
        <v>92</v>
      </c>
      <c r="C163" s="13">
        <v>1.25</v>
      </c>
      <c r="D163" s="39">
        <v>0.75800000000000001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39022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39052</v>
      </c>
      <c r="B165" s="20" t="s">
        <v>46</v>
      </c>
      <c r="C165" s="13">
        <v>1.25</v>
      </c>
      <c r="D165" s="39">
        <v>5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7" t="s">
        <v>64</v>
      </c>
      <c r="B166" s="20"/>
      <c r="C166" s="13"/>
      <c r="D166" s="39"/>
      <c r="E166" s="34" t="s">
        <v>32</v>
      </c>
      <c r="F166" s="20"/>
      <c r="G166" s="13" t="str">
        <f>IF(ISBLANK(Table1[[#This Row],[EARNED]]),"",Table1[[#This Row],[EARNED]])</f>
        <v/>
      </c>
      <c r="H166" s="39"/>
      <c r="I166" s="34" t="s">
        <v>32</v>
      </c>
      <c r="J166" s="11"/>
      <c r="K166" s="20"/>
    </row>
    <row r="167" spans="1:11" x14ac:dyDescent="0.25">
      <c r="A167" s="40">
        <v>39083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39114</v>
      </c>
      <c r="B168" s="20" t="s">
        <v>93</v>
      </c>
      <c r="C168" s="13">
        <v>1.25</v>
      </c>
      <c r="D168" s="39">
        <v>15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 t="s">
        <v>94</v>
      </c>
    </row>
    <row r="169" spans="1:11" x14ac:dyDescent="0.25">
      <c r="A169" s="40">
        <v>39142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39173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39203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39234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39264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39295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39326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39356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39387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39417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7" t="s">
        <v>65</v>
      </c>
      <c r="B179" s="20"/>
      <c r="C179" s="13"/>
      <c r="D179" s="39"/>
      <c r="E179" s="34" t="s">
        <v>32</v>
      </c>
      <c r="F179" s="20"/>
      <c r="G179" s="13" t="str">
        <f>IF(ISBLANK(Table1[[#This Row],[EARNED]]),"",Table1[[#This Row],[EARNED]])</f>
        <v/>
      </c>
      <c r="H179" s="39"/>
      <c r="I179" s="34" t="s">
        <v>32</v>
      </c>
      <c r="J179" s="11"/>
      <c r="K179" s="20"/>
    </row>
    <row r="180" spans="1:11" x14ac:dyDescent="0.25">
      <c r="A180" s="40">
        <v>39448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39479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39508</v>
      </c>
      <c r="B182" s="20" t="s">
        <v>46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 t="s">
        <v>97</v>
      </c>
    </row>
    <row r="183" spans="1:11" x14ac:dyDescent="0.25">
      <c r="A183" s="40"/>
      <c r="B183" s="20" t="s">
        <v>95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 t="s">
        <v>96</v>
      </c>
    </row>
    <row r="184" spans="1:11" x14ac:dyDescent="0.25">
      <c r="A184" s="40">
        <v>39539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39569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39600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39630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39661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39692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39722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39753</v>
      </c>
      <c r="B191" s="20" t="s">
        <v>98</v>
      </c>
      <c r="C191" s="13">
        <v>1.25</v>
      </c>
      <c r="D191" s="39">
        <v>10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 t="s">
        <v>99</v>
      </c>
    </row>
    <row r="192" spans="1:11" x14ac:dyDescent="0.25">
      <c r="A192" s="40">
        <v>39783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7" t="s">
        <v>66</v>
      </c>
      <c r="B193" s="20"/>
      <c r="C193" s="13"/>
      <c r="D193" s="39"/>
      <c r="E193" s="34" t="s">
        <v>32</v>
      </c>
      <c r="F193" s="20"/>
      <c r="G193" s="13" t="str">
        <f>IF(ISBLANK(Table1[[#This Row],[EARNED]]),"",Table1[[#This Row],[EARNED]])</f>
        <v/>
      </c>
      <c r="H193" s="39"/>
      <c r="I193" s="34" t="s">
        <v>32</v>
      </c>
      <c r="J193" s="11"/>
      <c r="K193" s="20"/>
    </row>
    <row r="194" spans="1:11" x14ac:dyDescent="0.25">
      <c r="A194" s="40">
        <v>39814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39845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39873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39904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39934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39965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39995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40026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40057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40087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40118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40148</v>
      </c>
      <c r="B205" s="20" t="s">
        <v>46</v>
      </c>
      <c r="C205" s="13">
        <v>1.25</v>
      </c>
      <c r="D205" s="39">
        <v>5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7" t="s">
        <v>67</v>
      </c>
      <c r="B206" s="20"/>
      <c r="C206" s="13"/>
      <c r="D206" s="39"/>
      <c r="E206" s="34" t="s">
        <v>32</v>
      </c>
      <c r="F206" s="20"/>
      <c r="G206" s="13" t="str">
        <f>IF(ISBLANK(Table1[[#This Row],[EARNED]]),"",Table1[[#This Row],[EARNED]])</f>
        <v/>
      </c>
      <c r="H206" s="39"/>
      <c r="I206" s="34" t="s">
        <v>32</v>
      </c>
      <c r="J206" s="11"/>
      <c r="K206" s="20"/>
    </row>
    <row r="207" spans="1:11" x14ac:dyDescent="0.25">
      <c r="A207" s="40">
        <v>40179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40210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40238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40269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40299</v>
      </c>
      <c r="B211" s="20" t="s">
        <v>98</v>
      </c>
      <c r="C211" s="13">
        <v>1.25</v>
      </c>
      <c r="D211" s="39">
        <v>10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 t="s">
        <v>100</v>
      </c>
    </row>
    <row r="212" spans="1:11" x14ac:dyDescent="0.25">
      <c r="A212" s="40">
        <v>40330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40360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40391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40422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40452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40483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40513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7" t="s">
        <v>68</v>
      </c>
      <c r="B219" s="20"/>
      <c r="C219" s="13"/>
      <c r="D219" s="39"/>
      <c r="E219" s="34" t="s">
        <v>32</v>
      </c>
      <c r="F219" s="20"/>
      <c r="G219" s="13" t="str">
        <f>IF(ISBLANK(Table1[[#This Row],[EARNED]]),"",Table1[[#This Row],[EARNED]])</f>
        <v/>
      </c>
      <c r="H219" s="39"/>
      <c r="I219" s="34" t="s">
        <v>32</v>
      </c>
      <c r="J219" s="11"/>
      <c r="K219" s="20"/>
    </row>
    <row r="220" spans="1:11" x14ac:dyDescent="0.25">
      <c r="A220" s="40">
        <v>40544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40575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40603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40634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40664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v>40695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40725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40756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40787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40817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40848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40878</v>
      </c>
      <c r="B231" s="20" t="s">
        <v>46</v>
      </c>
      <c r="C231" s="13">
        <v>1.25</v>
      </c>
      <c r="D231" s="39">
        <v>5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7" t="s">
        <v>69</v>
      </c>
      <c r="B232" s="20"/>
      <c r="C232" s="13"/>
      <c r="D232" s="39"/>
      <c r="E232" s="34" t="s">
        <v>32</v>
      </c>
      <c r="F232" s="20"/>
      <c r="G232" s="13" t="str">
        <f>IF(ISBLANK(Table1[[#This Row],[EARNED]]),"",Table1[[#This Row],[EARNED]])</f>
        <v/>
      </c>
      <c r="H232" s="39"/>
      <c r="I232" s="34" t="s">
        <v>32</v>
      </c>
      <c r="J232" s="11"/>
      <c r="K232" s="20"/>
    </row>
    <row r="233" spans="1:11" x14ac:dyDescent="0.25">
      <c r="A233" s="40">
        <v>40909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40940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40969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41000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41030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41061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41091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41122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41153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41183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41214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41244</v>
      </c>
      <c r="B244" s="20" t="s">
        <v>46</v>
      </c>
      <c r="C244" s="13">
        <v>1.25</v>
      </c>
      <c r="D244" s="39">
        <v>5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7" t="s">
        <v>54</v>
      </c>
      <c r="B245" s="20"/>
      <c r="C245" s="13"/>
      <c r="D245" s="39"/>
      <c r="E245" s="34" t="s">
        <v>32</v>
      </c>
      <c r="F245" s="20"/>
      <c r="G245" s="13" t="str">
        <f>IF(ISBLANK(Table1[[#This Row],[EARNED]]),"",Table1[[#This Row],[EARNED]])</f>
        <v/>
      </c>
      <c r="H245" s="39"/>
      <c r="I245" s="34" t="s">
        <v>32</v>
      </c>
      <c r="J245" s="11"/>
      <c r="K245" s="20"/>
    </row>
    <row r="246" spans="1:11" x14ac:dyDescent="0.25">
      <c r="A246" s="40">
        <v>41275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41306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41334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41365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41395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41426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41456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41487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41518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41548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41579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41609</v>
      </c>
      <c r="B257" s="20" t="s">
        <v>46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7" t="s">
        <v>53</v>
      </c>
      <c r="B258" s="20"/>
      <c r="C258" s="13"/>
      <c r="D258" s="39"/>
      <c r="E258" s="34" t="s">
        <v>32</v>
      </c>
      <c r="F258" s="20"/>
      <c r="G258" s="13" t="str">
        <f>IF(ISBLANK(Table1[[#This Row],[EARNED]]),"",Table1[[#This Row],[EARNED]])</f>
        <v/>
      </c>
      <c r="H258" s="39"/>
      <c r="I258" s="34" t="s">
        <v>32</v>
      </c>
      <c r="J258" s="11"/>
      <c r="K258" s="20"/>
    </row>
    <row r="259" spans="1:11" x14ac:dyDescent="0.25">
      <c r="A259" s="40">
        <v>41640</v>
      </c>
      <c r="B259" s="20" t="s">
        <v>98</v>
      </c>
      <c r="C259" s="13">
        <v>1.25</v>
      </c>
      <c r="D259" s="39">
        <v>10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 t="s">
        <v>101</v>
      </c>
    </row>
    <row r="260" spans="1:11" x14ac:dyDescent="0.25">
      <c r="A260" s="40">
        <v>41671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41699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41730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 t="s">
        <v>109</v>
      </c>
      <c r="B263" s="20"/>
      <c r="C263" s="13">
        <v>1.1250000000000002</v>
      </c>
      <c r="D263" s="39"/>
      <c r="E263" s="9"/>
      <c r="F263" s="20"/>
      <c r="G263" s="13">
        <f>IF(ISBLANK(Table1[[#This Row],[EARNED]]),"",Table1[[#This Row],[EARNED]])</f>
        <v>1.1250000000000002</v>
      </c>
      <c r="H263" s="39"/>
      <c r="I263" s="9"/>
      <c r="J263" s="11"/>
      <c r="K263" s="20"/>
    </row>
    <row r="264" spans="1:11" x14ac:dyDescent="0.25">
      <c r="A264" s="40" t="s">
        <v>103</v>
      </c>
      <c r="B264" s="20" t="s">
        <v>102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v>41791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41821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41852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41883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41913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41944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41974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7" t="s">
        <v>52</v>
      </c>
      <c r="B272" s="20"/>
      <c r="C272" s="13"/>
      <c r="D272" s="39"/>
      <c r="E272" s="34" t="s">
        <v>32</v>
      </c>
      <c r="F272" s="20"/>
      <c r="G272" s="13" t="str">
        <f>IF(ISBLANK(Table1[[#This Row],[EARNED]]),"",Table1[[#This Row],[EARNED]])</f>
        <v/>
      </c>
      <c r="H272" s="39"/>
      <c r="I272" s="34" t="s">
        <v>32</v>
      </c>
      <c r="J272" s="11"/>
      <c r="K272" s="20"/>
    </row>
    <row r="273" spans="1:11" x14ac:dyDescent="0.25">
      <c r="A273" s="40">
        <v>42005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42036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v>42064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42095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42125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42156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42186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42217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42248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42278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v>42309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42339</v>
      </c>
      <c r="B284" s="20" t="s">
        <v>46</v>
      </c>
      <c r="C284" s="13">
        <v>1.25</v>
      </c>
      <c r="D284" s="39">
        <v>5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7" t="s">
        <v>51</v>
      </c>
      <c r="B285" s="20"/>
      <c r="C285" s="13"/>
      <c r="D285" s="39"/>
      <c r="E285" s="34" t="s">
        <v>32</v>
      </c>
      <c r="F285" s="20"/>
      <c r="G285" s="13" t="str">
        <f>IF(ISBLANK(Table1[[#This Row],[EARNED]]),"",Table1[[#This Row],[EARNED]])</f>
        <v/>
      </c>
      <c r="H285" s="39"/>
      <c r="I285" s="34" t="s">
        <v>32</v>
      </c>
      <c r="J285" s="11"/>
      <c r="K285" s="20"/>
    </row>
    <row r="286" spans="1:11" x14ac:dyDescent="0.25">
      <c r="A286" s="40">
        <v>42370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v>42401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42430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42461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42491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42522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42552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42583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42614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42644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42675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42705</v>
      </c>
      <c r="B297" s="20" t="s">
        <v>46</v>
      </c>
      <c r="C297" s="13">
        <v>1.25</v>
      </c>
      <c r="D297" s="39">
        <v>5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7" t="s">
        <v>50</v>
      </c>
      <c r="B298" s="20"/>
      <c r="C298" s="13"/>
      <c r="D298" s="39"/>
      <c r="E298" s="34" t="s">
        <v>32</v>
      </c>
      <c r="F298" s="20"/>
      <c r="G298" s="13" t="str">
        <f>IF(ISBLANK(Table1[[#This Row],[EARNED]]),"",Table1[[#This Row],[EARNED]])</f>
        <v/>
      </c>
      <c r="H298" s="39"/>
      <c r="I298" s="34" t="s">
        <v>32</v>
      </c>
      <c r="J298" s="11"/>
      <c r="K298" s="20"/>
    </row>
    <row r="299" spans="1:11" x14ac:dyDescent="0.25">
      <c r="A299" s="40">
        <v>42736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42767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v>42795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42826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42856</v>
      </c>
      <c r="B303" s="20" t="s">
        <v>82</v>
      </c>
      <c r="C303" s="13">
        <v>1.25</v>
      </c>
      <c r="D303" s="39">
        <v>5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 t="s">
        <v>105</v>
      </c>
    </row>
    <row r="304" spans="1:11" x14ac:dyDescent="0.25">
      <c r="A304" s="40">
        <v>42887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42917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42948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42979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43009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43040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43070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7" t="s">
        <v>49</v>
      </c>
      <c r="B311" s="20"/>
      <c r="C311" s="13"/>
      <c r="D311" s="39"/>
      <c r="E311" s="34" t="s">
        <v>32</v>
      </c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>
        <v>43101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43132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43160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43191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8">
        <v>43221</v>
      </c>
      <c r="B316" s="15" t="s">
        <v>110</v>
      </c>
      <c r="C316" s="41">
        <v>1.25</v>
      </c>
      <c r="D316" s="42">
        <v>5</v>
      </c>
      <c r="E316" s="9"/>
      <c r="F316" s="20"/>
      <c r="G316" s="13">
        <f>IF(ISBLANK(Table1[[#This Row],[EARNED]]),"",Table1[[#This Row],[EARNED]])</f>
        <v>1.25</v>
      </c>
      <c r="H316" s="42"/>
      <c r="I316" s="9"/>
      <c r="J316" s="12"/>
      <c r="K316" s="15" t="s">
        <v>114</v>
      </c>
    </row>
    <row r="317" spans="1:11" x14ac:dyDescent="0.25">
      <c r="A317" s="40">
        <v>43252</v>
      </c>
      <c r="B317" s="20"/>
      <c r="C317" s="41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43282</v>
      </c>
      <c r="B318" s="20"/>
      <c r="C318" s="41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v>43344</v>
      </c>
      <c r="B319" s="20"/>
      <c r="C319" s="41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43374</v>
      </c>
      <c r="B320" s="20"/>
      <c r="C320" s="41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43405</v>
      </c>
      <c r="B321" s="20"/>
      <c r="C321" s="41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43435</v>
      </c>
      <c r="B322" s="20"/>
      <c r="C322" s="41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23" t="s">
        <v>111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43466</v>
      </c>
      <c r="B324" s="20"/>
      <c r="C324" s="13">
        <v>1.25</v>
      </c>
      <c r="D324" s="39"/>
      <c r="E324" s="34" t="s">
        <v>32</v>
      </c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43497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43525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43556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43586</v>
      </c>
      <c r="B328" s="20" t="s">
        <v>82</v>
      </c>
      <c r="C328" s="13">
        <v>1.25</v>
      </c>
      <c r="D328" s="39">
        <v>5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 t="s">
        <v>115</v>
      </c>
    </row>
    <row r="329" spans="1:11" x14ac:dyDescent="0.25">
      <c r="A329" s="40">
        <v>43617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43647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43678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43709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43739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43770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43800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7" t="s">
        <v>48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v>43831</v>
      </c>
      <c r="B337" s="20" t="s">
        <v>112</v>
      </c>
      <c r="C337" s="13">
        <v>1.25</v>
      </c>
      <c r="D337" s="39">
        <v>5</v>
      </c>
      <c r="E337" s="34" t="s">
        <v>32</v>
      </c>
      <c r="F337" s="20"/>
      <c r="G337" s="13">
        <f>IF(ISBLANK(Table1[[#This Row],[EARNED]]),"",Table1[[#This Row],[EARNED]])</f>
        <v>1.25</v>
      </c>
      <c r="H337" s="39"/>
      <c r="I337" s="9"/>
      <c r="J337" s="11"/>
      <c r="K337" s="20" t="s">
        <v>116</v>
      </c>
    </row>
    <row r="338" spans="1:11" x14ac:dyDescent="0.25">
      <c r="A338" s="40">
        <v>43862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43891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43922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43952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43983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44013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44044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44075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44105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44136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44166</v>
      </c>
      <c r="B348" s="20" t="s">
        <v>127</v>
      </c>
      <c r="C348" s="13">
        <v>1.25</v>
      </c>
      <c r="D348" s="39">
        <v>15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23" t="s">
        <v>113</v>
      </c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>
        <v>44197</v>
      </c>
      <c r="B350" s="20"/>
      <c r="C350" s="13">
        <v>1.25</v>
      </c>
      <c r="D350" s="39"/>
      <c r="E350" s="34" t="s">
        <v>32</v>
      </c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44228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44256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44287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44317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44348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44378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44409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44440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44470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44501</v>
      </c>
      <c r="B360" s="20" t="s">
        <v>110</v>
      </c>
      <c r="C360" s="13">
        <v>1.25</v>
      </c>
      <c r="D360" s="39">
        <v>5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106</v>
      </c>
    </row>
    <row r="361" spans="1:11" x14ac:dyDescent="0.25">
      <c r="A361" s="40">
        <v>44531</v>
      </c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7" t="s">
        <v>107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v>44562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44593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44621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44652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44682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44713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44743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44774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44805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44835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44866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44896</v>
      </c>
      <c r="B374" s="20" t="s">
        <v>46</v>
      </c>
      <c r="C374" s="13">
        <v>1.25</v>
      </c>
      <c r="D374" s="39">
        <v>5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7" t="s">
        <v>108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44957</v>
      </c>
      <c r="B376" s="20" t="s">
        <v>110</v>
      </c>
      <c r="C376" s="13">
        <v>1.25</v>
      </c>
      <c r="D376" s="39">
        <v>5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117</v>
      </c>
    </row>
    <row r="377" spans="1:11" x14ac:dyDescent="0.25">
      <c r="A377" s="40">
        <v>44985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45016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45046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45077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45107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45138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45114</v>
      </c>
      <c r="B383" s="49" t="s">
        <v>118</v>
      </c>
      <c r="C383" s="13">
        <v>0.33299999999999974</v>
      </c>
      <c r="D383" s="39"/>
      <c r="E383" s="9"/>
      <c r="F383" s="20"/>
      <c r="G383" s="13">
        <f>IF(ISBLANK(Table1[[#This Row],[EARNED]]),"",Table1[[#This Row],[EARNED]])</f>
        <v>0.33299999999999974</v>
      </c>
      <c r="H383" s="39"/>
      <c r="I383" s="9"/>
      <c r="J383" s="11"/>
      <c r="K383" s="20" t="s">
        <v>119</v>
      </c>
    </row>
    <row r="384" spans="1:11" x14ac:dyDescent="0.25">
      <c r="A384" s="40"/>
      <c r="B384" s="49" t="s">
        <v>120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45208</v>
      </c>
      <c r="B385" s="20"/>
      <c r="C385" s="13">
        <v>0.875</v>
      </c>
      <c r="D385" s="39"/>
      <c r="E385" s="9"/>
      <c r="F385" s="20"/>
      <c r="G385" s="13">
        <f>IF(ISBLANK(Table1[[#This Row],[EARNED]]),"",Table1[[#This Row],[EARNED]])</f>
        <v>0.875</v>
      </c>
      <c r="H385" s="39"/>
      <c r="I385" s="9"/>
      <c r="J385" s="11"/>
      <c r="K385" s="20"/>
    </row>
    <row r="386" spans="1:11" x14ac:dyDescent="0.25">
      <c r="A386" s="40">
        <v>45260</v>
      </c>
      <c r="B386" s="20" t="s">
        <v>128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24</v>
      </c>
      <c r="I386" s="9"/>
      <c r="J386" s="11"/>
      <c r="K386" s="20" t="s">
        <v>129</v>
      </c>
    </row>
    <row r="387" spans="1:11" x14ac:dyDescent="0.25">
      <c r="A387" s="40">
        <v>45291</v>
      </c>
      <c r="B387" s="20" t="s">
        <v>131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19</v>
      </c>
      <c r="I387" s="9"/>
      <c r="J387" s="11"/>
      <c r="K387" s="20" t="s">
        <v>132</v>
      </c>
    </row>
    <row r="388" spans="1:11" x14ac:dyDescent="0.25">
      <c r="A388" s="47" t="s">
        <v>130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45322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45351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45382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45412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8"/>
      <c r="B416" s="15"/>
      <c r="C416" s="41"/>
      <c r="D416" s="42"/>
      <c r="E416" s="9"/>
      <c r="F416" s="15"/>
      <c r="G416" s="41" t="str">
        <f>IF(ISBLANK(Table1[[#This Row],[EARNED]]),"",Table1[[#This Row],[EARNED]])</f>
        <v/>
      </c>
      <c r="H416" s="42"/>
      <c r="I416" s="9"/>
      <c r="J416" s="12"/>
      <c r="K41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/>
      <c r="E3">
        <v>6</v>
      </c>
      <c r="F3">
        <v>4</v>
      </c>
      <c r="G3" s="46">
        <f>SUMIFS(F7:F14,E7:E14,E3)+SUMIFS(D7:D66,C7:C66,F3)+D3</f>
        <v>0.75800000000000001</v>
      </c>
      <c r="J3" s="1">
        <v>10</v>
      </c>
      <c r="K3" s="35">
        <f>J4-1</f>
        <v>9</v>
      </c>
      <c r="L3" s="44">
        <f>IF($J$4=1,1.25,IF(ISBLANK($J$3),"---",1.25-VLOOKUP($K$3,$I$8:$K$37,2)))</f>
        <v>0.875</v>
      </c>
    </row>
    <row r="4" spans="1:12" hidden="1" x14ac:dyDescent="0.25">
      <c r="G4" s="33"/>
      <c r="J4" s="1" t="str">
        <f>IF(TEXT(J3,"D")=1,1,TEXT(J3,"D"))</f>
        <v>10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2023-12-12T00:46:19Z</dcterms:modified>
</cp:coreProperties>
</file>