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8F71A200-0A7B-40F6-B7FC-275E058BF3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12" i="5"/>
  <c r="I11" i="5"/>
  <c r="E1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12" i="5"/>
  <c r="E11" i="5"/>
  <c r="G11" i="1" l="1"/>
  <c r="G12" i="1"/>
  <c r="G62" i="5"/>
  <c r="G59" i="5"/>
  <c r="F3" i="1" l="1"/>
  <c r="B4" i="1"/>
  <c r="F4" i="1" l="1"/>
  <c r="B3" i="1"/>
  <c r="B2" i="1"/>
  <c r="G64" i="5"/>
  <c r="G49" i="5"/>
  <c r="G36" i="5"/>
  <c r="G23" i="5"/>
  <c r="E9" i="5"/>
  <c r="G90" i="5"/>
  <c r="G89" i="5"/>
  <c r="G88" i="5"/>
  <c r="G87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3" i="1"/>
  <c r="G14" i="1"/>
  <c r="G15" i="1"/>
  <c r="G16" i="1"/>
  <c r="G17" i="1"/>
  <c r="G1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<sst xmlns="http://schemas.openxmlformats.org/spreadsheetml/2006/main" count="118" uniqueCount="80">
  <si>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</si>
  <si>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</si>
  <si>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</si>
  <si>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</si>
  <si>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</si>
  <si>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</si>
  <si>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</si>
  <si>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</si>
  <si>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</si>
  <si>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</si>
  <si>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</si>
  <si>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</si>
  <si>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</si>
  <si>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</si>
  <si>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</si>
  <si>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</si>
  <si>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</si>
  <si>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</si>
  <si>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</si>
  <si>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</si>
  <si>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</si>
  <si>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</si>
  <si>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</si>
  <si>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</si>
  <si>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</si>
  <si>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</si>
  <si>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</si>
  <si>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</si>
  <si>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</si>
  <si>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</si>
  <si>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</si>
  <si>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</si>
  <si>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</si>
  <si>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</si>
  <si>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</si>
  <si>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</si>
  <si>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</si>
  <si>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</si>
  <si>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</si>
  <si>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</si>
  <si>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</si>
  <si>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</si>
  <si>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</si>
  <si>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</si>
  <si>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</si>
  <si>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</si>
  <si>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</si>
  <si>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</si>
  <si>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</si>
  <si>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</si>
  <si>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</si>
  <si>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</si>
  <si>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</si>
  <si>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</si>
  <si>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</si>
  <si>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</si>
  <si>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</si>
  <si>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</si>
  <si>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</si>
  <si>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</si>
  <si>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</si>
  <si>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</si>
  <si>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</si>
  <si>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</si>
  <si>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</si>
  <si>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</si>
  <si>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</si>
  <si>
    <t>VL(4-0-0)</t>
  </si>
  <si>
    <t>5/19,22,26,29/2023</t>
  </si>
  <si>
    <t>PICNIC  GROVE</t>
  </si>
  <si>
    <t>CASUAL EMPLOYEE</t>
  </si>
  <si>
    <t>VL(10-0-0)</t>
  </si>
  <si>
    <t>6/1-15/2023</t>
  </si>
  <si>
    <t>SL(4-0-0)</t>
  </si>
  <si>
    <t>05/3,4,7,9/2023</t>
  </si>
  <si>
    <t>123/1/2021</t>
  </si>
  <si>
    <t xml:space="preserve"> *********************NOTHING FOLLOWS***********************</t>
  </si>
  <si>
    <t>TOTAL VL = 57.167</t>
  </si>
  <si>
    <t>TOTAL SL = 65.167</t>
  </si>
  <si>
    <t>DECEASED DATE: JUNE 23,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</si>
</sst>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showWhiteSpace="0" zoomScale="86" zoomScaleNormal="86" workbookViewId="0">
      <pane ySplit="3108" topLeftCell="A22" activePane="bottomLeft"/>
      <selection activeCell="E9" activeCellId="1" sqref="I9 E9"/>
      <selection pane="bottomLeft" activeCell="F35" sqref="F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50</v>
      </c>
      <c r="C2" s="57"/>
      <c r="D2" s="21" t="s">
        <v>14</v>
      </c>
      <c r="E2" s="10"/>
      <c r="F2" s="61"/>
      <c r="G2" s="61"/>
      <c r="H2" s="28" t="s">
        <v>10</v>
      </c>
      <c r="I2" s="25"/>
      <c r="J2" s="62"/>
      <c r="K2" s="63"/>
    </row>
    <row r="3" spans="1:11" x14ac:dyDescent="0.3">
      <c r="A3" s="18" t="s">
        <v>15</v>
      </c>
      <c r="B3" s="57" t="s">
        <v>70</v>
      </c>
      <c r="C3" s="57"/>
      <c r="D3" s="22" t="s">
        <v>13</v>
      </c>
      <c r="F3" s="64">
        <v>37880</v>
      </c>
      <c r="G3" s="58"/>
      <c r="H3" s="26" t="s">
        <v>11</v>
      </c>
      <c r="I3" s="26"/>
      <c r="J3" s="65"/>
      <c r="K3" s="66"/>
    </row>
    <row r="4" spans="1:11" ht="14.4" customHeight="1" x14ac:dyDescent="0.3">
      <c r="A4" s="18" t="s">
        <v>16</v>
      </c>
      <c r="B4" s="57" t="s">
        <v>48</v>
      </c>
      <c r="C4" s="57"/>
      <c r="D4" s="22" t="s">
        <v>12</v>
      </c>
      <c r="F4" s="58" t="s">
        <v>69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9">
        <f>SUM(Table15[EARNED])-SUM(Table15[Absence Undertime W/ Pay])</f>
        <v>57.167000000000002</v>
      </c>
      <c r="F9" s="11"/>
      <c r="G9" s="13" t="str">
        <f>IF(ISBLANK(Table15[[#This Row],[EARNED]]),"",Table15[[#This Row],[EARNED]])</f>
        <v/>
      </c>
      <c r="H9" s="11"/>
      <c r="I9" s="69">
        <f>SUM(Table15[[EARNED ]])-SUM(Table15[Absence Undertime  W/ Pay])</f>
        <v>65.167000000000002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SUM(C12,E11)-D12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 t="shared" ref="E13:E76" si="0">SUM(C13,E12)-D13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76" si="1">SUM(G13,I12)-H13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13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49</v>
      </c>
      <c r="C22" s="13">
        <v>1.25</v>
      </c>
      <c r="D22" s="39">
        <v>5</v>
      </c>
      <c r="E22" s="13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13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13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13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13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13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49</v>
      </c>
      <c r="C35" s="13">
        <v>1.25</v>
      </c>
      <c r="D35" s="39">
        <v>5</v>
      </c>
      <c r="E35" s="13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49</v>
      </c>
      <c r="C48" s="13">
        <v>1.25</v>
      </c>
      <c r="D48" s="39">
        <v>5</v>
      </c>
      <c r="E48" s="13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1"/>
        <v>45</v>
      </c>
      <c r="J49" s="11"/>
      <c r="K49" s="20"/>
    </row>
    <row r="50" spans="1:11" x14ac:dyDescent="0.3">
      <c r="A50" s="40">
        <v>44227</v>
      </c>
      <c r="B50" s="20" t="s">
        <v>51</v>
      </c>
      <c r="C50" s="13">
        <v>1.25</v>
      </c>
      <c r="D50" s="39"/>
      <c r="E50" s="13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1"/>
        <v>46.25</v>
      </c>
      <c r="J50" s="11"/>
      <c r="K50" s="49">
        <v>44200</v>
      </c>
    </row>
    <row r="51" spans="1:11" x14ac:dyDescent="0.3">
      <c r="A51" s="40">
        <v>44255</v>
      </c>
      <c r="B51" s="20"/>
      <c r="C51" s="13">
        <v>1.25</v>
      </c>
      <c r="D51" s="39"/>
      <c r="E51" s="13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1"/>
        <v>47.5</v>
      </c>
      <c r="J51" s="11"/>
      <c r="K51" s="20"/>
    </row>
    <row r="52" spans="1:11" x14ac:dyDescent="0.3">
      <c r="A52" s="40">
        <v>44286</v>
      </c>
      <c r="B52" s="20" t="s">
        <v>52</v>
      </c>
      <c r="C52" s="13">
        <v>1.25</v>
      </c>
      <c r="D52" s="39"/>
      <c r="E52" s="13">
        <f t="shared" si="0"/>
        <v>33.75</v>
      </c>
      <c r="F52" s="20"/>
      <c r="G52" s="13">
        <f>IF(ISBLANK(Table15[[#This Row],[EARNED]]),"",Table15[[#This Row],[EARNED]])</f>
        <v>1.25</v>
      </c>
      <c r="H52" s="39">
        <v>2</v>
      </c>
      <c r="I52" s="13">
        <f t="shared" si="1"/>
        <v>46.75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1"/>
        <v>48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13">
        <f t="shared" si="1"/>
        <v>49.25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1"/>
        <v>50.5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1"/>
        <v>51.75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1"/>
        <v>53</v>
      </c>
      <c r="J57" s="11"/>
      <c r="K57" s="20"/>
    </row>
    <row r="58" spans="1:11" x14ac:dyDescent="0.3">
      <c r="A58" s="40">
        <v>44469</v>
      </c>
      <c r="B58" s="20" t="s">
        <v>51</v>
      </c>
      <c r="C58" s="13">
        <v>1.25</v>
      </c>
      <c r="D58" s="39"/>
      <c r="E58" s="13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1"/>
        <v>54.25</v>
      </c>
      <c r="J58" s="11"/>
      <c r="K58" s="20" t="s">
        <v>53</v>
      </c>
    </row>
    <row r="59" spans="1:11" x14ac:dyDescent="0.3">
      <c r="A59" s="40"/>
      <c r="B59" s="20" t="s">
        <v>54</v>
      </c>
      <c r="C59" s="13"/>
      <c r="D59" s="39">
        <v>5</v>
      </c>
      <c r="E59" s="13">
        <f t="shared" si="0"/>
        <v>36.25</v>
      </c>
      <c r="F59" s="20"/>
      <c r="G59" s="13" t="str">
        <f>IF(ISBLANK(Table15[[#This Row],[EARNED]]),"",Table15[[#This Row],[EARNED]])</f>
        <v/>
      </c>
      <c r="H59" s="39"/>
      <c r="I59" s="13">
        <f t="shared" si="1"/>
        <v>54.25</v>
      </c>
      <c r="J59" s="11"/>
      <c r="K59" s="20" t="s">
        <v>55</v>
      </c>
    </row>
    <row r="60" spans="1:11" x14ac:dyDescent="0.3">
      <c r="A60" s="40">
        <v>44500</v>
      </c>
      <c r="B60" s="20"/>
      <c r="C60" s="13">
        <v>1.25</v>
      </c>
      <c r="D60" s="39"/>
      <c r="E60" s="13">
        <f t="shared" si="0"/>
        <v>37.5</v>
      </c>
      <c r="F60" s="20"/>
      <c r="G60" s="13">
        <f>IF(ISBLANK(Table15[[#This Row],[EARNED]]),"",Table15[[#This Row],[EARNED]])</f>
        <v>1.25</v>
      </c>
      <c r="H60" s="39"/>
      <c r="I60" s="13">
        <f t="shared" si="1"/>
        <v>55.5</v>
      </c>
      <c r="J60" s="11"/>
      <c r="K60" s="20"/>
    </row>
    <row r="61" spans="1:11" x14ac:dyDescent="0.3">
      <c r="A61" s="40">
        <v>44530</v>
      </c>
      <c r="B61" s="20" t="s">
        <v>51</v>
      </c>
      <c r="C61" s="13">
        <v>1.25</v>
      </c>
      <c r="D61" s="39"/>
      <c r="E61" s="13">
        <f t="shared" si="0"/>
        <v>38.75</v>
      </c>
      <c r="F61" s="20"/>
      <c r="G61" s="13">
        <f>IF(ISBLANK(Table15[[#This Row],[EARNED]]),"",Table15[[#This Row],[EARNED]])</f>
        <v>1.25</v>
      </c>
      <c r="H61" s="39"/>
      <c r="I61" s="13">
        <f t="shared" si="1"/>
        <v>56.75</v>
      </c>
      <c r="J61" s="11"/>
      <c r="K61" s="20" t="s">
        <v>56</v>
      </c>
    </row>
    <row r="62" spans="1:11" x14ac:dyDescent="0.3">
      <c r="A62" s="40"/>
      <c r="B62" s="20" t="s">
        <v>57</v>
      </c>
      <c r="C62" s="13"/>
      <c r="D62" s="39"/>
      <c r="E62" s="13">
        <f t="shared" si="0"/>
        <v>38.75</v>
      </c>
      <c r="F62" s="20"/>
      <c r="G62" s="13" t="str">
        <f>IF(ISBLANK(Table15[[#This Row],[EARNED]]),"",Table15[[#This Row],[EARNED]])</f>
        <v/>
      </c>
      <c r="H62" s="39">
        <v>3</v>
      </c>
      <c r="I62" s="13">
        <f t="shared" si="1"/>
        <v>53.75</v>
      </c>
      <c r="J62" s="11"/>
      <c r="K62" s="20" t="s">
        <v>58</v>
      </c>
    </row>
    <row r="63" spans="1:11" x14ac:dyDescent="0.3">
      <c r="A63" s="40" t="s">
        <v>75</v>
      </c>
      <c r="B63" s="20"/>
      <c r="C63" s="13">
        <v>1.25</v>
      </c>
      <c r="D63" s="39"/>
      <c r="E63" s="13">
        <f t="shared" si="0"/>
        <v>40</v>
      </c>
      <c r="F63" s="20"/>
      <c r="G63" s="13">
        <f>IF(ISBLANK(Table15[[#This Row],[EARNED]]),"",Table15[[#This Row],[EARNED]])</f>
        <v>1.25</v>
      </c>
      <c r="H63" s="39"/>
      <c r="I63" s="13">
        <f t="shared" si="1"/>
        <v>55</v>
      </c>
      <c r="J63" s="11"/>
      <c r="K63" s="20"/>
    </row>
    <row r="64" spans="1:11" x14ac:dyDescent="0.3">
      <c r="A64" s="48" t="s">
        <v>46</v>
      </c>
      <c r="B64" s="20"/>
      <c r="C64" s="13"/>
      <c r="D64" s="39"/>
      <c r="E64" s="13">
        <f t="shared" si="0"/>
        <v>40</v>
      </c>
      <c r="F64" s="20"/>
      <c r="G64" s="13" t="str">
        <f>IF(ISBLANK(Table15[[#This Row],[EARNED]]),"",Table15[[#This Row],[EARNED]])</f>
        <v/>
      </c>
      <c r="H64" s="39"/>
      <c r="I64" s="13">
        <f t="shared" si="1"/>
        <v>55</v>
      </c>
      <c r="J64" s="11"/>
      <c r="K64" s="20"/>
    </row>
    <row r="65" spans="1:11" x14ac:dyDescent="0.3">
      <c r="A65" s="40">
        <v>44592</v>
      </c>
      <c r="B65" s="20" t="s">
        <v>59</v>
      </c>
      <c r="C65" s="13">
        <v>1.25</v>
      </c>
      <c r="D65" s="39"/>
      <c r="E65" s="13">
        <f t="shared" si="0"/>
        <v>41.25</v>
      </c>
      <c r="F65" s="20"/>
      <c r="G65" s="13">
        <f>IF(ISBLANK(Table15[[#This Row],[EARNED]]),"",Table15[[#This Row],[EARNED]])</f>
        <v>1.25</v>
      </c>
      <c r="H65" s="39"/>
      <c r="I65" s="13">
        <f t="shared" si="1"/>
        <v>56.25</v>
      </c>
      <c r="J65" s="11"/>
      <c r="K65" s="20" t="s">
        <v>60</v>
      </c>
    </row>
    <row r="66" spans="1:11" x14ac:dyDescent="0.3">
      <c r="A66" s="40">
        <v>44620</v>
      </c>
      <c r="B66" s="20"/>
      <c r="C66" s="13">
        <v>1.25</v>
      </c>
      <c r="D66" s="39"/>
      <c r="E66" s="13">
        <f t="shared" si="0"/>
        <v>42.5</v>
      </c>
      <c r="F66" s="20"/>
      <c r="G66" s="13">
        <f>IF(ISBLANK(Table15[[#This Row],[EARNED]]),"",Table15[[#This Row],[EARNED]])</f>
        <v>1.25</v>
      </c>
      <c r="H66" s="39"/>
      <c r="I66" s="13">
        <f t="shared" si="1"/>
        <v>57.5</v>
      </c>
      <c r="J66" s="11"/>
      <c r="K66" s="20"/>
    </row>
    <row r="67" spans="1:11" x14ac:dyDescent="0.3">
      <c r="A67" s="40">
        <v>44651</v>
      </c>
      <c r="B67" s="20"/>
      <c r="C67" s="13">
        <v>1.25</v>
      </c>
      <c r="D67" s="39"/>
      <c r="E67" s="13">
        <f t="shared" si="0"/>
        <v>43.75</v>
      </c>
      <c r="F67" s="20"/>
      <c r="G67" s="13">
        <f>IF(ISBLANK(Table15[[#This Row],[EARNED]]),"",Table15[[#This Row],[EARNED]])</f>
        <v>1.25</v>
      </c>
      <c r="H67" s="39"/>
      <c r="I67" s="13">
        <f t="shared" si="1"/>
        <v>58.75</v>
      </c>
      <c r="J67" s="11"/>
      <c r="K67" s="20"/>
    </row>
    <row r="68" spans="1:11" x14ac:dyDescent="0.3">
      <c r="A68" s="40">
        <v>44681</v>
      </c>
      <c r="B68" s="20"/>
      <c r="C68" s="13">
        <v>1.25</v>
      </c>
      <c r="D68" s="39"/>
      <c r="E68" s="13">
        <f t="shared" si="0"/>
        <v>45</v>
      </c>
      <c r="F68" s="20"/>
      <c r="G68" s="13">
        <f>IF(ISBLANK(Table15[[#This Row],[EARNED]]),"",Table15[[#This Row],[EARNED]])</f>
        <v>1.25</v>
      </c>
      <c r="H68" s="39"/>
      <c r="I68" s="13">
        <f t="shared" si="1"/>
        <v>60</v>
      </c>
      <c r="J68" s="11"/>
      <c r="K68" s="20"/>
    </row>
    <row r="69" spans="1:11" x14ac:dyDescent="0.3">
      <c r="A69" s="40">
        <v>44712</v>
      </c>
      <c r="B69" s="20"/>
      <c r="C69" s="13">
        <v>1.25</v>
      </c>
      <c r="D69" s="39"/>
      <c r="E69" s="13">
        <f t="shared" si="0"/>
        <v>46.25</v>
      </c>
      <c r="F69" s="20"/>
      <c r="G69" s="13">
        <f>IF(ISBLANK(Table15[[#This Row],[EARNED]]),"",Table15[[#This Row],[EARNED]])</f>
        <v>1.25</v>
      </c>
      <c r="H69" s="39"/>
      <c r="I69" s="13">
        <f t="shared" si="1"/>
        <v>61.25</v>
      </c>
      <c r="J69" s="11"/>
      <c r="K69" s="20"/>
    </row>
    <row r="70" spans="1:11" x14ac:dyDescent="0.3">
      <c r="A70" s="40">
        <v>44742</v>
      </c>
      <c r="B70" s="20"/>
      <c r="C70" s="13">
        <v>1.25</v>
      </c>
      <c r="D70" s="39"/>
      <c r="E70" s="13">
        <f t="shared" si="0"/>
        <v>47.5</v>
      </c>
      <c r="F70" s="20"/>
      <c r="G70" s="13">
        <f>IF(ISBLANK(Table15[[#This Row],[EARNED]]),"",Table15[[#This Row],[EARNED]])</f>
        <v>1.25</v>
      </c>
      <c r="H70" s="39"/>
      <c r="I70" s="13">
        <f t="shared" si="1"/>
        <v>62.5</v>
      </c>
      <c r="J70" s="11"/>
      <c r="K70" s="20"/>
    </row>
    <row r="71" spans="1:11" x14ac:dyDescent="0.3">
      <c r="A71" s="40">
        <v>44773</v>
      </c>
      <c r="B71" s="20"/>
      <c r="C71" s="13">
        <v>1.25</v>
      </c>
      <c r="D71" s="39"/>
      <c r="E71" s="13">
        <f t="shared" si="0"/>
        <v>48.75</v>
      </c>
      <c r="F71" s="20"/>
      <c r="G71" s="13">
        <f>IF(ISBLANK(Table15[[#This Row],[EARNED]]),"",Table15[[#This Row],[EARNED]])</f>
        <v>1.25</v>
      </c>
      <c r="H71" s="39"/>
      <c r="I71" s="13">
        <f t="shared" si="1"/>
        <v>63.75</v>
      </c>
      <c r="J71" s="11"/>
      <c r="K71" s="20"/>
    </row>
    <row r="72" spans="1:11" x14ac:dyDescent="0.3">
      <c r="A72" s="40">
        <v>44804</v>
      </c>
      <c r="B72" s="20"/>
      <c r="C72" s="13">
        <v>1.25</v>
      </c>
      <c r="D72" s="39"/>
      <c r="E72" s="13">
        <f t="shared" si="0"/>
        <v>50</v>
      </c>
      <c r="F72" s="20"/>
      <c r="G72" s="13">
        <f>IF(ISBLANK(Table15[[#This Row],[EARNED]]),"",Table15[[#This Row],[EARNED]])</f>
        <v>1.25</v>
      </c>
      <c r="H72" s="39"/>
      <c r="I72" s="13">
        <f t="shared" si="1"/>
        <v>65</v>
      </c>
      <c r="J72" s="11"/>
      <c r="K72" s="20"/>
    </row>
    <row r="73" spans="1:11" x14ac:dyDescent="0.3">
      <c r="A73" s="40">
        <v>44834</v>
      </c>
      <c r="B73" s="20"/>
      <c r="C73" s="13">
        <v>1.25</v>
      </c>
      <c r="D73" s="39"/>
      <c r="E73" s="13">
        <f t="shared" si="0"/>
        <v>51.25</v>
      </c>
      <c r="F73" s="20"/>
      <c r="G73" s="13">
        <f>IF(ISBLANK(Table15[[#This Row],[EARNED]]),"",Table15[[#This Row],[EARNED]])</f>
        <v>1.25</v>
      </c>
      <c r="H73" s="39"/>
      <c r="I73" s="13">
        <f t="shared" si="1"/>
        <v>66.25</v>
      </c>
      <c r="J73" s="11"/>
      <c r="K73" s="20"/>
    </row>
    <row r="74" spans="1:11" x14ac:dyDescent="0.3">
      <c r="A74" s="40">
        <v>44865</v>
      </c>
      <c r="B74" s="20"/>
      <c r="C74" s="13">
        <v>1.25</v>
      </c>
      <c r="D74" s="39"/>
      <c r="E74" s="13">
        <f t="shared" si="0"/>
        <v>52.5</v>
      </c>
      <c r="F74" s="20"/>
      <c r="G74" s="13">
        <f>IF(ISBLANK(Table15[[#This Row],[EARNED]]),"",Table15[[#This Row],[EARNED]])</f>
        <v>1.25</v>
      </c>
      <c r="H74" s="39"/>
      <c r="I74" s="13">
        <f t="shared" si="1"/>
        <v>67.5</v>
      </c>
      <c r="J74" s="11"/>
      <c r="K74" s="20"/>
    </row>
    <row r="75" spans="1:11" x14ac:dyDescent="0.3">
      <c r="A75" s="40">
        <v>44895</v>
      </c>
      <c r="B75" s="20"/>
      <c r="C75" s="13">
        <v>1.25</v>
      </c>
      <c r="D75" s="39"/>
      <c r="E75" s="13">
        <f t="shared" si="0"/>
        <v>53.75</v>
      </c>
      <c r="F75" s="20"/>
      <c r="G75" s="13">
        <f>IF(ISBLANK(Table15[[#This Row],[EARNED]]),"",Table15[[#This Row],[EARNED]])</f>
        <v>1.25</v>
      </c>
      <c r="H75" s="39"/>
      <c r="I75" s="13">
        <f t="shared" si="1"/>
        <v>68.75</v>
      </c>
      <c r="J75" s="11"/>
      <c r="K75" s="20"/>
    </row>
    <row r="76" spans="1:11" x14ac:dyDescent="0.3">
      <c r="A76" s="40">
        <v>44926</v>
      </c>
      <c r="B76" s="20" t="s">
        <v>49</v>
      </c>
      <c r="C76" s="13">
        <v>1.25</v>
      </c>
      <c r="D76" s="39">
        <v>5</v>
      </c>
      <c r="E76" s="13">
        <f t="shared" si="0"/>
        <v>50</v>
      </c>
      <c r="F76" s="20"/>
      <c r="G76" s="13">
        <f>IF(ISBLANK(Table15[[#This Row],[EARNED]]),"",Table15[[#This Row],[EARNED]])</f>
        <v>1.25</v>
      </c>
      <c r="H76" s="39"/>
      <c r="I76" s="13">
        <f t="shared" si="1"/>
        <v>70</v>
      </c>
      <c r="J76" s="11"/>
      <c r="K76" s="20"/>
    </row>
    <row r="77" spans="1:11" x14ac:dyDescent="0.3">
      <c r="A77" s="48" t="s">
        <v>47</v>
      </c>
      <c r="B77" s="20"/>
      <c r="C77" s="13"/>
      <c r="D77" s="39"/>
      <c r="E77" s="13">
        <f t="shared" ref="E77:E83" si="2">SUM(C77,E76)-D77</f>
        <v>50</v>
      </c>
      <c r="F77" s="20"/>
      <c r="G77" s="13" t="str">
        <f>IF(ISBLANK(Table15[[#This Row],[EARNED]]),"",Table15[[#This Row],[EARNED]])</f>
        <v/>
      </c>
      <c r="H77" s="39"/>
      <c r="I77" s="13">
        <f t="shared" ref="I77:I83" si="3">SUM(G77,I76)-H77</f>
        <v>70</v>
      </c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13">
        <f t="shared" si="2"/>
        <v>51.25</v>
      </c>
      <c r="F78" s="20"/>
      <c r="G78" s="13">
        <f>IF(ISBLANK(Table15[[#This Row],[EARNED]]),"",Table15[[#This Row],[EARNED]])</f>
        <v>1.25</v>
      </c>
      <c r="H78" s="39"/>
      <c r="I78" s="13">
        <f t="shared" si="3"/>
        <v>71.25</v>
      </c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13">
        <f t="shared" si="2"/>
        <v>52.5</v>
      </c>
      <c r="F79" s="20"/>
      <c r="G79" s="13">
        <f>IF(ISBLANK(Table15[[#This Row],[EARNED]]),"",Table15[[#This Row],[EARNED]])</f>
        <v>1.25</v>
      </c>
      <c r="H79" s="39"/>
      <c r="I79" s="13">
        <f t="shared" si="3"/>
        <v>72.5</v>
      </c>
      <c r="J79" s="11"/>
      <c r="K79" s="20"/>
    </row>
    <row r="80" spans="1:11" x14ac:dyDescent="0.3">
      <c r="A80" s="40">
        <v>45016</v>
      </c>
      <c r="B80" s="20" t="s">
        <v>63</v>
      </c>
      <c r="C80" s="13">
        <v>1.25</v>
      </c>
      <c r="D80" s="39"/>
      <c r="E80" s="13">
        <f t="shared" si="2"/>
        <v>53.75</v>
      </c>
      <c r="F80" s="20"/>
      <c r="G80" s="13">
        <f>IF(ISBLANK(Table15[[#This Row],[EARNED]]),"",Table15[[#This Row],[EARNED]])</f>
        <v>1.25</v>
      </c>
      <c r="H80" s="39">
        <v>8</v>
      </c>
      <c r="I80" s="13">
        <f t="shared" si="3"/>
        <v>65.75</v>
      </c>
      <c r="J80" s="11"/>
      <c r="K80" s="20" t="s">
        <v>64</v>
      </c>
    </row>
    <row r="81" spans="1:11" x14ac:dyDescent="0.3">
      <c r="A81" s="40">
        <v>45046</v>
      </c>
      <c r="B81" s="20"/>
      <c r="C81" s="13">
        <v>1.25</v>
      </c>
      <c r="D81" s="39"/>
      <c r="E81" s="13">
        <f t="shared" si="2"/>
        <v>55</v>
      </c>
      <c r="F81" s="20"/>
      <c r="G81" s="13">
        <f>IF(ISBLANK(Table15[[#This Row],[EARNED]]),"",Table15[[#This Row],[EARNED]])</f>
        <v>1.25</v>
      </c>
      <c r="H81" s="39"/>
      <c r="I81" s="13">
        <f t="shared" si="3"/>
        <v>67</v>
      </c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13">
        <f t="shared" si="2"/>
        <v>56.25</v>
      </c>
      <c r="F82" s="20"/>
      <c r="G82" s="13">
        <f>IF(ISBLANK(Table15[[#This Row],[EARNED]]),"",Table15[[#This Row],[EARNED]])</f>
        <v>1.25</v>
      </c>
      <c r="H82" s="39"/>
      <c r="I82" s="13">
        <f t="shared" si="3"/>
        <v>68.25</v>
      </c>
      <c r="J82" s="11"/>
      <c r="K82" s="20"/>
    </row>
    <row r="83" spans="1:11" x14ac:dyDescent="0.3">
      <c r="A83" s="40">
        <v>45099</v>
      </c>
      <c r="B83" s="20" t="s">
        <v>73</v>
      </c>
      <c r="C83" s="13">
        <v>0.91700000000000026</v>
      </c>
      <c r="D83" s="39"/>
      <c r="E83" s="13">
        <f t="shared" si="2"/>
        <v>57.167000000000002</v>
      </c>
      <c r="F83" s="20"/>
      <c r="G83" s="13">
        <f>IF(ISBLANK(Table15[[#This Row],[EARNED]]),"",Table15[[#This Row],[EARNED]])</f>
        <v>0.91700000000000026</v>
      </c>
      <c r="H83" s="39">
        <v>4</v>
      </c>
      <c r="I83" s="13">
        <f t="shared" si="3"/>
        <v>65.167000000000002</v>
      </c>
      <c r="J83" s="11"/>
      <c r="K83" s="20" t="s">
        <v>74</v>
      </c>
    </row>
    <row r="84" spans="1:11" x14ac:dyDescent="0.3">
      <c r="A84" s="50"/>
      <c r="B84" s="56" t="s">
        <v>79</v>
      </c>
      <c r="C84" s="52"/>
      <c r="D84" s="51"/>
      <c r="E84" s="53"/>
      <c r="F84" s="11"/>
      <c r="G84" s="13"/>
      <c r="H84" s="11"/>
      <c r="I84" s="9"/>
      <c r="J84" s="11"/>
      <c r="K84" s="20"/>
    </row>
    <row r="85" spans="1:11" x14ac:dyDescent="0.3">
      <c r="A85" s="40"/>
      <c r="B85" s="11"/>
      <c r="C85" s="13"/>
      <c r="D85" s="54" t="s">
        <v>77</v>
      </c>
      <c r="E85" s="9"/>
      <c r="F85" s="11"/>
      <c r="G85" s="13"/>
      <c r="H85" s="54" t="s">
        <v>78</v>
      </c>
      <c r="I85" s="9"/>
      <c r="J85" s="11"/>
      <c r="K85" s="20"/>
    </row>
    <row r="86" spans="1:11" x14ac:dyDescent="0.3">
      <c r="A86" s="40"/>
      <c r="B86" s="11"/>
      <c r="C86" s="13" t="s">
        <v>76</v>
      </c>
      <c r="D86" s="11"/>
      <c r="E86" s="9"/>
      <c r="F86" s="11"/>
      <c r="G86" s="52" t="s">
        <v>76</v>
      </c>
      <c r="H86" s="51"/>
      <c r="I86" s="53"/>
      <c r="J86" s="51"/>
      <c r="K86" s="55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20" zoomScaleNormal="120" workbookViewId="0">
      <pane ySplit="4428" topLeftCell="A13" activePane="bottomLeft"/>
      <selection activeCell="F4" sqref="F4:G4"/>
      <selection pane="bottomLeft" activeCell="D19" sqref="D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tr">
        <f>IF(ISBLANK('2018 LEAVE CREDITS'!B2:C2),"---------",'2018 LEAVE CREDITS'!B2:C2)</f>
        <v>AMON, ESTELITA</v>
      </c>
      <c r="C2" s="57"/>
      <c r="D2" s="21" t="s">
        <v>14</v>
      </c>
      <c r="E2" s="10"/>
      <c r="F2" s="61"/>
      <c r="G2" s="61"/>
      <c r="H2" s="28" t="s">
        <v>10</v>
      </c>
      <c r="I2" s="25"/>
      <c r="J2" s="62"/>
      <c r="K2" s="63"/>
    </row>
    <row r="3" spans="1:11" x14ac:dyDescent="0.3">
      <c r="A3" s="18" t="s">
        <v>15</v>
      </c>
      <c r="B3" s="57" t="str">
        <f>IF(ISBLANK('2018 LEAVE CREDITS'!B3:C3),"",'2018 LEAVE CREDITS'!B3:C3)</f>
        <v>CASUAL EMPLOYEE</v>
      </c>
      <c r="C3" s="57"/>
      <c r="D3" s="22" t="s">
        <v>13</v>
      </c>
      <c r="F3" s="64">
        <f>IF(ISBLANK('2018 LEAVE CREDITS'!F3:G3),"---------",'2018 LEAVE CREDITS'!F3:G3)</f>
        <v>37880</v>
      </c>
      <c r="G3" s="58"/>
      <c r="H3" s="26" t="s">
        <v>11</v>
      </c>
      <c r="I3" s="26"/>
      <c r="J3" s="65"/>
      <c r="K3" s="66"/>
    </row>
    <row r="4" spans="1:11" ht="14.4" customHeight="1" x14ac:dyDescent="0.3">
      <c r="A4" s="18" t="s">
        <v>16</v>
      </c>
      <c r="B4" s="57" t="str">
        <f>IF(ISBLANK('2018 LEAVE CREDITS'!B4:C4),"---------",'2018 LEAVE CREDITS'!B4:C4)</f>
        <v>CASUAL</v>
      </c>
      <c r="C4" s="57"/>
      <c r="D4" s="22" t="s">
        <v>12</v>
      </c>
      <c r="F4" s="58" t="str">
        <f>IF(ISBLANK('2018 LEAVE CREDITS'!F4:G4),"",'2018 LEAVE CREDITS'!F4:G4)</f>
        <v>PICNIC  GROVE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7.3819999999999979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/>
      <c r="B11" s="20" t="s">
        <v>61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62</v>
      </c>
    </row>
    <row r="12" spans="1:11" x14ac:dyDescent="0.3">
      <c r="A12" s="48" t="s">
        <v>47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45017</v>
      </c>
      <c r="B13" s="20" t="s">
        <v>65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66</v>
      </c>
    </row>
    <row r="14" spans="1:11" x14ac:dyDescent="0.3">
      <c r="A14" s="40">
        <v>45071</v>
      </c>
      <c r="B14" s="20" t="s">
        <v>71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72</v>
      </c>
    </row>
    <row r="15" spans="1:11" x14ac:dyDescent="0.3">
      <c r="A15" s="40"/>
      <c r="B15" s="20" t="s">
        <v>67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68</v>
      </c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C14" zoomScale="120" zoomScaleNormal="120" workbookViewId="0">
      <selection activeCell="J29" sqref="J2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2023-10-11T00:47:34Z</cp:lastPrinted>
  <dcterms:created xsi:type="dcterms:W3CDTF">2022-10-17T03:06:03Z</dcterms:created>
  <dcterms:modified xsi:type="dcterms:W3CDTF">2023-10-11T01:15:54Z</dcterms:modified>
</cp:coreProperties>
</file>