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TIRED\RESIGNED\"/>
    </mc:Choice>
  </mc:AlternateContent>
  <xr:revisionPtr revIDLastSave="0" documentId="13_ncr:1_{95E02099-D7C5-4CC5-B53A-9206B9A89B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G45" i="1" l="1"/>
  <c r="G53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I11" i="1" s="1"/>
  <c r="G12" i="1"/>
  <c r="G13" i="1"/>
  <c r="G14" i="1"/>
  <c r="G15" i="1"/>
  <c r="G16" i="1"/>
  <c r="J4" i="3"/>
  <c r="E9" i="1"/>
  <c r="G9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K3" i="3"/>
  <c r="L3" i="3" s="1"/>
  <c r="I9" i="1"/>
  <c r="A7" i="3" s="1"/>
</calcChain>
</file>

<file path=xl/sharedStrings.xml><?xml version="1.0" encoding="utf-8"?>
<sst xmlns="http://schemas.openxmlformats.org/spreadsheetml/2006/main" count="83" uniqueCount="76">
  <si>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</si>
  <si>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</si>
  <si>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</si>
  <si>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</si>
  <si>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</si>
  <si>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</si>
  <si>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</si>
  <si>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</si>
  <si>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</si>
  <si>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</si>
  <si>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</si>
  <si>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</si>
  <si>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</si>
  <si>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</si>
  <si>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</si>
  <si>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</si>
  <si>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</si>
  <si>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</si>
  <si>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</si>
  <si>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</si>
  <si>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</si>
  <si>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</si>
  <si>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</si>
  <si>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</si>
  <si>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</si>
  <si>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</si>
  <si>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</si>
  <si>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</si>
  <si>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</si>
  <si>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</si>
  <si>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</si>
  <si>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</si>
  <si>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</si>
  <si>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</si>
  <si>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</si>
  <si>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</si>
  <si>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</si>
  <si>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</si>
  <si>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</si>
  <si>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</si>
  <si>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</si>
  <si>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</si>
  <si>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MEDICAL TECHNOLOGIST</t>
  </si>
  <si>
    <t>CASUAL</t>
  </si>
  <si>
    <t>ONT</t>
  </si>
  <si>
    <t>2020</t>
  </si>
  <si>
    <t>FL(5-0-0)</t>
  </si>
  <si>
    <t>2021</t>
  </si>
  <si>
    <t>2022</t>
  </si>
  <si>
    <t>SL(6-0-0)</t>
  </si>
  <si>
    <t>SL(11-0-0)</t>
  </si>
  <si>
    <t>2/1-15/2022</t>
  </si>
  <si>
    <t>5/25-30/2022</t>
  </si>
  <si>
    <t>SL(2-0-0)</t>
  </si>
  <si>
    <t>6/1-2/2022</t>
  </si>
  <si>
    <t>6/16 - 30/2022</t>
  </si>
  <si>
    <t>VL(12-0-0)</t>
  </si>
  <si>
    <t>8/8 - 30/2022</t>
  </si>
  <si>
    <t>1 - Married (and not separated)</t>
  </si>
  <si>
    <t>SVL(15-0-0)</t>
  </si>
  <si>
    <t>8/1-19/2022</t>
  </si>
  <si>
    <t>ML(105-0-0)</t>
  </si>
  <si>
    <t>8/20 -12/2/2022</t>
  </si>
  <si>
    <t>2023</t>
  </si>
  <si>
    <t>SL(1-0-0)</t>
  </si>
  <si>
    <t>SILAN, MARIE BERNADETTE DIGO</t>
  </si>
  <si>
    <t>VL(5-0-0)</t>
  </si>
  <si>
    <t>10/9-13/2023</t>
  </si>
  <si>
    <t>UT(0-0-35)</t>
  </si>
  <si>
    <t>UT(0-0-24)</t>
  </si>
  <si>
    <t>UT(0-2-0)</t>
  </si>
  <si>
    <t>RESIGNATION EFFECTIVE DATE:JANUARY 01, 2023</t>
  </si>
  <si>
    <t xml:space="preserve"> *********************NOTHING FOLLOWS***********************</t>
  </si>
  <si>
    <t>TOTAL LEAVE BALANCE</t>
  </si>
  <si>
    <t>TOTAL VL = 26.377</t>
  </si>
  <si>
    <t>TOTAL SL = 17.750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</si>
</sst>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4" activePane="bottomLeft"/>
      <selection activeCell="E9" sqref="E9:I9"/>
      <selection pane="bottomLeft" activeCell="H67" sqref="H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65</v>
      </c>
      <c r="C2" s="50"/>
      <c r="D2" s="21" t="s">
        <v>14</v>
      </c>
      <c r="E2" s="10"/>
      <c r="F2" s="55" t="s">
        <v>58</v>
      </c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42</v>
      </c>
      <c r="C3" s="50"/>
      <c r="D3" s="22" t="s">
        <v>13</v>
      </c>
      <c r="F3" s="56">
        <v>43831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8">
        <f>SUM(Table1[EARNED])-SUM(Table1[Absence Undertime W/ Pay])+CONVERTION!$A$3</f>
        <v>26.376999999999995</v>
      </c>
      <c r="F9" s="11"/>
      <c r="G9" s="13" t="str">
        <f>IF(ISBLANK(Table1[[#This Row],[EARNED]]),"",Table1[[#This Row],[EARNED]])</f>
        <v/>
      </c>
      <c r="H9" s="11"/>
      <c r="I9" s="68">
        <f>SUM(Table1[[EARNED ]])-SUM(Table1[Absence Undertime  W/ Pay])+CONVERTION!$B$3</f>
        <v>17.75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43861</v>
      </c>
      <c r="B11" s="20"/>
      <c r="C11" s="13">
        <v>1.25</v>
      </c>
      <c r="D11" s="39"/>
      <c r="E11" s="9">
        <f>SUM(Table1[[#This Row],[EARNED]],E10)-D11</f>
        <v>1.25</v>
      </c>
      <c r="F11" s="20"/>
      <c r="G11" s="13">
        <f>IF(ISBLANK(Table1[[#This Row],[EARNED]]),"",Table1[[#This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0">
        <v>43890</v>
      </c>
      <c r="B12" s="20"/>
      <c r="C12" s="13">
        <v>1.25</v>
      </c>
      <c r="D12" s="39"/>
      <c r="E12" s="9">
        <f>SUM(Table1[[#This Row],[EARNED]],E11)-D12</f>
        <v>2.5</v>
      </c>
      <c r="F12" s="20"/>
      <c r="G12" s="13">
        <f>IF(ISBLANK(Table1[[#This Row],[EARNED]]),"",Table1[[#This Row],[EARNED]])</f>
        <v>1.25</v>
      </c>
      <c r="H12" s="39"/>
      <c r="I12" s="9">
        <f t="shared" ref="I12:I64" si="0">SUM(G12,I11)-H12</f>
        <v>2.5</v>
      </c>
      <c r="J12" s="11"/>
      <c r="K12" s="20"/>
    </row>
    <row r="13" spans="1:11" x14ac:dyDescent="0.3">
      <c r="A13" s="40">
        <v>43921</v>
      </c>
      <c r="B13" s="20"/>
      <c r="C13" s="13">
        <v>1.25</v>
      </c>
      <c r="D13" s="39"/>
      <c r="E13" s="9">
        <f>SUM(Table1[[#This Row],[EARNED]],E12)-D13</f>
        <v>3.75</v>
      </c>
      <c r="F13" s="20"/>
      <c r="G13" s="13">
        <f>IF(ISBLANK(Table1[[#This Row],[EARNED]]),"",Table1[[#This Row],[EARNED]])</f>
        <v>1.25</v>
      </c>
      <c r="H13" s="39"/>
      <c r="I13" s="9">
        <f t="shared" si="0"/>
        <v>3.75</v>
      </c>
      <c r="J13" s="11"/>
      <c r="K13" s="20"/>
    </row>
    <row r="14" spans="1:11" x14ac:dyDescent="0.3">
      <c r="A14" s="40">
        <v>43951</v>
      </c>
      <c r="B14" s="20"/>
      <c r="C14" s="13">
        <v>1.25</v>
      </c>
      <c r="D14" s="39"/>
      <c r="E14" s="9">
        <f>SUM(Table1[[#This Row],[EARNED]],E13)-D14</f>
        <v>5</v>
      </c>
      <c r="F14" s="20"/>
      <c r="G14" s="13">
        <f>IF(ISBLANK(Table1[[#This Row],[EARNED]]),"",Table1[[#This Row],[EARNED]])</f>
        <v>1.25</v>
      </c>
      <c r="H14" s="39"/>
      <c r="I14" s="9">
        <f t="shared" si="0"/>
        <v>5</v>
      </c>
      <c r="J14" s="11"/>
      <c r="K14" s="20"/>
    </row>
    <row r="15" spans="1:11" x14ac:dyDescent="0.3">
      <c r="A15" s="40">
        <v>43982</v>
      </c>
      <c r="B15" s="20"/>
      <c r="C15" s="13">
        <v>1.25</v>
      </c>
      <c r="D15" s="39"/>
      <c r="E15" s="9">
        <f>SUM(Table1[[#This Row],[EARNED]],E14)-D15</f>
        <v>6.25</v>
      </c>
      <c r="F15" s="20"/>
      <c r="G15" s="13">
        <f>IF(ISBLANK(Table1[[#This Row],[EARNED]]),"",Table1[[#This Row],[EARNED]])</f>
        <v>1.25</v>
      </c>
      <c r="H15" s="39"/>
      <c r="I15" s="9">
        <f t="shared" si="0"/>
        <v>6.25</v>
      </c>
      <c r="J15" s="11"/>
      <c r="K15" s="20"/>
    </row>
    <row r="16" spans="1:11" x14ac:dyDescent="0.3">
      <c r="A16" s="40">
        <v>44012</v>
      </c>
      <c r="B16" s="15"/>
      <c r="C16" s="13">
        <v>1.25</v>
      </c>
      <c r="D16" s="42"/>
      <c r="E16" s="9">
        <f>SUM(Table1[[#This Row],[EARNED]],E15)-D16</f>
        <v>7.5</v>
      </c>
      <c r="F16" s="15"/>
      <c r="G16" s="41">
        <f>IF(ISBLANK(Table1[[#This Row],[EARNED]]),"",Table1[[#This Row],[EARNED]])</f>
        <v>1.25</v>
      </c>
      <c r="H16" s="42"/>
      <c r="I16" s="9">
        <f t="shared" si="0"/>
        <v>7.5</v>
      </c>
      <c r="J16" s="12"/>
      <c r="K16" s="15"/>
    </row>
    <row r="17" spans="1:11" x14ac:dyDescent="0.3">
      <c r="A17" s="40">
        <v>44043</v>
      </c>
      <c r="B17" s="20"/>
      <c r="C17" s="13">
        <v>1.25</v>
      </c>
      <c r="D17" s="39"/>
      <c r="E17" s="9">
        <f>SUM(Table1[[#This Row],[EARNED]],E16)-D17</f>
        <v>8.75</v>
      </c>
      <c r="F17" s="20"/>
      <c r="G17" s="13">
        <f>IF(ISBLANK(Table1[[#This Row],[EARNED]]),"",Table1[[#This Row],[EARNED]])</f>
        <v>1.25</v>
      </c>
      <c r="H17" s="39"/>
      <c r="I17" s="9">
        <f t="shared" si="0"/>
        <v>8.75</v>
      </c>
      <c r="J17" s="11"/>
      <c r="K17" s="20"/>
    </row>
    <row r="18" spans="1:11" x14ac:dyDescent="0.3">
      <c r="A18" s="40">
        <v>44074</v>
      </c>
      <c r="B18" s="20"/>
      <c r="C18" s="13">
        <v>1.25</v>
      </c>
      <c r="D18" s="39"/>
      <c r="E18" s="9">
        <f>SUM(Table1[[#This Row],[EARNED]],E17)-D18</f>
        <v>10</v>
      </c>
      <c r="F18" s="20"/>
      <c r="G18" s="13">
        <f>IF(ISBLANK(Table1[[#This Row],[EARNED]]),"",Table1[[#This Row],[EARNED]])</f>
        <v>1.25</v>
      </c>
      <c r="H18" s="39"/>
      <c r="I18" s="9">
        <f t="shared" si="0"/>
        <v>10</v>
      </c>
      <c r="J18" s="11"/>
      <c r="K18" s="20"/>
    </row>
    <row r="19" spans="1:11" x14ac:dyDescent="0.3">
      <c r="A19" s="40">
        <v>44104</v>
      </c>
      <c r="B19" s="20"/>
      <c r="C19" s="13">
        <v>1.25</v>
      </c>
      <c r="D19" s="39"/>
      <c r="E19" s="9">
        <f>SUM(Table1[[#This Row],[EARNED]],E18)-D19</f>
        <v>11.25</v>
      </c>
      <c r="F19" s="20"/>
      <c r="G19" s="13">
        <f>IF(ISBLANK(Table1[[#This Row],[EARNED]]),"",Table1[[#This Row],[EARNED]])</f>
        <v>1.25</v>
      </c>
      <c r="H19" s="39"/>
      <c r="I19" s="9">
        <f t="shared" si="0"/>
        <v>11.25</v>
      </c>
      <c r="J19" s="11"/>
      <c r="K19" s="20"/>
    </row>
    <row r="20" spans="1:11" x14ac:dyDescent="0.3">
      <c r="A20" s="40">
        <v>44135</v>
      </c>
      <c r="B20" s="20"/>
      <c r="C20" s="13">
        <v>1.25</v>
      </c>
      <c r="D20" s="39"/>
      <c r="E20" s="9">
        <f>SUM(Table1[[#This Row],[EARNED]],E19)-D20</f>
        <v>12.5</v>
      </c>
      <c r="F20" s="20"/>
      <c r="G20" s="13">
        <f>IF(ISBLANK(Table1[[#This Row],[EARNED]]),"",Table1[[#This Row],[EARNED]])</f>
        <v>1.25</v>
      </c>
      <c r="H20" s="39"/>
      <c r="I20" s="9">
        <f t="shared" si="0"/>
        <v>12.5</v>
      </c>
      <c r="J20" s="11"/>
      <c r="K20" s="20"/>
    </row>
    <row r="21" spans="1:11" x14ac:dyDescent="0.3">
      <c r="A21" s="40">
        <v>44165</v>
      </c>
      <c r="B21" s="20"/>
      <c r="C21" s="13">
        <v>1.25</v>
      </c>
      <c r="D21" s="39"/>
      <c r="E21" s="9">
        <f>SUM(Table1[[#This Row],[EARNED]],E20)-D21</f>
        <v>13.75</v>
      </c>
      <c r="F21" s="20"/>
      <c r="G21" s="13">
        <f>IF(ISBLANK(Table1[[#This Row],[EARNED]]),"",Table1[[#This Row],[EARNED]])</f>
        <v>1.25</v>
      </c>
      <c r="H21" s="39"/>
      <c r="I21" s="9">
        <f t="shared" si="0"/>
        <v>13.75</v>
      </c>
      <c r="J21" s="11"/>
      <c r="K21" s="20"/>
    </row>
    <row r="22" spans="1:11" x14ac:dyDescent="0.3">
      <c r="A22" s="40">
        <v>44196</v>
      </c>
      <c r="B22" s="20" t="s">
        <v>46</v>
      </c>
      <c r="C22" s="13">
        <v>1.25</v>
      </c>
      <c r="D22" s="39">
        <v>5</v>
      </c>
      <c r="E22" s="9">
        <f>SUM(Table1[[#This Row],[EARNED]],E21)-D22</f>
        <v>10</v>
      </c>
      <c r="F22" s="20"/>
      <c r="G22" s="13">
        <f>IF(ISBLANK(Table1[[#This Row],[EARNED]]),"",Table1[[#This Row],[EARNED]])</f>
        <v>1.25</v>
      </c>
      <c r="H22" s="39"/>
      <c r="I22" s="9">
        <f t="shared" si="0"/>
        <v>15</v>
      </c>
      <c r="J22" s="11"/>
      <c r="K22" s="20"/>
    </row>
    <row r="23" spans="1:11" x14ac:dyDescent="0.3">
      <c r="A23" s="47" t="s">
        <v>47</v>
      </c>
      <c r="B23" s="20"/>
      <c r="C23" s="13"/>
      <c r="D23" s="39"/>
      <c r="E23" s="9">
        <f>SUM(Table1[[#This Row],[EARNED]],E22)-D23</f>
        <v>10</v>
      </c>
      <c r="F23" s="20"/>
      <c r="G23" s="13" t="str">
        <f>IF(ISBLANK(Table1[[#This Row],[EARNED]]),"",Table1[[#This Row],[EARNED]])</f>
        <v/>
      </c>
      <c r="H23" s="39"/>
      <c r="I23" s="9">
        <f t="shared" si="0"/>
        <v>15</v>
      </c>
      <c r="J23" s="11"/>
      <c r="K23" s="20"/>
    </row>
    <row r="24" spans="1:11" x14ac:dyDescent="0.3">
      <c r="A24" s="40">
        <v>44227</v>
      </c>
      <c r="B24" s="20"/>
      <c r="C24" s="13">
        <v>1.25</v>
      </c>
      <c r="D24" s="39"/>
      <c r="E24" s="9">
        <f>SUM(Table1[[#This Row],[EARNED]],E23)-D24</f>
        <v>11.25</v>
      </c>
      <c r="F24" s="20"/>
      <c r="G24" s="13">
        <f>IF(ISBLANK(Table1[[#This Row],[EARNED]]),"",Table1[[#This Row],[EARNED]])</f>
        <v>1.25</v>
      </c>
      <c r="H24" s="39"/>
      <c r="I24" s="9">
        <f t="shared" si="0"/>
        <v>16.25</v>
      </c>
      <c r="J24" s="11"/>
      <c r="K24" s="20"/>
    </row>
    <row r="25" spans="1:11" x14ac:dyDescent="0.3">
      <c r="A25" s="40">
        <v>44255</v>
      </c>
      <c r="B25" s="20"/>
      <c r="C25" s="13">
        <v>1.25</v>
      </c>
      <c r="D25" s="39"/>
      <c r="E25" s="9">
        <f>SUM(Table1[[#This Row],[EARNED]],E24)-D25</f>
        <v>12.5</v>
      </c>
      <c r="F25" s="20"/>
      <c r="G25" s="13">
        <f>IF(ISBLANK(Table1[[#This Row],[EARNED]]),"",Table1[[#This Row],[EARNED]])</f>
        <v>1.25</v>
      </c>
      <c r="H25" s="39"/>
      <c r="I25" s="9">
        <f t="shared" si="0"/>
        <v>17.5</v>
      </c>
      <c r="J25" s="11"/>
      <c r="K25" s="20"/>
    </row>
    <row r="26" spans="1:11" x14ac:dyDescent="0.3">
      <c r="A26" s="40">
        <v>44286</v>
      </c>
      <c r="B26" s="20"/>
      <c r="C26" s="13">
        <v>1.25</v>
      </c>
      <c r="D26" s="39"/>
      <c r="E26" s="9">
        <f>SUM(Table1[[#This Row],[EARNED]],E25)-D26</f>
        <v>13.75</v>
      </c>
      <c r="F26" s="20"/>
      <c r="G26" s="13">
        <f>IF(ISBLANK(Table1[[#This Row],[EARNED]]),"",Table1[[#This Row],[EARNED]])</f>
        <v>1.25</v>
      </c>
      <c r="H26" s="39"/>
      <c r="I26" s="9">
        <f t="shared" si="0"/>
        <v>18.75</v>
      </c>
      <c r="J26" s="11"/>
      <c r="K26" s="20"/>
    </row>
    <row r="27" spans="1:11" x14ac:dyDescent="0.3">
      <c r="A27" s="40">
        <v>44316</v>
      </c>
      <c r="B27" s="20"/>
      <c r="C27" s="13">
        <v>1.25</v>
      </c>
      <c r="D27" s="39"/>
      <c r="E27" s="9">
        <f>SUM(Table1[[#This Row],[EARNED]],E26)-D27</f>
        <v>15</v>
      </c>
      <c r="F27" s="20"/>
      <c r="G27" s="13">
        <f>IF(ISBLANK(Table1[[#This Row],[EARNED]]),"",Table1[[#This Row],[EARNED]])</f>
        <v>1.25</v>
      </c>
      <c r="H27" s="39"/>
      <c r="I27" s="9">
        <f t="shared" si="0"/>
        <v>20</v>
      </c>
      <c r="J27" s="11"/>
      <c r="K27" s="20"/>
    </row>
    <row r="28" spans="1:11" x14ac:dyDescent="0.3">
      <c r="A28" s="40">
        <v>44347</v>
      </c>
      <c r="B28" s="20"/>
      <c r="C28" s="13">
        <v>1.25</v>
      </c>
      <c r="D28" s="39"/>
      <c r="E28" s="9">
        <f>SUM(Table1[[#This Row],[EARNED]],E27)-D28</f>
        <v>16.25</v>
      </c>
      <c r="F28" s="20"/>
      <c r="G28" s="13">
        <f>IF(ISBLANK(Table1[[#This Row],[EARNED]]),"",Table1[[#This Row],[EARNED]])</f>
        <v>1.25</v>
      </c>
      <c r="H28" s="39"/>
      <c r="I28" s="9">
        <f t="shared" si="0"/>
        <v>21.25</v>
      </c>
      <c r="J28" s="11"/>
      <c r="K28" s="20"/>
    </row>
    <row r="29" spans="1:11" x14ac:dyDescent="0.3">
      <c r="A29" s="40">
        <v>44377</v>
      </c>
      <c r="B29" s="20"/>
      <c r="C29" s="13">
        <v>1.25</v>
      </c>
      <c r="D29" s="39"/>
      <c r="E29" s="9">
        <f>SUM(Table1[[#This Row],[EARNED]],E28)-D29</f>
        <v>17.5</v>
      </c>
      <c r="F29" s="20"/>
      <c r="G29" s="13">
        <f>IF(ISBLANK(Table1[[#This Row],[EARNED]]),"",Table1[[#This Row],[EARNED]])</f>
        <v>1.25</v>
      </c>
      <c r="H29" s="39"/>
      <c r="I29" s="9">
        <f t="shared" si="0"/>
        <v>22.5</v>
      </c>
      <c r="J29" s="11"/>
      <c r="K29" s="20"/>
    </row>
    <row r="30" spans="1:11" x14ac:dyDescent="0.3">
      <c r="A30" s="40">
        <v>44408</v>
      </c>
      <c r="B30" s="20"/>
      <c r="C30" s="13">
        <v>1.25</v>
      </c>
      <c r="D30" s="39"/>
      <c r="E30" s="9">
        <f>SUM(Table1[[#This Row],[EARNED]],E29)-D30</f>
        <v>18.75</v>
      </c>
      <c r="F30" s="20"/>
      <c r="G30" s="13">
        <f>IF(ISBLANK(Table1[[#This Row],[EARNED]]),"",Table1[[#This Row],[EARNED]])</f>
        <v>1.25</v>
      </c>
      <c r="H30" s="39"/>
      <c r="I30" s="9">
        <f t="shared" si="0"/>
        <v>23.75</v>
      </c>
      <c r="J30" s="11"/>
      <c r="K30" s="20"/>
    </row>
    <row r="31" spans="1:11" x14ac:dyDescent="0.3">
      <c r="A31" s="40">
        <v>44439</v>
      </c>
      <c r="B31" s="20"/>
      <c r="C31" s="13">
        <v>1.25</v>
      </c>
      <c r="D31" s="39"/>
      <c r="E31" s="9">
        <f>SUM(Table1[[#This Row],[EARNED]],E30)-D31</f>
        <v>20</v>
      </c>
      <c r="F31" s="20"/>
      <c r="G31" s="13">
        <f>IF(ISBLANK(Table1[[#This Row],[EARNED]]),"",Table1[[#This Row],[EARNED]])</f>
        <v>1.25</v>
      </c>
      <c r="H31" s="39"/>
      <c r="I31" s="9">
        <f t="shared" si="0"/>
        <v>25</v>
      </c>
      <c r="J31" s="11"/>
      <c r="K31" s="20"/>
    </row>
    <row r="32" spans="1:11" x14ac:dyDescent="0.3">
      <c r="A32" s="40">
        <v>44469</v>
      </c>
      <c r="B32" s="20"/>
      <c r="C32" s="13">
        <v>1.25</v>
      </c>
      <c r="D32" s="39"/>
      <c r="E32" s="9">
        <f>SUM(Table1[[#This Row],[EARNED]],E31)-D32</f>
        <v>21.25</v>
      </c>
      <c r="F32" s="20"/>
      <c r="G32" s="13">
        <f>IF(ISBLANK(Table1[[#This Row],[EARNED]]),"",Table1[[#This Row],[EARNED]])</f>
        <v>1.25</v>
      </c>
      <c r="H32" s="39"/>
      <c r="I32" s="9">
        <f t="shared" si="0"/>
        <v>26.25</v>
      </c>
      <c r="J32" s="11"/>
      <c r="K32" s="20"/>
    </row>
    <row r="33" spans="1:11" x14ac:dyDescent="0.3">
      <c r="A33" s="40">
        <v>44500</v>
      </c>
      <c r="B33" s="20"/>
      <c r="C33" s="13">
        <v>1.25</v>
      </c>
      <c r="D33" s="39"/>
      <c r="E33" s="9">
        <f>SUM(Table1[[#This Row],[EARNED]],E32)-D33</f>
        <v>22.5</v>
      </c>
      <c r="F33" s="20"/>
      <c r="G33" s="13">
        <f>IF(ISBLANK(Table1[[#This Row],[EARNED]]),"",Table1[[#This Row],[EARNED]])</f>
        <v>1.25</v>
      </c>
      <c r="H33" s="39"/>
      <c r="I33" s="9">
        <f t="shared" si="0"/>
        <v>27.5</v>
      </c>
      <c r="J33" s="11"/>
      <c r="K33" s="20"/>
    </row>
    <row r="34" spans="1:11" x14ac:dyDescent="0.3">
      <c r="A34" s="40">
        <v>44530</v>
      </c>
      <c r="B34" s="20"/>
      <c r="C34" s="13">
        <v>1.25</v>
      </c>
      <c r="D34" s="39"/>
      <c r="E34" s="9">
        <f>SUM(Table1[[#This Row],[EARNED]],E33)-D34</f>
        <v>23.75</v>
      </c>
      <c r="F34" s="20"/>
      <c r="G34" s="13">
        <f>IF(ISBLANK(Table1[[#This Row],[EARNED]]),"",Table1[[#This Row],[EARNED]])</f>
        <v>1.25</v>
      </c>
      <c r="H34" s="39"/>
      <c r="I34" s="9">
        <f t="shared" si="0"/>
        <v>28.75</v>
      </c>
      <c r="J34" s="11"/>
      <c r="K34" s="20"/>
    </row>
    <row r="35" spans="1:11" x14ac:dyDescent="0.3">
      <c r="A35" s="40">
        <v>44561</v>
      </c>
      <c r="B35" s="20" t="s">
        <v>46</v>
      </c>
      <c r="C35" s="13">
        <v>1.25</v>
      </c>
      <c r="D35" s="39">
        <v>5</v>
      </c>
      <c r="E35" s="9">
        <f>SUM(Table1[[#This Row],[EARNED]],E34)-D35</f>
        <v>20</v>
      </c>
      <c r="F35" s="20"/>
      <c r="G35" s="13">
        <f>IF(ISBLANK(Table1[[#This Row],[EARNED]]),"",Table1[[#This Row],[EARNED]])</f>
        <v>1.25</v>
      </c>
      <c r="H35" s="39"/>
      <c r="I35" s="9">
        <f t="shared" si="0"/>
        <v>30</v>
      </c>
      <c r="J35" s="11"/>
      <c r="K35" s="20"/>
    </row>
    <row r="36" spans="1:11" x14ac:dyDescent="0.3">
      <c r="A36" s="47" t="s">
        <v>48</v>
      </c>
      <c r="B36" s="20"/>
      <c r="C36" s="13"/>
      <c r="D36" s="39"/>
      <c r="E36" s="9">
        <f>SUM(Table1[[#This Row],[EARNED]],E35)-D36</f>
        <v>20</v>
      </c>
      <c r="F36" s="20"/>
      <c r="G36" s="13" t="str">
        <f>IF(ISBLANK(Table1[[#This Row],[EARNED]]),"",Table1[[#This Row],[EARNED]])</f>
        <v/>
      </c>
      <c r="H36" s="39"/>
      <c r="I36" s="9">
        <f t="shared" si="0"/>
        <v>30</v>
      </c>
      <c r="J36" s="11"/>
      <c r="K36" s="20"/>
    </row>
    <row r="37" spans="1:11" x14ac:dyDescent="0.3">
      <c r="A37" s="40">
        <v>44592</v>
      </c>
      <c r="B37" s="20"/>
      <c r="C37" s="13">
        <v>1.25</v>
      </c>
      <c r="D37" s="39"/>
      <c r="E37" s="9">
        <f>SUM(Table1[[#This Row],[EARNED]],E36)-D37</f>
        <v>21.25</v>
      </c>
      <c r="F37" s="20"/>
      <c r="G37" s="13">
        <f>IF(ISBLANK(Table1[[#This Row],[EARNED]]),"",Table1[[#This Row],[EARNED]])</f>
        <v>1.25</v>
      </c>
      <c r="H37" s="39"/>
      <c r="I37" s="9">
        <f t="shared" si="0"/>
        <v>31.25</v>
      </c>
      <c r="J37" s="11"/>
      <c r="K37" s="20"/>
    </row>
    <row r="38" spans="1:11" x14ac:dyDescent="0.3">
      <c r="A38" s="40">
        <v>44620</v>
      </c>
      <c r="B38" s="20" t="s">
        <v>50</v>
      </c>
      <c r="C38" s="13">
        <v>1.25</v>
      </c>
      <c r="D38" s="39"/>
      <c r="E38" s="9">
        <f>SUM(Table1[[#This Row],[EARNED]],E37)-D38</f>
        <v>22.5</v>
      </c>
      <c r="F38" s="20"/>
      <c r="G38" s="13">
        <f>IF(ISBLANK(Table1[[#This Row],[EARNED]]),"",Table1[[#This Row],[EARNED]])</f>
        <v>1.25</v>
      </c>
      <c r="H38" s="39">
        <v>11</v>
      </c>
      <c r="I38" s="9">
        <f t="shared" si="0"/>
        <v>21.5</v>
      </c>
      <c r="J38" s="11"/>
      <c r="K38" s="20" t="s">
        <v>51</v>
      </c>
    </row>
    <row r="39" spans="1:11" x14ac:dyDescent="0.3">
      <c r="A39" s="40">
        <v>44651</v>
      </c>
      <c r="B39" s="20"/>
      <c r="C39" s="13">
        <v>1.25</v>
      </c>
      <c r="D39" s="39"/>
      <c r="E39" s="9">
        <f>SUM(Table1[[#This Row],[EARNED]],E38)-D39</f>
        <v>23.75</v>
      </c>
      <c r="F39" s="20"/>
      <c r="G39" s="13">
        <f>IF(ISBLANK(Table1[[#This Row],[EARNED]]),"",Table1[[#This Row],[EARNED]])</f>
        <v>1.25</v>
      </c>
      <c r="H39" s="39"/>
      <c r="I39" s="9">
        <f t="shared" si="0"/>
        <v>22.75</v>
      </c>
      <c r="J39" s="11"/>
      <c r="K39" s="20"/>
    </row>
    <row r="40" spans="1:11" x14ac:dyDescent="0.3">
      <c r="A40" s="40">
        <v>44681</v>
      </c>
      <c r="B40" s="20"/>
      <c r="C40" s="13">
        <v>1.25</v>
      </c>
      <c r="D40" s="39"/>
      <c r="E40" s="9">
        <f>SUM(Table1[[#This Row],[EARNED]],E39)-D40</f>
        <v>25</v>
      </c>
      <c r="F40" s="20"/>
      <c r="G40" s="13">
        <f>IF(ISBLANK(Table1[[#This Row],[EARNED]]),"",Table1[[#This Row],[EARNED]])</f>
        <v>1.25</v>
      </c>
      <c r="H40" s="39"/>
      <c r="I40" s="9">
        <f t="shared" si="0"/>
        <v>24</v>
      </c>
      <c r="J40" s="11"/>
      <c r="K40" s="20"/>
    </row>
    <row r="41" spans="1:11" x14ac:dyDescent="0.3">
      <c r="A41" s="40">
        <v>44712</v>
      </c>
      <c r="B41" s="20" t="s">
        <v>49</v>
      </c>
      <c r="C41" s="13">
        <v>1.25</v>
      </c>
      <c r="D41" s="39"/>
      <c r="E41" s="9">
        <f>SUM(Table1[[#This Row],[EARNED]],E40)-D41</f>
        <v>26.25</v>
      </c>
      <c r="F41" s="20"/>
      <c r="G41" s="13">
        <f>IF(ISBLANK(Table1[[#This Row],[EARNED]]),"",Table1[[#This Row],[EARNED]])</f>
        <v>1.25</v>
      </c>
      <c r="H41" s="39">
        <v>6</v>
      </c>
      <c r="I41" s="9">
        <f t="shared" si="0"/>
        <v>19.25</v>
      </c>
      <c r="J41" s="11"/>
      <c r="K41" s="20" t="s">
        <v>52</v>
      </c>
    </row>
    <row r="42" spans="1:11" x14ac:dyDescent="0.3">
      <c r="A42" s="40"/>
      <c r="B42" s="20" t="s">
        <v>53</v>
      </c>
      <c r="C42" s="13"/>
      <c r="D42" s="39"/>
      <c r="E42" s="9">
        <f>SUM(Table1[[#This Row],[EARNED]],E41)-D42</f>
        <v>26.25</v>
      </c>
      <c r="F42" s="20"/>
      <c r="G42" s="13" t="str">
        <f>IF(ISBLANK(Table1[[#This Row],[EARNED]]),"",Table1[[#This Row],[EARNED]])</f>
        <v/>
      </c>
      <c r="H42" s="39">
        <v>2</v>
      </c>
      <c r="I42" s="9">
        <f t="shared" si="0"/>
        <v>17.25</v>
      </c>
      <c r="J42" s="11"/>
      <c r="K42" s="20" t="s">
        <v>54</v>
      </c>
    </row>
    <row r="43" spans="1:11" x14ac:dyDescent="0.3">
      <c r="A43" s="40"/>
      <c r="B43" s="20" t="s">
        <v>50</v>
      </c>
      <c r="C43" s="13"/>
      <c r="D43" s="39"/>
      <c r="E43" s="9">
        <f>SUM(Table1[[#This Row],[EARNED]],E42)-D43</f>
        <v>26.25</v>
      </c>
      <c r="F43" s="20"/>
      <c r="G43" s="13" t="str">
        <f>IF(ISBLANK(Table1[[#This Row],[EARNED]]),"",Table1[[#This Row],[EARNED]])</f>
        <v/>
      </c>
      <c r="H43" s="39">
        <v>11</v>
      </c>
      <c r="I43" s="9">
        <f t="shared" si="0"/>
        <v>6.25</v>
      </c>
      <c r="J43" s="11"/>
      <c r="K43" s="20" t="s">
        <v>55</v>
      </c>
    </row>
    <row r="44" spans="1:11" x14ac:dyDescent="0.3">
      <c r="A44" s="40"/>
      <c r="B44" s="20" t="s">
        <v>56</v>
      </c>
      <c r="C44" s="13"/>
      <c r="D44" s="39">
        <v>12</v>
      </c>
      <c r="E44" s="9">
        <f>SUM(Table1[[#This Row],[EARNED]],E43)-D44</f>
        <v>14.25</v>
      </c>
      <c r="F44" s="20"/>
      <c r="G44" s="13" t="str">
        <f>IF(ISBLANK(Table1[[#This Row],[EARNED]]),"",Table1[[#This Row],[EARNED]])</f>
        <v/>
      </c>
      <c r="H44" s="39"/>
      <c r="I44" s="9">
        <f t="shared" si="0"/>
        <v>6.25</v>
      </c>
      <c r="J44" s="11"/>
      <c r="K44" s="20" t="s">
        <v>57</v>
      </c>
    </row>
    <row r="45" spans="1:11" x14ac:dyDescent="0.3">
      <c r="A45" s="40"/>
      <c r="B45" s="20" t="s">
        <v>69</v>
      </c>
      <c r="C45" s="13"/>
      <c r="D45" s="39">
        <v>5.000000000000001E-2</v>
      </c>
      <c r="E45" s="9">
        <f>SUM(Table1[[#This Row],[EARNED]],E44)-D45</f>
        <v>14.2</v>
      </c>
      <c r="F45" s="20"/>
      <c r="G45" s="13" t="str">
        <f>IF(ISBLANK(Table1[[#This Row],[EARNED]]),"",Table1[[#This Row],[EARNED]])</f>
        <v/>
      </c>
      <c r="H45" s="39"/>
      <c r="I45" s="9">
        <f t="shared" si="0"/>
        <v>6.25</v>
      </c>
      <c r="J45" s="11"/>
      <c r="K45" s="20"/>
    </row>
    <row r="46" spans="1:11" x14ac:dyDescent="0.3">
      <c r="A46" s="40">
        <v>44742</v>
      </c>
      <c r="B46" s="20"/>
      <c r="C46" s="13">
        <v>1.25</v>
      </c>
      <c r="D46" s="39"/>
      <c r="E46" s="9">
        <f>SUM(Table1[[#This Row],[EARNED]],E45)-D46</f>
        <v>15.45</v>
      </c>
      <c r="F46" s="20"/>
      <c r="G46" s="13">
        <f>IF(ISBLANK(Table1[[#This Row],[EARNED]]),"",Table1[[#This Row],[EARNED]])</f>
        <v>1.25</v>
      </c>
      <c r="H46" s="39"/>
      <c r="I46" s="9">
        <f t="shared" si="0"/>
        <v>7.5</v>
      </c>
      <c r="J46" s="11"/>
      <c r="K46" s="20"/>
    </row>
    <row r="47" spans="1:11" x14ac:dyDescent="0.3">
      <c r="A47" s="40">
        <v>44773</v>
      </c>
      <c r="B47" s="20" t="s">
        <v>68</v>
      </c>
      <c r="C47" s="13">
        <v>1.25</v>
      </c>
      <c r="D47" s="39">
        <v>7.3000000000000009E-2</v>
      </c>
      <c r="E47" s="9">
        <f>SUM(Table1[[#This Row],[EARNED]],E46)-D47</f>
        <v>16.626999999999999</v>
      </c>
      <c r="F47" s="20"/>
      <c r="G47" s="13">
        <f>IF(ISBLANK(Table1[[#This Row],[EARNED]]),"",Table1[[#This Row],[EARNED]])</f>
        <v>1.25</v>
      </c>
      <c r="H47" s="39"/>
      <c r="I47" s="9">
        <f t="shared" si="0"/>
        <v>8.75</v>
      </c>
      <c r="J47" s="11"/>
      <c r="K47" s="20"/>
    </row>
    <row r="48" spans="1:11" x14ac:dyDescent="0.3">
      <c r="A48" s="40">
        <v>44804</v>
      </c>
      <c r="B48" s="20" t="s">
        <v>59</v>
      </c>
      <c r="C48" s="13">
        <v>1.25</v>
      </c>
      <c r="D48" s="39">
        <v>5</v>
      </c>
      <c r="E48" s="9">
        <f>SUM(Table1[[#This Row],[EARNED]],E47)-D48</f>
        <v>12.876999999999999</v>
      </c>
      <c r="F48" s="20"/>
      <c r="G48" s="13">
        <f>IF(ISBLANK(Table1[[#This Row],[EARNED]]),"",Table1[[#This Row],[EARNED]])</f>
        <v>1.25</v>
      </c>
      <c r="H48" s="39">
        <v>10</v>
      </c>
      <c r="I48" s="9">
        <f t="shared" si="0"/>
        <v>0</v>
      </c>
      <c r="J48" s="11"/>
      <c r="K48" s="20" t="s">
        <v>60</v>
      </c>
    </row>
    <row r="49" spans="1:11" x14ac:dyDescent="0.3">
      <c r="A49" s="40">
        <v>44834</v>
      </c>
      <c r="B49" s="20" t="s">
        <v>61</v>
      </c>
      <c r="C49" s="13">
        <v>1.25</v>
      </c>
      <c r="D49" s="39"/>
      <c r="E49" s="9">
        <f>SUM(Table1[[#This Row],[EARNED]],E48)-D49</f>
        <v>14.126999999999999</v>
      </c>
      <c r="F49" s="20"/>
      <c r="G49" s="13">
        <f>IF(ISBLANK(Table1[[#This Row],[EARNED]]),"",Table1[[#This Row],[EARNED]])</f>
        <v>1.25</v>
      </c>
      <c r="H49" s="39"/>
      <c r="I49" s="9">
        <f t="shared" si="0"/>
        <v>1.25</v>
      </c>
      <c r="J49" s="11"/>
      <c r="K49" s="20" t="s">
        <v>62</v>
      </c>
    </row>
    <row r="50" spans="1:11" x14ac:dyDescent="0.3">
      <c r="A50" s="40">
        <v>44865</v>
      </c>
      <c r="B50" s="20"/>
      <c r="C50" s="13">
        <v>1.25</v>
      </c>
      <c r="D50" s="39"/>
      <c r="E50" s="9">
        <f>SUM(Table1[[#This Row],[EARNED]],E49)-D50</f>
        <v>15.376999999999999</v>
      </c>
      <c r="F50" s="20"/>
      <c r="G50" s="13">
        <f>IF(ISBLANK(Table1[[#This Row],[EARNED]]),"",Table1[[#This Row],[EARNED]])</f>
        <v>1.25</v>
      </c>
      <c r="H50" s="39"/>
      <c r="I50" s="9">
        <f t="shared" si="0"/>
        <v>2.5</v>
      </c>
      <c r="J50" s="11"/>
      <c r="K50" s="20"/>
    </row>
    <row r="51" spans="1:11" x14ac:dyDescent="0.3">
      <c r="A51" s="40">
        <v>44895</v>
      </c>
      <c r="B51" s="20"/>
      <c r="C51" s="13">
        <v>1.25</v>
      </c>
      <c r="D51" s="39"/>
      <c r="E51" s="9">
        <f>SUM(Table1[[#This Row],[EARNED]],E50)-D51</f>
        <v>16.626999999999999</v>
      </c>
      <c r="F51" s="20"/>
      <c r="G51" s="13">
        <f>IF(ISBLANK(Table1[[#This Row],[EARNED]]),"",Table1[[#This Row],[EARNED]])</f>
        <v>1.25</v>
      </c>
      <c r="H51" s="39"/>
      <c r="I51" s="9">
        <f t="shared" si="0"/>
        <v>3.75</v>
      </c>
      <c r="J51" s="11"/>
      <c r="K51" s="20"/>
    </row>
    <row r="52" spans="1:11" x14ac:dyDescent="0.3">
      <c r="A52" s="40">
        <v>44926</v>
      </c>
      <c r="B52" s="20" t="s">
        <v>70</v>
      </c>
      <c r="C52" s="13">
        <v>1.25</v>
      </c>
      <c r="D52" s="39">
        <v>0.25</v>
      </c>
      <c r="E52" s="9">
        <f>SUM(Table1[[#This Row],[EARNED]],E51)-D52</f>
        <v>17.626999999999999</v>
      </c>
      <c r="F52" s="20"/>
      <c r="G52" s="13">
        <f>IF(ISBLANK(Table1[[#This Row],[EARNED]]),"",Table1[[#This Row],[EARNED]])</f>
        <v>1.25</v>
      </c>
      <c r="H52" s="39"/>
      <c r="I52" s="9">
        <f t="shared" si="0"/>
        <v>5</v>
      </c>
      <c r="J52" s="11"/>
      <c r="K52" s="20"/>
    </row>
    <row r="53" spans="1:11" x14ac:dyDescent="0.3">
      <c r="A53" s="47" t="s">
        <v>63</v>
      </c>
      <c r="B53" s="20"/>
      <c r="C53" s="13"/>
      <c r="D53" s="39"/>
      <c r="E53" s="9">
        <f>SUM(Table1[[#This Row],[EARNED]],E52)-D53</f>
        <v>17.626999999999999</v>
      </c>
      <c r="F53" s="20"/>
      <c r="G53" s="13" t="str">
        <f>IF(ISBLANK(Table1[[#This Row],[EARNED]]),"",Table1[[#This Row],[EARNED]])</f>
        <v/>
      </c>
      <c r="H53" s="39"/>
      <c r="I53" s="9">
        <f t="shared" si="0"/>
        <v>5</v>
      </c>
      <c r="J53" s="11"/>
      <c r="K53" s="20"/>
    </row>
    <row r="54" spans="1:11" x14ac:dyDescent="0.3">
      <c r="A54" s="40">
        <v>44957</v>
      </c>
      <c r="B54" s="20" t="s">
        <v>64</v>
      </c>
      <c r="C54" s="13">
        <v>1.25</v>
      </c>
      <c r="D54" s="39"/>
      <c r="E54" s="9">
        <f>SUM(Table1[[#This Row],[EARNED]],E53)-D54</f>
        <v>18.876999999999999</v>
      </c>
      <c r="F54" s="20"/>
      <c r="G54" s="13">
        <f>IF(ISBLANK(Table1[[#This Row],[EARNED]]),"",Table1[[#This Row],[EARNED]])</f>
        <v>1.25</v>
      </c>
      <c r="H54" s="39">
        <v>1</v>
      </c>
      <c r="I54" s="9">
        <f t="shared" si="0"/>
        <v>5.25</v>
      </c>
      <c r="J54" s="11"/>
      <c r="K54" s="48">
        <v>44954</v>
      </c>
    </row>
    <row r="55" spans="1:11" x14ac:dyDescent="0.3">
      <c r="A55" s="40">
        <v>44985</v>
      </c>
      <c r="B55" s="20"/>
      <c r="C55" s="13">
        <v>1.25</v>
      </c>
      <c r="D55" s="39"/>
      <c r="E55" s="9">
        <f>SUM(Table1[[#This Row],[EARNED]],E54)-D55</f>
        <v>20.126999999999999</v>
      </c>
      <c r="F55" s="20"/>
      <c r="G55" s="13">
        <f>IF(ISBLANK(Table1[[#This Row],[EARNED]]),"",Table1[[#This Row],[EARNED]])</f>
        <v>1.25</v>
      </c>
      <c r="H55" s="39"/>
      <c r="I55" s="9">
        <f t="shared" si="0"/>
        <v>6.5</v>
      </c>
      <c r="J55" s="11"/>
      <c r="K55" s="20"/>
    </row>
    <row r="56" spans="1:11" x14ac:dyDescent="0.3">
      <c r="A56" s="40">
        <v>45016</v>
      </c>
      <c r="B56" s="20"/>
      <c r="C56" s="13">
        <v>1.25</v>
      </c>
      <c r="D56" s="39"/>
      <c r="E56" s="9">
        <f>SUM(Table1[[#This Row],[EARNED]],E55)-D56</f>
        <v>21.376999999999999</v>
      </c>
      <c r="F56" s="20"/>
      <c r="G56" s="13">
        <f>IF(ISBLANK(Table1[[#This Row],[EARNED]]),"",Table1[[#This Row],[EARNED]])</f>
        <v>1.25</v>
      </c>
      <c r="H56" s="39"/>
      <c r="I56" s="9">
        <f t="shared" si="0"/>
        <v>7.75</v>
      </c>
      <c r="J56" s="11"/>
      <c r="K56" s="20"/>
    </row>
    <row r="57" spans="1:11" x14ac:dyDescent="0.3">
      <c r="A57" s="40">
        <v>45046</v>
      </c>
      <c r="B57" s="20"/>
      <c r="C57" s="13">
        <v>1.25</v>
      </c>
      <c r="D57" s="39"/>
      <c r="E57" s="9">
        <f>SUM(Table1[[#This Row],[EARNED]],E56)-D57</f>
        <v>22.626999999999999</v>
      </c>
      <c r="F57" s="20"/>
      <c r="G57" s="13">
        <f>IF(ISBLANK(Table1[[#This Row],[EARNED]]),"",Table1[[#This Row],[EARNED]])</f>
        <v>1.25</v>
      </c>
      <c r="H57" s="39"/>
      <c r="I57" s="9">
        <f t="shared" si="0"/>
        <v>9</v>
      </c>
      <c r="J57" s="11"/>
      <c r="K57" s="20"/>
    </row>
    <row r="58" spans="1:11" x14ac:dyDescent="0.3">
      <c r="A58" s="40">
        <v>45077</v>
      </c>
      <c r="B58" s="20"/>
      <c r="C58" s="13">
        <v>1.25</v>
      </c>
      <c r="D58" s="39"/>
      <c r="E58" s="9">
        <f>SUM(Table1[[#This Row],[EARNED]],E57)-D58</f>
        <v>23.876999999999999</v>
      </c>
      <c r="F58" s="20"/>
      <c r="G58" s="13">
        <f>IF(ISBLANK(Table1[[#This Row],[EARNED]]),"",Table1[[#This Row],[EARNED]])</f>
        <v>1.25</v>
      </c>
      <c r="H58" s="39"/>
      <c r="I58" s="9">
        <f t="shared" si="0"/>
        <v>10.25</v>
      </c>
      <c r="J58" s="11"/>
      <c r="K58" s="20"/>
    </row>
    <row r="59" spans="1:11" x14ac:dyDescent="0.3">
      <c r="A59" s="40">
        <v>45107</v>
      </c>
      <c r="B59" s="20"/>
      <c r="C59" s="13">
        <v>1.25</v>
      </c>
      <c r="D59" s="39"/>
      <c r="E59" s="9">
        <f>SUM(Table1[[#This Row],[EARNED]],E58)-D59</f>
        <v>25.126999999999999</v>
      </c>
      <c r="F59" s="20"/>
      <c r="G59" s="13">
        <f>IF(ISBLANK(Table1[[#This Row],[EARNED]]),"",Table1[[#This Row],[EARNED]])</f>
        <v>1.25</v>
      </c>
      <c r="H59" s="39"/>
      <c r="I59" s="9">
        <f t="shared" si="0"/>
        <v>11.5</v>
      </c>
      <c r="J59" s="11"/>
      <c r="K59" s="20"/>
    </row>
    <row r="60" spans="1:11" x14ac:dyDescent="0.3">
      <c r="A60" s="40">
        <v>45138</v>
      </c>
      <c r="B60" s="20"/>
      <c r="C60" s="13">
        <v>1.25</v>
      </c>
      <c r="D60" s="39"/>
      <c r="E60" s="9">
        <f>SUM(Table1[[#This Row],[EARNED]],E59)-D60</f>
        <v>26.376999999999999</v>
      </c>
      <c r="F60" s="20"/>
      <c r="G60" s="13">
        <f>IF(ISBLANK(Table1[[#This Row],[EARNED]]),"",Table1[[#This Row],[EARNED]])</f>
        <v>1.25</v>
      </c>
      <c r="H60" s="39"/>
      <c r="I60" s="9">
        <f t="shared" si="0"/>
        <v>12.75</v>
      </c>
      <c r="J60" s="11"/>
      <c r="K60" s="20"/>
    </row>
    <row r="61" spans="1:11" x14ac:dyDescent="0.3">
      <c r="A61" s="40">
        <v>45169</v>
      </c>
      <c r="B61" s="20"/>
      <c r="C61" s="13">
        <v>1.25</v>
      </c>
      <c r="D61" s="39"/>
      <c r="E61" s="9">
        <f>SUM(Table1[[#This Row],[EARNED]],E60)-D61</f>
        <v>27.626999999999999</v>
      </c>
      <c r="F61" s="20"/>
      <c r="G61" s="13">
        <f>IF(ISBLANK(Table1[[#This Row],[EARNED]]),"",Table1[[#This Row],[EARNED]])</f>
        <v>1.25</v>
      </c>
      <c r="H61" s="39"/>
      <c r="I61" s="9">
        <f t="shared" si="0"/>
        <v>14</v>
      </c>
      <c r="J61" s="11"/>
      <c r="K61" s="20"/>
    </row>
    <row r="62" spans="1:11" x14ac:dyDescent="0.3">
      <c r="A62" s="40">
        <v>45199</v>
      </c>
      <c r="B62" s="20"/>
      <c r="C62" s="13">
        <v>1.25</v>
      </c>
      <c r="D62" s="39"/>
      <c r="E62" s="9">
        <f>SUM(Table1[[#This Row],[EARNED]],E61)-D62</f>
        <v>28.876999999999999</v>
      </c>
      <c r="F62" s="20"/>
      <c r="G62" s="13">
        <f>IF(ISBLANK(Table1[[#This Row],[EARNED]]),"",Table1[[#This Row],[EARNED]])</f>
        <v>1.25</v>
      </c>
      <c r="H62" s="39"/>
      <c r="I62" s="9">
        <f t="shared" si="0"/>
        <v>15.25</v>
      </c>
      <c r="J62" s="11"/>
      <c r="K62" s="20"/>
    </row>
    <row r="63" spans="1:11" x14ac:dyDescent="0.3">
      <c r="A63" s="40">
        <v>45230</v>
      </c>
      <c r="B63" s="20" t="s">
        <v>66</v>
      </c>
      <c r="C63" s="13">
        <v>1.25</v>
      </c>
      <c r="D63" s="39">
        <v>5</v>
      </c>
      <c r="E63" s="9">
        <f>SUM(Table1[[#This Row],[EARNED]],E62)-D63</f>
        <v>25.126999999999999</v>
      </c>
      <c r="F63" s="20"/>
      <c r="G63" s="13">
        <f>IF(ISBLANK(Table1[[#This Row],[EARNED]]),"",Table1[[#This Row],[EARNED]])</f>
        <v>1.25</v>
      </c>
      <c r="H63" s="39"/>
      <c r="I63" s="9">
        <f t="shared" si="0"/>
        <v>16.5</v>
      </c>
      <c r="J63" s="11"/>
      <c r="K63" s="20" t="s">
        <v>67</v>
      </c>
    </row>
    <row r="64" spans="1:11" x14ac:dyDescent="0.3">
      <c r="A64" s="40">
        <v>45260</v>
      </c>
      <c r="B64" s="20"/>
      <c r="C64" s="13">
        <v>1.25</v>
      </c>
      <c r="D64" s="39"/>
      <c r="E64" s="9">
        <f>SUM(Table1[[#This Row],[EARNED]],E63)-D64</f>
        <v>26.376999999999999</v>
      </c>
      <c r="F64" s="20"/>
      <c r="G64" s="13">
        <f>IF(ISBLANK(Table1[[#This Row],[EARNED]]),"",Table1[[#This Row],[EARNED]])</f>
        <v>1.25</v>
      </c>
      <c r="H64" s="39"/>
      <c r="I64" s="9">
        <f t="shared" si="0"/>
        <v>17.75</v>
      </c>
      <c r="J64" s="11"/>
      <c r="K64" s="20"/>
    </row>
    <row r="65" spans="1:11" x14ac:dyDescent="0.3">
      <c r="A65" s="60"/>
      <c r="B65" s="61" t="s">
        <v>71</v>
      </c>
      <c r="C65" s="62"/>
      <c r="D65" s="63"/>
      <c r="E65" s="64"/>
      <c r="F65" s="20"/>
      <c r="G65" s="13"/>
      <c r="H65" s="39"/>
      <c r="I65" s="9"/>
      <c r="J65" s="11"/>
      <c r="K65" s="20"/>
    </row>
    <row r="66" spans="1:11" x14ac:dyDescent="0.3">
      <c r="A66" s="40"/>
      <c r="B66" s="20"/>
      <c r="C66" s="13"/>
      <c r="D66" s="65" t="s">
        <v>74</v>
      </c>
      <c r="E66" s="9"/>
      <c r="F66" s="20"/>
      <c r="G66" s="9"/>
      <c r="H66" s="65" t="s">
        <v>75</v>
      </c>
      <c r="I66" s="9"/>
      <c r="J66" s="11"/>
      <c r="K66" s="20"/>
    </row>
    <row r="67" spans="1:11" x14ac:dyDescent="0.3">
      <c r="A67" s="40"/>
      <c r="B67" s="20"/>
      <c r="C67" s="13" t="s">
        <v>72</v>
      </c>
      <c r="D67" s="39"/>
      <c r="E67" s="9"/>
      <c r="F67" s="20"/>
      <c r="G67" s="62" t="s">
        <v>72</v>
      </c>
      <c r="H67" s="63"/>
      <c r="I67" s="64"/>
      <c r="J67" s="66"/>
      <c r="K67" s="67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2</v>
      </c>
      <c r="F3" s="11"/>
      <c r="G3" s="44">
        <f>SUMIFS(F7:F14,E7:E14,E3)+SUMIFS(D7:D66,C7:C66,F3)+D3</f>
        <v>0.25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73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A7" s="11">
        <f>SUM(Sheet1!E9,Sheet1!I9)</f>
        <v>44.126999999999995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2024-02-13T01:38:56Z</dcterms:modified>
</cp:coreProperties>
</file>