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40F42D3C-11EC-436D-92DD-79DC99E01B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5" l="1"/>
  <c r="G35" i="5"/>
  <c r="G22" i="5"/>
  <c r="G10" i="5"/>
  <c r="E9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7" i="5"/>
  <c r="G46" i="5"/>
  <c r="G45" i="5"/>
  <c r="G44" i="5"/>
  <c r="G43" i="5"/>
  <c r="G42" i="5"/>
  <c r="G41" i="5"/>
  <c r="G40" i="5"/>
  <c r="G39" i="5"/>
  <c r="G38" i="5"/>
  <c r="G37" i="5"/>
  <c r="G36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<sst xmlns="http://schemas.openxmlformats.org/spreadsheetml/2006/main" count="55" uniqueCount="50">
  <si>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</si>
  <si>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</si>
  <si>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</si>
  <si>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</si>
  <si>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</si>
  <si>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</si>
  <si>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</si>
  <si>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</si>
  <si>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</si>
  <si>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</si>
  <si>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</si>
  <si>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</si>
  <si>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</si>
  <si>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</si>
  <si>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</si>
  <si>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</si>
  <si>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</si>
  <si>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</si>
  <si>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</si>
  <si>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</si>
  <si>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</si>
  <si>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</si>
  <si>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</si>
  <si>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</si>
  <si>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</si>
  <si>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</si>
  <si>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</si>
  <si>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</si>
  <si>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</si>
  <si>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</si>
  <si>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</si>
  <si>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</si>
  <si>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</si>
  <si>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</si>
  <si>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</si>
  <si>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</si>
  <si>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</si>
  <si>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</si>
  <si>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</si>
  <si>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</si>
  <si>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</si>
  <si>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</si>
  <si>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</si>
  <si>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</si>
  <si>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</si>
  <si>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</si>
  <si>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</si>
  <si>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</si>
  <si>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DOCE, RACEL D.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</si>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</sst>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0" totalsRowShown="0" headerRowDxfId="24" headerRowBorderDxfId="23" tableBorderDxfId="22" totalsRowBorderDxfId="21">
  <tableColumns count="11">
    <tableColumn id="1" xr3:uid="{00000000-0010-0000-0000-000001000000}" name="PERIOD" dataDxfId="0"/>
    <tableColumn id="2" xr3:uid="{00000000-0010-0000-0000-000002000000}" name="PARTICULARS" dataDxfId="20"/>
    <tableColumn id="3" xr3:uid="{00000000-0010-0000-0000-000003000000}" name="EARNED" dataDxfId="19"/>
    <tableColumn id="4" xr3:uid="{00000000-0010-0000-0000-000004000000}" name="Absence Undertime W/ Pay" dataDxfId="18"/>
    <tableColumn id="5" xr3:uid="{00000000-0010-0000-0000-000005000000}" name="BALANCE" dataDxfId="17">
      <calculatedColumnFormula>SUM(Table15[EARNED])-SUM(Table15[Absence Undertime W/ Pay])+CONVERTION!$A$3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IF(ISBLANK(Table15[[#This Row],[EARNED]]),"",Table15[[#This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SUM(Table15[[EARNED ]])-SUM(Table15[Absence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10" headerRowBorderDxfId="9" tableBorderDxfId="8" totalsRowBorderDxfId="7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5" tableBorderDxfId="4">
  <autoFilter ref="J2:L3" xr:uid="{00000000-0009-0000-0100-000003000000}"/>
  <tableColumns count="3">
    <tableColumn id="1" xr3:uid="{00000000-0010-0000-0200-000001000000}" name="DATE STARTED" dataDxfId="3"/>
    <tableColumn id="2" xr3:uid="{00000000-0010-0000-0200-000002000000}" name="LEAVE EARN" dataDxfId="2">
      <calculatedColumnFormula>J4-1</calculatedColumnFormula>
    </tableColumn>
    <tableColumn id="3" xr3:uid="{00000000-0010-0000-0200-000003000000}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0"/>
  <sheetViews>
    <sheetView tabSelected="1" zoomScale="130" zoomScaleNormal="130" workbookViewId="0">
      <pane ySplit="4788" topLeftCell="A60" activePane="bottomLeft"/>
      <selection activeCell="F4" sqref="F4:G4"/>
      <selection pane="bottomLeft" activeCell="F64" sqref="F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43511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49.417000000000002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64.417000000000002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43511</v>
      </c>
      <c r="B11" s="20"/>
      <c r="C11" s="13">
        <v>0.66700000000000004</v>
      </c>
      <c r="D11" s="38"/>
      <c r="E11" s="9"/>
      <c r="F11" s="20"/>
      <c r="G11" s="13">
        <f>IF(ISBLANK(Table15[[#This Row],[EARNED]]),"",Table15[[#This Row],[EARNED]])</f>
        <v>0.66700000000000004</v>
      </c>
      <c r="H11" s="38"/>
      <c r="I11" s="9"/>
      <c r="J11" s="11"/>
      <c r="K11" s="20"/>
    </row>
    <row r="12" spans="1:11" x14ac:dyDescent="0.3">
      <c r="A12" s="39">
        <v>43525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43556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43586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43617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43647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39">
        <v>43678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39">
        <v>43709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43739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43770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43800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47" t="s">
        <v>42</v>
      </c>
      <c r="B22" s="20"/>
      <c r="C22" s="13"/>
      <c r="D22" s="38"/>
      <c r="E22" s="9"/>
      <c r="F22" s="20"/>
      <c r="G22" s="13" t="str">
        <f>IF(ISBLANK(Table15[[#This Row],[EARNED]]),"",Table15[[#This Row],[EARNED]])</f>
        <v/>
      </c>
      <c r="H22" s="38"/>
      <c r="I22" s="9"/>
      <c r="J22" s="11"/>
      <c r="K22" s="20"/>
    </row>
    <row r="23" spans="1:11" x14ac:dyDescent="0.3">
      <c r="A23" s="39">
        <v>43831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43862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43891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3">
      <c r="A26" s="39">
        <v>43922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3">
      <c r="A27" s="39">
        <v>43952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39">
        <v>43983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44013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39">
        <v>44044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3">
      <c r="A31" s="39">
        <v>44075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3">
      <c r="A32" s="39">
        <v>44105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3">
      <c r="A33" s="39">
        <v>44136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3">
      <c r="A34" s="39">
        <v>44166</v>
      </c>
      <c r="B34" s="20" t="s">
        <v>47</v>
      </c>
      <c r="C34" s="13">
        <v>1.25</v>
      </c>
      <c r="D34" s="38">
        <v>5</v>
      </c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3">
      <c r="A35" s="47" t="s">
        <v>43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3">
      <c r="A36" s="39">
        <v>44197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3">
      <c r="A37" s="39">
        <v>44228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3">
      <c r="A38" s="39">
        <v>44256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3">
      <c r="A39" s="39">
        <v>44287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3">
      <c r="A40" s="39">
        <v>44317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3">
      <c r="A41" s="39">
        <v>44348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3">
      <c r="A42" s="39">
        <v>44378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3">
      <c r="A43" s="39">
        <v>44409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3">
      <c r="A44" s="39">
        <v>44440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3">
      <c r="A45" s="39">
        <v>44470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3">
      <c r="A46" s="39">
        <v>44501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3">
      <c r="A47" s="39">
        <v>44531</v>
      </c>
      <c r="B47" s="20" t="s">
        <v>47</v>
      </c>
      <c r="C47" s="13">
        <v>1.25</v>
      </c>
      <c r="D47" s="38">
        <v>5</v>
      </c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3">
      <c r="A48" s="47" t="s">
        <v>44</v>
      </c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3">
      <c r="A49" s="39">
        <v>44562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3">
      <c r="A50" s="39">
        <v>44593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3">
      <c r="A51" s="39">
        <v>44621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3">
      <c r="A52" s="39">
        <v>44652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3">
      <c r="A53" s="39">
        <v>44682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3">
      <c r="A54" s="39">
        <v>44713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3">
      <c r="A55" s="39">
        <v>44743</v>
      </c>
      <c r="B55" s="20"/>
      <c r="C55" s="13">
        <v>1.25</v>
      </c>
      <c r="D55" s="38"/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3">
      <c r="A56" s="39">
        <v>44774</v>
      </c>
      <c r="B56" s="20"/>
      <c r="C56" s="13">
        <v>1.25</v>
      </c>
      <c r="D56" s="38"/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3">
      <c r="A57" s="39">
        <v>44805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3">
      <c r="A58" s="39">
        <v>44835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3">
      <c r="A59" s="39">
        <v>44866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3">
      <c r="A60" s="39">
        <v>44896</v>
      </c>
      <c r="B60" s="20" t="s">
        <v>47</v>
      </c>
      <c r="C60" s="13">
        <v>1.25</v>
      </c>
      <c r="D60" s="38">
        <v>5</v>
      </c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20"/>
    </row>
    <row r="61" spans="1:11" x14ac:dyDescent="0.3">
      <c r="A61" s="47" t="s">
        <v>45</v>
      </c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>
        <v>44957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3">
      <c r="A63" s="39">
        <v>44985</v>
      </c>
      <c r="B63" s="20"/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/>
      <c r="I63" s="9"/>
      <c r="J63" s="11"/>
      <c r="K63" s="20"/>
    </row>
    <row r="64" spans="1:11" x14ac:dyDescent="0.3">
      <c r="A64" s="39">
        <v>45016</v>
      </c>
      <c r="B64" s="20"/>
      <c r="C64" s="13">
        <v>1.25</v>
      </c>
      <c r="D64" s="38"/>
      <c r="E64" s="9"/>
      <c r="F64" s="20"/>
      <c r="G64" s="13">
        <f>IF(ISBLANK(Table15[[#This Row],[EARNED]]),"",Table15[[#This Row],[EARNED]])</f>
        <v>1.25</v>
      </c>
      <c r="H64" s="38"/>
      <c r="I64" s="9"/>
      <c r="J64" s="11"/>
      <c r="K64" s="20"/>
    </row>
    <row r="65" spans="1:11" x14ac:dyDescent="0.3">
      <c r="A65" s="39">
        <v>45046</v>
      </c>
      <c r="B65" s="20"/>
      <c r="C65" s="13">
        <v>1.25</v>
      </c>
      <c r="D65" s="38"/>
      <c r="E65" s="9"/>
      <c r="F65" s="20"/>
      <c r="G65" s="13">
        <f>IF(ISBLANK(Table15[[#This Row],[EARNED]]),"",Table15[[#This Row],[EARNED]])</f>
        <v>1.25</v>
      </c>
      <c r="H65" s="38"/>
      <c r="I65" s="9"/>
      <c r="J65" s="11"/>
      <c r="K65" s="20"/>
    </row>
    <row r="66" spans="1:11" x14ac:dyDescent="0.3">
      <c r="A66" s="39">
        <v>45077</v>
      </c>
      <c r="B66" s="20"/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IF(ISBLANK(Table15[[#This Row],[EARNED]]),"",Table15[[#This Row],[EARNED]])</f>
        <v/>
      </c>
      <c r="H116" s="38"/>
      <c r="I116" s="9"/>
      <c r="J116" s="11"/>
      <c r="K116" s="20"/>
    </row>
    <row r="117" spans="1:11" x14ac:dyDescent="0.3">
      <c r="A117" s="39"/>
      <c r="B117" s="20"/>
      <c r="C117" s="13"/>
      <c r="D117" s="38"/>
      <c r="E117" s="9"/>
      <c r="F117" s="20"/>
      <c r="G117" s="13" t="str">
        <f>IF(ISBLANK(Table15[[#This Row],[EARNED]]),"",Table15[[#This Row],[EARNED]])</f>
        <v/>
      </c>
      <c r="H117" s="38"/>
      <c r="I117" s="9"/>
      <c r="J117" s="11"/>
      <c r="K117" s="20"/>
    </row>
    <row r="118" spans="1:11" x14ac:dyDescent="0.3">
      <c r="A118" s="39"/>
      <c r="B118" s="20"/>
      <c r="C118" s="13"/>
      <c r="D118" s="38"/>
      <c r="E118" s="9"/>
      <c r="F118" s="20"/>
      <c r="G118" s="13" t="str">
        <f>IF(ISBLANK(Table15[[#This Row],[EARNED]]),"",Table15[[#This Row],[EARNED]])</f>
        <v/>
      </c>
      <c r="H118" s="38"/>
      <c r="I118" s="9"/>
      <c r="J118" s="11"/>
      <c r="K118" s="20"/>
    </row>
    <row r="119" spans="1:11" x14ac:dyDescent="0.3">
      <c r="A119" s="39"/>
      <c r="B119" s="20"/>
      <c r="C119" s="13"/>
      <c r="D119" s="38"/>
      <c r="E119" s="9"/>
      <c r="F119" s="20"/>
      <c r="G119" s="13" t="str">
        <f>IF(ISBLANK(Table15[[#This Row],[EARNED]]),"",Table15[[#This Row],[EARNED]])</f>
        <v/>
      </c>
      <c r="H119" s="38"/>
      <c r="I119" s="9"/>
      <c r="J119" s="11"/>
      <c r="K119" s="20"/>
    </row>
    <row r="120" spans="1:11" x14ac:dyDescent="0.3">
      <c r="A120" s="40"/>
      <c r="B120" s="15"/>
      <c r="C120" s="41"/>
      <c r="D120" s="42"/>
      <c r="E120" s="9"/>
      <c r="F120" s="15"/>
      <c r="G120" s="41" t="str">
        <f>IF(ISBLANK(Table15[[#This Row],[EARNED]]),"",Table15[[#This Row],[EARNED]])</f>
        <v/>
      </c>
      <c r="H120" s="42"/>
      <c r="I120" s="9"/>
      <c r="J120" s="12"/>
      <c r="K12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15</v>
      </c>
      <c r="K3" s="34">
        <f>J4-1</f>
        <v>14</v>
      </c>
      <c r="L3" s="44">
        <f>IF($J$4=1,1.25,IF(ISBLANK($J$3),"---",1.25-VLOOKUP($K$3,$I$8:$K$37,2)))</f>
        <v>0.66700000000000004</v>
      </c>
    </row>
    <row r="4" spans="1:12" hidden="1" x14ac:dyDescent="0.3">
      <c r="G4" s="33"/>
      <c r="J4" s="1" t="str">
        <f>IF(TEXT(J3,"D")=1,1,TEXT(J3,"D"))</f>
        <v>15</v>
      </c>
    </row>
    <row r="5" spans="1:12" x14ac:dyDescent="0.3">
      <c r="J5" s="1"/>
    </row>
    <row r="6" spans="1:12" x14ac:dyDescent="0.3">
      <c r="A6" s="2" t="s">
        <v>49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A7" s="48">
        <f>SUM('2018 LEAVE CREDITS'!E9,'2018 LEAVE CREDITS'!I9)</f>
        <v>113.834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2023-06-22T02:27:11Z</dcterms:modified>
</cp:coreProperties>
</file>