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E9" i="5" l="1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<sst xmlns="http://schemas.openxmlformats.org/spreadsheetml/2006/main" count="92" uniqueCount="56">
  <si>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</si>
  <si>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</si>
  <si>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</si>
  <si>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</si>
  <si>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</si>
  <si>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</si>
  <si>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</si>
  <si>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</si>
  <si>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</si>
  <si>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</si>
  <si>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</si>
  <si>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</si>
  <si>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</si>
  <si>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</si>
  <si>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</si>
  <si>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</si>
  <si>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</si>
  <si>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</si>
  <si>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</si>
  <si>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</si>
  <si>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</si>
  <si>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</si>
  <si>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</si>
  <si>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</si>
  <si>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</si>
  <si>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</si>
  <si>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</si>
  <si>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</si>
  <si>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</si>
  <si>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</si>
  <si>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</si>
  <si>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</si>
  <si>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</si>
  <si>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</si>
  <si>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</si>
  <si>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</si>
  <si>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</si>
  <si>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</si>
  <si>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</si>
  <si>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</si>
  <si>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</si>
  <si>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</si>
  <si>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</si>
  <si>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</si>
  <si>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</si>
  <si>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</si>
  <si>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</si>
  <si>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</si>
  <si>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</si>
  <si>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</si>
  <si>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</si>
  <si>
    <t>2023</t>
  </si>
  <si>
    <t>VL(17-0-0)</t>
  </si>
  <si>
    <t>5/15 - 6/6/2023</t>
  </si>
  <si>
    <t>9/1-18/2023</t>
  </si>
  <si>
    <t>SL(21-0-0)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</si>
</sst>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tabSelected="1" zoomScaleNormal="100" workbookViewId="0">
      <pane ySplit="3690" topLeftCell="A61"/>
      <selection activeCell="M9" sqref="M9"/>
      <selection pane="bottomLeft" activeCell="J68" sqref="J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3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3" ht="14.45" customHeight="1" x14ac:dyDescent="0.25">
      <c r="A4" s="18" t="s">
        <v>16</v>
      </c>
      <c r="B4" s="49" t="s">
        <v>49</v>
      </c>
      <c r="C4" s="49"/>
      <c r="D4" s="22" t="s">
        <v>12</v>
      </c>
      <c r="F4" s="50" t="s">
        <v>50</v>
      </c>
      <c r="G4" s="50"/>
      <c r="H4" s="26" t="s">
        <v>17</v>
      </c>
      <c r="I4" s="26"/>
      <c r="J4" s="50"/>
      <c r="K4" s="51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61.625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86.625</v>
      </c>
      <c r="J9" s="11"/>
      <c r="K9" s="20"/>
      <c r="M9" s="46">
        <f>SUM(E9,I9)</f>
        <v>148.25</v>
      </c>
    </row>
    <row r="10" spans="1:13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51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45207</v>
      </c>
      <c r="B85" s="20"/>
      <c r="C85" s="13">
        <v>0.37499999999999994</v>
      </c>
      <c r="D85" s="39"/>
      <c r="E85" s="9"/>
      <c r="F85" s="20"/>
      <c r="G85" s="13">
        <f>IF(ISBLANK(Table13[[#This Row],[EARNED]]),"",Table13[[#This Row],[EARNED]])</f>
        <v>0.37499999999999994</v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zoomScaleNormal="100" workbookViewId="0">
      <pane ySplit="3570" activePane="bottomLeft"/>
      <selection activeCell="F5" sqref="F5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49</v>
      </c>
      <c r="C4" s="49"/>
      <c r="D4" s="22" t="s">
        <v>12</v>
      </c>
      <c r="F4" s="50" t="s">
        <v>50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61.253999999999998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95.004000000000005</v>
      </c>
      <c r="J9" s="11"/>
      <c r="K9" s="20"/>
    </row>
    <row r="10" spans="1:11" x14ac:dyDescent="0.25">
      <c r="A10" s="48">
        <v>45061</v>
      </c>
      <c r="B10" s="20" t="s">
        <v>52</v>
      </c>
      <c r="C10" s="13"/>
      <c r="D10" s="39"/>
      <c r="E10" s="34"/>
      <c r="F10" s="20"/>
      <c r="G10" s="13"/>
      <c r="H10" s="39"/>
      <c r="I10" s="34" t="s">
        <v>32</v>
      </c>
      <c r="J10" s="11"/>
      <c r="K10" s="20" t="s">
        <v>53</v>
      </c>
    </row>
    <row r="11" spans="1:11" x14ac:dyDescent="0.25">
      <c r="A11" s="40">
        <v>45170</v>
      </c>
      <c r="B11" s="20" t="s">
        <v>55</v>
      </c>
      <c r="C11" s="13"/>
      <c r="D11" s="39"/>
      <c r="E11" s="9"/>
      <c r="F11" s="20"/>
      <c r="G11" s="13"/>
      <c r="H11" s="39">
        <v>13</v>
      </c>
      <c r="I11" s="9"/>
      <c r="J11" s="11"/>
      <c r="K11" s="20" t="s">
        <v>54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IF(ISBLANK(Table1[[#This Row],[EARNED]]),"",Table1[[#This Row],[EARNED]])</f>
        <v/>
      </c>
      <c r="H121" s="43"/>
      <c r="I121" s="9"/>
      <c r="J121" s="12"/>
      <c r="K1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40" sqref="D4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61.253999999999998</v>
      </c>
      <c r="B3" s="11">
        <v>108.004</v>
      </c>
      <c r="D3" s="11"/>
      <c r="E3" s="11"/>
      <c r="F3" s="11"/>
      <c r="G3" s="45">
        <f>SUMIFS(F7:F14,E7:E14,E3)+SUMIFS(D7:D66,C7:C66,F3)+D3</f>
        <v>0</v>
      </c>
      <c r="J3" s="47">
        <v>12</v>
      </c>
      <c r="K3" s="35">
        <f>J4-1</f>
        <v>11</v>
      </c>
      <c r="L3" s="45">
        <f>IF($J$4=1,1.25,IF(ISBLANK($J$3),"---",1.25-VLOOKUP($K$3,$I$8:$K$37,2)))</f>
        <v>0.79200000000000004</v>
      </c>
    </row>
    <row r="4" spans="1:12" hidden="1" x14ac:dyDescent="0.25">
      <c r="G4" s="33"/>
      <c r="J4" s="1" t="str">
        <f>IF(TEXT(J3,"D")=1,1,TEXT(J3,"D"))</f>
        <v>12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2024-01-17T06:50:06Z</dcterms:modified>
</cp:coreProperties>
</file>