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folder\"/>
    </mc:Choice>
  </mc:AlternateContent>
  <xr:revisionPtr revIDLastSave="0" documentId="13_ncr:1_{B1139C92-1A40-4A8A-923D-E32B1A9C0F6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29" i="5" l="1"/>
  <c r="G16" i="5"/>
  <c r="E9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8" i="5"/>
  <c r="G27" i="5"/>
  <c r="G26" i="5"/>
  <c r="G25" i="5"/>
  <c r="G24" i="5"/>
  <c r="G23" i="5"/>
  <c r="G22" i="5"/>
  <c r="G21" i="5"/>
  <c r="G20" i="5"/>
  <c r="G19" i="5"/>
  <c r="G18" i="5"/>
  <c r="G17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<sst xmlns="http://schemas.openxmlformats.org/spreadsheetml/2006/main" count="55" uniqueCount="50">
  <si>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</si>
  <si>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</si>
  <si>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</si>
  <si>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</si>
  <si>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</si>
  <si>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</si>
  <si>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</si>
  <si>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</si>
  <si>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</si>
  <si>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</si>
  <si>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</si>
  <si>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</si>
  <si>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</si>
  <si>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</si>
  <si>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</si>
  <si>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</si>
  <si>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</si>
  <si>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</si>
  <si>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</si>
  <si>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</si>
  <si>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</si>
  <si>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</si>
  <si>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</si>
  <si>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</si>
  <si>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</si>
  <si>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</si>
  <si>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</si>
  <si>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</si>
  <si>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</si>
  <si>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</si>
  <si>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</si>
  <si>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</si>
  <si>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</si>
  <si>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</si>
  <si>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</si>
  <si>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</si>
  <si>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</si>
  <si>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</si>
  <si>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</si>
  <si>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</si>
  <si>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</si>
  <si>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</si>
  <si>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</si>
  <si>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2021</t>
  </si>
  <si>
    <t>2022</t>
  </si>
  <si>
    <t>2023</t>
  </si>
  <si>
    <t>CASUAL</t>
  </si>
  <si>
    <t>FL(5-0-0)</t>
  </si>
  <si>
    <t>GOMEZ, MICHAEL B.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</si>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</sst>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01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01"/>
  <sheetViews>
    <sheetView zoomScale="130" zoomScaleNormal="130" workbookViewId="0">
      <pane ySplit="4788" topLeftCell="A9" activePane="bottomLeft"/>
      <selection activeCell="F4" sqref="F4:G4"/>
      <selection pane="bottomLeft" activeCell="B16" sqref="B1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48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/>
      <c r="C3" s="49"/>
      <c r="D3" s="22" t="s">
        <v>13</v>
      </c>
      <c r="F3" s="56">
        <v>44046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46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27.207999999999998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37.207999999999998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44046</v>
      </c>
      <c r="B11" s="20"/>
      <c r="C11" s="13">
        <v>0.95799999999999996</v>
      </c>
      <c r="D11" s="39"/>
      <c r="E11" s="9"/>
      <c r="F11" s="20"/>
      <c r="G11" s="13">
        <f>IF(ISBLANK(Table15[[#This Row],[EARNED]]),"",Table15[[#This Row],[EARNED]])</f>
        <v>0.95799999999999996</v>
      </c>
      <c r="H11" s="39"/>
      <c r="I11" s="9"/>
      <c r="J11" s="11"/>
      <c r="K11" s="20"/>
    </row>
    <row r="12" spans="1:11" x14ac:dyDescent="0.3">
      <c r="A12" s="40">
        <v>44075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44105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44136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44166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8" t="s">
        <v>43</v>
      </c>
      <c r="B16" s="20"/>
      <c r="C16" s="13"/>
      <c r="D16" s="39"/>
      <c r="E16" s="9"/>
      <c r="F16" s="20"/>
      <c r="G16" s="13" t="str">
        <f>IF(ISBLANK(Table15[[#This Row],[EARNED]]),"",Table15[[#This Row],[EARNED]])</f>
        <v/>
      </c>
      <c r="H16" s="39"/>
      <c r="I16" s="9"/>
      <c r="J16" s="11"/>
      <c r="K16" s="20"/>
    </row>
    <row r="17" spans="1:11" x14ac:dyDescent="0.3">
      <c r="A17" s="40">
        <v>44197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44228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44256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44287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44317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44348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0">
        <v>44378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3">
      <c r="A24" s="40">
        <v>44409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44440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44470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44501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44531</v>
      </c>
      <c r="B28" s="20" t="s">
        <v>47</v>
      </c>
      <c r="C28" s="13">
        <v>1.25</v>
      </c>
      <c r="D28" s="39">
        <v>5</v>
      </c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8" t="s">
        <v>44</v>
      </c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3">
      <c r="A30" s="40">
        <v>44562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44593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44621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44652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44682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44713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0">
        <v>44743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3">
      <c r="A37" s="40">
        <v>44774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44805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44835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44866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44896</v>
      </c>
      <c r="B41" s="20" t="s">
        <v>47</v>
      </c>
      <c r="C41" s="13">
        <v>1.25</v>
      </c>
      <c r="D41" s="39">
        <v>5</v>
      </c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8" t="s">
        <v>45</v>
      </c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>
        <v>44927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1"/>
      <c r="B101" s="15"/>
      <c r="C101" s="42"/>
      <c r="D101" s="43"/>
      <c r="E101" s="9"/>
      <c r="F101" s="15"/>
      <c r="G101" s="42" t="str">
        <f>IF(ISBLANK(Table15[[#This Row],[EARNED]]),"",Table15[[#This Row],[EARNED]])</f>
        <v/>
      </c>
      <c r="H101" s="43"/>
      <c r="I101" s="9"/>
      <c r="J101" s="12"/>
      <c r="K101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tabSelected="1" zoomScale="120" zoomScaleNormal="120" workbookViewId="0">
      <selection activeCell="A8" sqref="A8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8</v>
      </c>
      <c r="K3" s="35">
        <f>J4-1</f>
        <v>7</v>
      </c>
      <c r="L3" s="45">
        <f>IF($J$4=1,1.25,IF(ISBLANK($J$3),"---",1.25-VLOOKUP($K$3,$I$8:$K$37,2)))</f>
        <v>0.95799999999999996</v>
      </c>
    </row>
    <row r="4" spans="1:12" hidden="1" x14ac:dyDescent="0.3">
      <c r="G4" s="33"/>
      <c r="J4" s="1" t="str">
        <f>IF(TEXT(J3,"D")=1,1,TEXT(J3,"D"))</f>
        <v>8</v>
      </c>
    </row>
    <row r="5" spans="1:12" x14ac:dyDescent="0.3">
      <c r="J5" s="1"/>
    </row>
    <row r="6" spans="1:12" x14ac:dyDescent="0.3">
      <c r="A6" s="2" t="s">
        <v>49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A7" s="9">
        <f>SUM('2018 LEAVE CREDITS'!E9,'2018 LEAVE CREDITS'!I9)</f>
        <v>64.415999999999997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2023-04-19T03:59:03Z</dcterms:modified>
</cp:coreProperties>
</file>