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DOLE-PC\Users\DOLE\Desktop\LEAVE-CARD\CASUAL\LA GSO\"/>
    </mc:Choice>
  </mc:AlternateContent>
  <xr:revisionPtr revIDLastSave="0" documentId="13_ncr:1_{AD24318F-A827-4FF9-B2E7-8FED7D05891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018 LEAVE CREDITS" sheetId="3" r:id="rId1"/>
    <sheet name="2017 LEAVE BALANCE" sheetId="1" r:id="rId2"/>
    <sheet name="CONVERTION" sheetId="2" r:id="rId3"/>
  </sheets>
  <externalReferences>
    <externalReference r:id="rId4"/>
  </externalReferences>
  <definedNames>
    <definedName name="BALANCE_1" localSheetId="0">Table13[[#Headers],[BALANCE]]</definedName>
    <definedName name="BALANCE_1" localSheetId="2">[1]!Table1[[#Headers],[BALANCE]]</definedName>
    <definedName name="BALANCE_1">Table1[[#Headers],[BALANCE]]</definedName>
    <definedName name="_xlnm.Print_Titles" localSheetId="1">'2017 LEAVE BALANCE'!$1:$9</definedName>
    <definedName name="_xlnm.Print_Titles" localSheetId="0">'2018 LEAVE CREDITS'!$1:$9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9" i="3" l="1"/>
  <c r="G50" i="1" l="1"/>
  <c r="E9" i="3" l="1"/>
  <c r="G113" i="3"/>
  <c r="G112" i="3"/>
  <c r="G111" i="3"/>
  <c r="G110" i="3"/>
  <c r="G109" i="3"/>
  <c r="G108" i="3"/>
  <c r="G107" i="3"/>
  <c r="G106" i="3"/>
  <c r="G105" i="3"/>
  <c r="G104" i="3"/>
  <c r="G103" i="3"/>
  <c r="G102" i="3"/>
  <c r="G101" i="3"/>
  <c r="G100" i="3"/>
  <c r="G99" i="3"/>
  <c r="G98" i="3"/>
  <c r="G97" i="3"/>
  <c r="G96" i="3"/>
  <c r="G95" i="3"/>
  <c r="G94" i="3"/>
  <c r="G93" i="3"/>
  <c r="G92" i="3"/>
  <c r="G91" i="3"/>
  <c r="G90" i="3"/>
  <c r="G88" i="3"/>
  <c r="G87" i="3"/>
  <c r="G86" i="3"/>
  <c r="G85" i="3"/>
  <c r="G84" i="3"/>
  <c r="G83" i="3"/>
  <c r="G82" i="3"/>
  <c r="G81" i="3"/>
  <c r="G80" i="3"/>
  <c r="G79" i="3"/>
  <c r="G78" i="3"/>
  <c r="G77" i="3"/>
  <c r="G76" i="3"/>
  <c r="G75" i="3"/>
  <c r="G74" i="3"/>
  <c r="G73" i="3"/>
  <c r="G72" i="3"/>
  <c r="G71" i="3"/>
  <c r="G70" i="3"/>
  <c r="G69" i="3"/>
  <c r="G68" i="3"/>
  <c r="G67" i="3"/>
  <c r="A67" i="3"/>
  <c r="A68" i="3" s="1"/>
  <c r="A69" i="3" s="1"/>
  <c r="A70" i="3" s="1"/>
  <c r="A71" i="3" s="1"/>
  <c r="A72" i="3" s="1"/>
  <c r="A73" i="3" s="1"/>
  <c r="G66" i="3"/>
  <c r="G65" i="3"/>
  <c r="G64" i="3"/>
  <c r="G63" i="3"/>
  <c r="G62" i="3"/>
  <c r="G61" i="3"/>
  <c r="G60" i="3"/>
  <c r="G59" i="3"/>
  <c r="G58" i="3"/>
  <c r="G57" i="3"/>
  <c r="G56" i="3"/>
  <c r="G55" i="3"/>
  <c r="G54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I9" i="3" l="1"/>
  <c r="G49" i="1"/>
  <c r="G48" i="1"/>
  <c r="J4" i="2"/>
  <c r="L3" i="2" s="1"/>
  <c r="G45" i="1"/>
  <c r="G46" i="1"/>
  <c r="G40" i="1"/>
  <c r="G25" i="1"/>
  <c r="G26" i="1"/>
  <c r="G27" i="1"/>
  <c r="G28" i="1"/>
  <c r="G29" i="1"/>
  <c r="G30" i="1"/>
  <c r="G31" i="1"/>
  <c r="G32" i="1"/>
  <c r="G33" i="1"/>
  <c r="G34" i="1"/>
  <c r="G35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36" i="1"/>
  <c r="G37" i="1"/>
  <c r="G38" i="1"/>
  <c r="G39" i="1"/>
  <c r="E9" i="1"/>
  <c r="F4" i="2"/>
  <c r="E4" i="2"/>
  <c r="G83" i="1"/>
  <c r="G84" i="1"/>
  <c r="G85" i="1"/>
  <c r="G86" i="1"/>
  <c r="G87" i="1"/>
  <c r="G81" i="1"/>
  <c r="G82" i="1"/>
  <c r="G43" i="1"/>
  <c r="G44" i="1"/>
  <c r="G47" i="1"/>
  <c r="G9" i="1"/>
  <c r="G41" i="1"/>
  <c r="G42" i="1"/>
  <c r="I9" i="1" l="1"/>
  <c r="K3" i="2"/>
  <c r="G3" i="2"/>
</calcChain>
</file>

<file path=xl/sharedStrings.xml><?xml version="1.0" encoding="utf-8"?>
<sst xmlns="http://schemas.openxmlformats.org/spreadsheetml/2006/main" count="210" uniqueCount="109">
  <si>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</si>
  <si>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</si>
  <si>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</si>
  <si>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</si>
  <si>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</si>
  <si>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</si>
  <si>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</si>
  <si>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</si>
  <si>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</si>
  <si>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</si>
  <si>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</si>
  <si>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</si>
  <si>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</si>
  <si>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</si>
  <si>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</si>
  <si>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</si>
  <si>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</si>
  <si>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</si>
  <si>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</si>
  <si>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</si>
  <si>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</si>
  <si>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</si>
  <si>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</si>
  <si>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</si>
  <si>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</si>
  <si>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</si>
  <si>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</si>
  <si>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</si>
  <si>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</si>
  <si>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</si>
  <si>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</si>
  <si>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</si>
  <si>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</si>
  <si>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</si>
  <si>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GONZALES, MARIO</t>
  </si>
  <si>
    <t>2022</t>
  </si>
  <si>
    <t>SP(2-0-0)</t>
  </si>
  <si>
    <t>1/11,12/2022</t>
  </si>
  <si>
    <t>VL(1-0-0)</t>
  </si>
  <si>
    <t>SP(1-0-0)</t>
  </si>
  <si>
    <t>DOMESTIC 2/22</t>
  </si>
  <si>
    <t>VL(3-0-0)</t>
  </si>
  <si>
    <t>10/6,7,10/2022</t>
  </si>
  <si>
    <t>2018</t>
  </si>
  <si>
    <t>SL(1-0-0)</t>
  </si>
  <si>
    <t>VL(2-0-0)</t>
  </si>
  <si>
    <t>6/25,26/2018</t>
  </si>
  <si>
    <t>SL(2-0-0)</t>
  </si>
  <si>
    <t>6/1,4/2018</t>
  </si>
  <si>
    <t>FL(2-0-0)</t>
  </si>
  <si>
    <t>2019</t>
  </si>
  <si>
    <t>3/4,5/2019</t>
  </si>
  <si>
    <t>3/28,29/2019</t>
  </si>
  <si>
    <t>FL(3-0-0)</t>
  </si>
  <si>
    <t>2020</t>
  </si>
  <si>
    <t>CALAMITY LEAVE</t>
  </si>
  <si>
    <t>FL(5-0-0)</t>
  </si>
  <si>
    <t>2021</t>
  </si>
  <si>
    <t>3/15,16/2021</t>
  </si>
  <si>
    <t>VL(5-0-0)</t>
  </si>
  <si>
    <t>12/14,15,16,17,20/2021</t>
  </si>
  <si>
    <t>8/11,22/2022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</si>
  <si>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</si>
  <si>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</si>
  <si>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</si>
  <si>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</si>
  <si>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</si>
  <si>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</si>
  <si>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</si>
  <si>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</si>
  <si>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CASUAL</t>
  </si>
  <si>
    <t>GSO</t>
  </si>
  <si>
    <t>8/30,31/2022</t>
  </si>
  <si>
    <t>SL(5-0-0)</t>
  </si>
  <si>
    <t>9/5-9/2022</t>
  </si>
  <si>
    <t>2023</t>
  </si>
  <si>
    <t>5/3,4/2023</t>
  </si>
  <si>
    <t>SL(3-0-0)</t>
  </si>
  <si>
    <t>4/11-13/2023</t>
  </si>
  <si>
    <t>6/23,26/2023</t>
  </si>
  <si>
    <t>7/6,7/2023</t>
  </si>
  <si>
    <t>7/13,14/2023</t>
  </si>
  <si>
    <t>7/27-28/2023</t>
  </si>
  <si>
    <t>7/20,21/2023</t>
  </si>
  <si>
    <t>8/3,4/2023</t>
  </si>
  <si>
    <t>8/17,18/2023</t>
  </si>
  <si>
    <t>8/10,11/2023</t>
  </si>
  <si>
    <t>8/24,25/2023</t>
  </si>
  <si>
    <t>8/31 - 9/1/2023</t>
  </si>
  <si>
    <t>9/7,8/2023</t>
  </si>
  <si>
    <t>9/14,15/2023</t>
  </si>
  <si>
    <t>9/21,22/2023</t>
  </si>
  <si>
    <t>9/28,29/2023</t>
  </si>
  <si>
    <t>VL(4-0-0)</t>
  </si>
  <si>
    <t>10/19,20,26,27/2023</t>
  </si>
  <si>
    <t>10/5,6/2023</t>
  </si>
  <si>
    <t>VL(8-0-0)</t>
  </si>
  <si>
    <t>11/8-17/2023</t>
  </si>
  <si>
    <t>UT(0-2-20)</t>
  </si>
  <si>
    <t>UT(0-0-2)</t>
  </si>
  <si>
    <t>UT(0-0-4)</t>
  </si>
  <si>
    <t>UT(0-0-8 )</t>
  </si>
  <si>
    <t>UT(0-0-6)</t>
  </si>
  <si>
    <t>UT(0-0-10)</t>
  </si>
  <si>
    <t>11/30, 12/1/2023</t>
  </si>
  <si>
    <t>12/7,8,14,15,21,22,28,29/2023</t>
  </si>
  <si>
    <t>11/23,24/2023</t>
  </si>
  <si>
    <t>2024</t>
  </si>
  <si>
    <t>1/22,23/2024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</si>
</sst>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5" fontId="1" fillId="0" borderId="10" xfId="0" quotePrefix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13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64" fontId="1" fillId="0" borderId="1" xfId="0" quotePrefix="1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30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44REB32\Users\ASUS\Desktop\LEAVE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13" displayName="Table13" ref="A8:K113" totalsRowShown="0" headerRowDxfId="29" headerRowBorderDxfId="28" tableBorderDxfId="27" totalsRowBorderDxfId="26">
  <tableColumns count="11">
    <tableColumn id="1" xr3:uid="{00000000-0010-0000-0000-000001000000}" name="PERIOD" dataDxfId="25"/>
    <tableColumn id="2" xr3:uid="{00000000-0010-0000-0000-000002000000}" name="PARTICULARS" dataDxfId="24"/>
    <tableColumn id="3" xr3:uid="{00000000-0010-0000-0000-000003000000}" name="EARNED" dataDxfId="23"/>
    <tableColumn id="4" xr3:uid="{00000000-0010-0000-0000-000004000000}" name="Absence Undertime W/ Pay" dataDxfId="22"/>
    <tableColumn id="5" xr3:uid="{00000000-0010-0000-0000-000005000000}" name="BALANCE" dataDxfId="21">
      <calculatedColumnFormula>SUM(Table13[EARNED])-SUM(Table13[Absence Undertime W/ Pay])+CONVERTION!A3</calculatedColumnFormula>
    </tableColumn>
    <tableColumn id="6" xr3:uid="{00000000-0010-0000-0000-000006000000}" name="Absence Undertime W/O Pay" dataDxfId="20"/>
    <tableColumn id="7" xr3:uid="{00000000-0010-0000-0000-000007000000}" name="EARNED " dataDxfId="19">
      <calculatedColumnFormula>IF(ISBLANK(Table13[[#This Row],[EARNED]]),"",Table13[[#This Row],[EARNED]])</calculatedColumnFormula>
    </tableColumn>
    <tableColumn id="8" xr3:uid="{00000000-0010-0000-0000-000008000000}" name="Absence Undertime  W/ Pay" dataDxfId="18"/>
    <tableColumn id="9" xr3:uid="{00000000-0010-0000-0000-000009000000}" name="BALANCE " dataDxfId="17">
      <calculatedColumnFormula>SUM(Table13[[EARNED ]])-SUM(Table13[Absence Undertime  W/ Pay])</calculatedColumnFormula>
    </tableColumn>
    <tableColumn id="10" xr3:uid="{00000000-0010-0000-0000-00000A000000}" name="Absence Undertime  W/O Pay" dataDxfId="16"/>
    <tableColumn id="11" xr3:uid="{00000000-0010-0000-0000-00000B000000}" name="REMARKS" dataDxfId="15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8:K87" totalsRowShown="0" headerRowDxfId="14" headerRowBorderDxfId="13" tableBorderDxfId="12" totalsRowBorderDxfId="11">
  <tableColumns count="11">
    <tableColumn id="1" xr3:uid="{00000000-0010-0000-0100-000001000000}" name="PERIOD" dataDxfId="10"/>
    <tableColumn id="2" xr3:uid="{00000000-0010-0000-0100-000002000000}" name="PARTICULARS" dataDxfId="9"/>
    <tableColumn id="3" xr3:uid="{00000000-0010-0000-0100-000003000000}" name="EARNED" dataDxfId="8"/>
    <tableColumn id="4" xr3:uid="{00000000-0010-0000-0100-000004000000}" name="Absence Undertime W/ Pay" dataDxfId="7"/>
    <tableColumn id="5" xr3:uid="{00000000-0010-0000-0100-000005000000}" name="BALANCE" dataDxfId="6">
      <calculatedColumnFormula>SUM(Table1[EARNED])-SUM(Table1[Absence Undertime W/ Pay])+CONVERTION!A3</calculatedColumnFormula>
    </tableColumn>
    <tableColumn id="6" xr3:uid="{00000000-0010-0000-0100-000006000000}" name="Absence Undertime W/O Pay" dataDxfId="5"/>
    <tableColumn id="7" xr3:uid="{00000000-0010-0000-0100-000007000000}" name="EARNED " dataDxfId="4">
      <calculatedColumnFormula>IF(ISBLANK(Table1[[#This Row],[EARNED]]),"",Table1[[#This Row],[EARNED]])</calculatedColumnFormula>
    </tableColumn>
    <tableColumn id="8" xr3:uid="{00000000-0010-0000-0100-000008000000}" name="Absence Undertime  W/ Pay" dataDxfId="3"/>
    <tableColumn id="9" xr3:uid="{00000000-0010-0000-0100-000009000000}" name="BALANCE " dataDxfId="2">
      <calculatedColumnFormula>SUM(Table1[[EARNED ]])-SUM(Table1[Absence Undertime  W/ Pay])</calculatedColumnFormula>
    </tableColumn>
    <tableColumn id="10" xr3:uid="{00000000-0010-0000-0100-00000A000000}" name="Absence Undertime  W/O Pay" dataDxfId="1"/>
    <tableColumn id="11" xr3:uid="{00000000-0010-0000-0100-00000B000000}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K113"/>
  <sheetViews>
    <sheetView tabSelected="1" zoomScaleNormal="100" workbookViewId="0">
      <pane ySplit="3696" topLeftCell="A85" activePane="bottomLeft"/>
      <selection activeCell="D8" sqref="D8"/>
      <selection pane="bottomLeft" activeCell="K92" sqref="K92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1" customWidth="1"/>
    <col min="4" max="4" width="12.6640625" style="1" customWidth="1"/>
    <col min="5" max="5" width="11.6640625" style="1" customWidth="1"/>
    <col min="6" max="6" width="12.6640625" style="1" customWidth="1"/>
    <col min="7" max="7" width="12.109375" style="31" customWidth="1"/>
    <col min="8" max="8" width="12.6640625" style="1" customWidth="1"/>
    <col min="9" max="9" width="11.664062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30" t="s">
        <v>9</v>
      </c>
      <c r="B2" s="46" t="s">
        <v>34</v>
      </c>
      <c r="C2" s="46"/>
      <c r="D2" s="22" t="s">
        <v>14</v>
      </c>
      <c r="E2" s="11"/>
      <c r="F2" s="50"/>
      <c r="G2" s="50"/>
      <c r="H2" s="29" t="s">
        <v>10</v>
      </c>
      <c r="I2" s="26"/>
      <c r="J2" s="47"/>
      <c r="K2" s="48"/>
    </row>
    <row r="3" spans="1:11" x14ac:dyDescent="0.3">
      <c r="A3" s="19" t="s">
        <v>15</v>
      </c>
      <c r="B3" s="46"/>
      <c r="C3" s="46"/>
      <c r="D3" s="23" t="s">
        <v>13</v>
      </c>
      <c r="F3" s="51"/>
      <c r="G3" s="47"/>
      <c r="H3" s="27" t="s">
        <v>11</v>
      </c>
      <c r="I3" s="27"/>
      <c r="J3" s="52"/>
      <c r="K3" s="53"/>
    </row>
    <row r="4" spans="1:11" ht="14.4" customHeight="1" x14ac:dyDescent="0.3">
      <c r="A4" s="19" t="s">
        <v>16</v>
      </c>
      <c r="B4" s="46" t="s">
        <v>70</v>
      </c>
      <c r="C4" s="46"/>
      <c r="D4" s="23" t="s">
        <v>12</v>
      </c>
      <c r="F4" s="47" t="s">
        <v>71</v>
      </c>
      <c r="G4" s="47"/>
      <c r="H4" s="27" t="s">
        <v>17</v>
      </c>
      <c r="I4" s="27"/>
      <c r="J4" s="47"/>
      <c r="K4" s="48"/>
    </row>
    <row r="5" spans="1:11" x14ac:dyDescent="0.3">
      <c r="A5" s="17"/>
      <c r="H5" s="28" t="s">
        <v>18</v>
      </c>
      <c r="I5" s="28"/>
      <c r="K5" s="4"/>
    </row>
    <row r="6" spans="1:11" x14ac:dyDescent="0.3">
      <c r="A6" s="18"/>
      <c r="B6" s="8"/>
      <c r="C6" s="32"/>
      <c r="D6" s="8"/>
      <c r="E6" s="8"/>
      <c r="F6" s="8"/>
      <c r="G6" s="32"/>
      <c r="H6" s="8"/>
      <c r="I6" s="8"/>
      <c r="J6" s="8"/>
      <c r="K6" s="20"/>
    </row>
    <row r="7" spans="1:11" x14ac:dyDescent="0.3">
      <c r="A7" s="15"/>
      <c r="B7" s="15"/>
      <c r="C7" s="49" t="s">
        <v>8</v>
      </c>
      <c r="D7" s="49"/>
      <c r="E7" s="49"/>
      <c r="F7" s="49"/>
      <c r="G7" s="49" t="s">
        <v>7</v>
      </c>
      <c r="H7" s="49"/>
      <c r="I7" s="49"/>
      <c r="J7" s="49"/>
      <c r="K7" s="15"/>
    </row>
    <row r="8" spans="1:11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3">
      <c r="A9" s="24"/>
      <c r="B9" s="25" t="s">
        <v>23</v>
      </c>
      <c r="C9" s="14"/>
      <c r="D9" s="12"/>
      <c r="E9" s="14">
        <f>SUM(Table13[EARNED])-SUM(Table13[Absence Undertime W/ Pay])</f>
        <v>65.896000000000001</v>
      </c>
      <c r="F9" s="12"/>
      <c r="G9" s="14" t="str">
        <f>IF(ISBLANK(Table13[[#This Row],[EARNED]]),"",Table13[[#This Row],[EARNED]])</f>
        <v/>
      </c>
      <c r="H9" s="12"/>
      <c r="I9" s="14">
        <f>SUM(Table13[[EARNED ]])-SUM(Table13[Absence Undertime  W/ Pay])</f>
        <v>88.25</v>
      </c>
      <c r="J9" s="12"/>
      <c r="K9" s="21"/>
    </row>
    <row r="10" spans="1:11" x14ac:dyDescent="0.3">
      <c r="A10" s="37" t="s">
        <v>43</v>
      </c>
      <c r="B10" s="21"/>
      <c r="C10" s="14"/>
      <c r="D10" s="40"/>
      <c r="E10" s="41" t="s">
        <v>32</v>
      </c>
      <c r="F10" s="21"/>
      <c r="G10" s="14" t="str">
        <f>IF(ISBLANK(Table13[[#This Row],[EARNED]]),"",Table13[[#This Row],[EARNED]])</f>
        <v/>
      </c>
      <c r="H10" s="40"/>
      <c r="I10" s="41" t="s">
        <v>32</v>
      </c>
      <c r="J10" s="12"/>
      <c r="K10" s="21"/>
    </row>
    <row r="11" spans="1:11" x14ac:dyDescent="0.3">
      <c r="A11" s="24">
        <v>43101</v>
      </c>
      <c r="B11" s="21"/>
      <c r="C11" s="14">
        <v>1.25</v>
      </c>
      <c r="D11" s="40"/>
      <c r="E11" s="14"/>
      <c r="F11" s="21"/>
      <c r="G11" s="14">
        <f>IF(ISBLANK(Table13[[#This Row],[EARNED]]),"",Table13[[#This Row],[EARNED]])</f>
        <v>1.25</v>
      </c>
      <c r="H11" s="40"/>
      <c r="I11" s="14"/>
      <c r="J11" s="12"/>
      <c r="K11" s="39"/>
    </row>
    <row r="12" spans="1:11" x14ac:dyDescent="0.3">
      <c r="A12" s="24">
        <v>43132</v>
      </c>
      <c r="B12" s="21"/>
      <c r="C12" s="14">
        <v>1.25</v>
      </c>
      <c r="D12" s="40"/>
      <c r="E12" s="14"/>
      <c r="F12" s="21"/>
      <c r="G12" s="14">
        <f>IF(ISBLANK(Table13[[#This Row],[EARNED]]),"",Table13[[#This Row],[EARNED]])</f>
        <v>1.25</v>
      </c>
      <c r="H12" s="40"/>
      <c r="I12" s="14"/>
      <c r="J12" s="12"/>
      <c r="K12" s="39"/>
    </row>
    <row r="13" spans="1:11" x14ac:dyDescent="0.3">
      <c r="A13" s="24">
        <v>43160</v>
      </c>
      <c r="B13" s="21"/>
      <c r="C13" s="14">
        <v>1.25</v>
      </c>
      <c r="D13" s="40"/>
      <c r="E13" s="14"/>
      <c r="F13" s="21"/>
      <c r="G13" s="14">
        <f>IF(ISBLANK(Table13[[#This Row],[EARNED]]),"",Table13[[#This Row],[EARNED]])</f>
        <v>1.25</v>
      </c>
      <c r="H13" s="40"/>
      <c r="I13" s="14"/>
      <c r="J13" s="12"/>
      <c r="K13" s="21"/>
    </row>
    <row r="14" spans="1:11" x14ac:dyDescent="0.3">
      <c r="A14" s="24">
        <v>43191</v>
      </c>
      <c r="B14" s="21"/>
      <c r="C14" s="14">
        <v>1.25</v>
      </c>
      <c r="D14" s="40"/>
      <c r="E14" s="14"/>
      <c r="F14" s="21"/>
      <c r="G14" s="14">
        <f>IF(ISBLANK(Table13[[#This Row],[EARNED]]),"",Table13[[#This Row],[EARNED]])</f>
        <v>1.25</v>
      </c>
      <c r="H14" s="40"/>
      <c r="I14" s="14"/>
      <c r="J14" s="12"/>
      <c r="K14" s="21"/>
    </row>
    <row r="15" spans="1:11" x14ac:dyDescent="0.3">
      <c r="A15" s="24">
        <v>43221</v>
      </c>
      <c r="B15" s="21"/>
      <c r="C15" s="14">
        <v>1.25</v>
      </c>
      <c r="D15" s="40"/>
      <c r="E15" s="14"/>
      <c r="F15" s="21"/>
      <c r="G15" s="14">
        <f>IF(ISBLANK(Table13[[#This Row],[EARNED]]),"",Table13[[#This Row],[EARNED]])</f>
        <v>1.25</v>
      </c>
      <c r="H15" s="40"/>
      <c r="I15" s="14"/>
      <c r="J15" s="12"/>
      <c r="K15" s="21"/>
    </row>
    <row r="16" spans="1:11" x14ac:dyDescent="0.3">
      <c r="A16" s="24">
        <v>43252</v>
      </c>
      <c r="B16" s="21" t="s">
        <v>45</v>
      </c>
      <c r="C16" s="14">
        <v>1.25</v>
      </c>
      <c r="D16" s="40">
        <v>2</v>
      </c>
      <c r="E16" s="14"/>
      <c r="F16" s="21"/>
      <c r="G16" s="14">
        <f>IF(ISBLANK(Table13[[#This Row],[EARNED]]),"",Table13[[#This Row],[EARNED]])</f>
        <v>1.25</v>
      </c>
      <c r="H16" s="40"/>
      <c r="I16" s="14"/>
      <c r="J16" s="12"/>
      <c r="K16" s="21" t="s">
        <v>46</v>
      </c>
    </row>
    <row r="17" spans="1:11" x14ac:dyDescent="0.3">
      <c r="A17" s="24">
        <v>43282</v>
      </c>
      <c r="B17" s="21"/>
      <c r="C17" s="14">
        <v>1.25</v>
      </c>
      <c r="D17" s="40"/>
      <c r="E17" s="14"/>
      <c r="F17" s="21"/>
      <c r="G17" s="14">
        <f>IF(ISBLANK(Table13[[#This Row],[EARNED]]),"",Table13[[#This Row],[EARNED]])</f>
        <v>1.25</v>
      </c>
      <c r="H17" s="40"/>
      <c r="I17" s="14"/>
      <c r="J17" s="12"/>
      <c r="K17" s="39"/>
    </row>
    <row r="18" spans="1:11" x14ac:dyDescent="0.3">
      <c r="A18" s="24">
        <v>43313</v>
      </c>
      <c r="B18" s="21"/>
      <c r="C18" s="14">
        <v>1.25</v>
      </c>
      <c r="D18" s="40"/>
      <c r="E18" s="14"/>
      <c r="F18" s="21"/>
      <c r="G18" s="14">
        <f>IF(ISBLANK(Table13[[#This Row],[EARNED]]),"",Table13[[#This Row],[EARNED]])</f>
        <v>1.25</v>
      </c>
      <c r="H18" s="40"/>
      <c r="I18" s="14"/>
      <c r="J18" s="12"/>
      <c r="K18" s="39"/>
    </row>
    <row r="19" spans="1:11" x14ac:dyDescent="0.3">
      <c r="A19" s="24">
        <v>43344</v>
      </c>
      <c r="B19" s="21" t="s">
        <v>38</v>
      </c>
      <c r="C19" s="14">
        <v>1.25</v>
      </c>
      <c r="D19" s="40">
        <v>1</v>
      </c>
      <c r="E19" s="14"/>
      <c r="F19" s="21"/>
      <c r="G19" s="14">
        <f>IF(ISBLANK(Table13[[#This Row],[EARNED]]),"",Table13[[#This Row],[EARNED]])</f>
        <v>1.25</v>
      </c>
      <c r="H19" s="40"/>
      <c r="I19" s="14"/>
      <c r="J19" s="12"/>
      <c r="K19" s="39">
        <v>43371</v>
      </c>
    </row>
    <row r="20" spans="1:11" x14ac:dyDescent="0.3">
      <c r="A20" s="24">
        <v>43374</v>
      </c>
      <c r="B20" s="21"/>
      <c r="C20" s="14">
        <v>1.25</v>
      </c>
      <c r="D20" s="40"/>
      <c r="E20" s="14"/>
      <c r="F20" s="21"/>
      <c r="G20" s="14">
        <f>IF(ISBLANK(Table13[[#This Row],[EARNED]]),"",Table13[[#This Row],[EARNED]])</f>
        <v>1.25</v>
      </c>
      <c r="H20" s="40"/>
      <c r="I20" s="14"/>
      <c r="J20" s="12"/>
      <c r="K20" s="21"/>
    </row>
    <row r="21" spans="1:11" x14ac:dyDescent="0.3">
      <c r="A21" s="24">
        <v>43405</v>
      </c>
      <c r="B21" s="21"/>
      <c r="C21" s="14">
        <v>1.25</v>
      </c>
      <c r="D21" s="40"/>
      <c r="E21" s="14"/>
      <c r="F21" s="21"/>
      <c r="G21" s="14">
        <f>IF(ISBLANK(Table13[[#This Row],[EARNED]]),"",Table13[[#This Row],[EARNED]])</f>
        <v>1.25</v>
      </c>
      <c r="H21" s="40"/>
      <c r="I21" s="14"/>
      <c r="J21" s="12"/>
      <c r="K21" s="21"/>
    </row>
    <row r="22" spans="1:11" x14ac:dyDescent="0.3">
      <c r="A22" s="24">
        <v>43435</v>
      </c>
      <c r="B22" s="21" t="s">
        <v>49</v>
      </c>
      <c r="C22" s="14">
        <v>1.25</v>
      </c>
      <c r="D22" s="40">
        <v>2</v>
      </c>
      <c r="E22" s="14"/>
      <c r="F22" s="21"/>
      <c r="G22" s="14">
        <f>IF(ISBLANK(Table13[[#This Row],[EARNED]]),"",Table13[[#This Row],[EARNED]])</f>
        <v>1.25</v>
      </c>
      <c r="H22" s="40"/>
      <c r="I22" s="14"/>
      <c r="J22" s="12"/>
      <c r="K22" s="21"/>
    </row>
    <row r="23" spans="1:11" x14ac:dyDescent="0.3">
      <c r="A23" s="37" t="s">
        <v>50</v>
      </c>
      <c r="B23" s="21"/>
      <c r="C23" s="14"/>
      <c r="D23" s="40"/>
      <c r="E23" s="14"/>
      <c r="F23" s="21"/>
      <c r="G23" s="14" t="str">
        <f>IF(ISBLANK(Table13[[#This Row],[EARNED]]),"",Table13[[#This Row],[EARNED]])</f>
        <v/>
      </c>
      <c r="H23" s="40"/>
      <c r="I23" s="14"/>
      <c r="J23" s="12"/>
      <c r="K23" s="21"/>
    </row>
    <row r="24" spans="1:11" x14ac:dyDescent="0.3">
      <c r="A24" s="24">
        <v>43466</v>
      </c>
      <c r="B24" s="21"/>
      <c r="C24" s="14">
        <v>1.25</v>
      </c>
      <c r="D24" s="40"/>
      <c r="E24" s="14"/>
      <c r="F24" s="21"/>
      <c r="G24" s="14">
        <f>IF(ISBLANK(Table13[[#This Row],[EARNED]]),"",Table13[[#This Row],[EARNED]])</f>
        <v>1.25</v>
      </c>
      <c r="H24" s="40"/>
      <c r="I24" s="14"/>
      <c r="J24" s="12"/>
      <c r="K24" s="21"/>
    </row>
    <row r="25" spans="1:11" x14ac:dyDescent="0.3">
      <c r="A25" s="24">
        <v>43497</v>
      </c>
      <c r="B25" s="21"/>
      <c r="C25" s="14">
        <v>1.25</v>
      </c>
      <c r="D25" s="40"/>
      <c r="E25" s="14"/>
      <c r="F25" s="21"/>
      <c r="G25" s="14">
        <f>IF(ISBLANK(Table13[[#This Row],[EARNED]]),"",Table13[[#This Row],[EARNED]])</f>
        <v>1.25</v>
      </c>
      <c r="H25" s="40"/>
      <c r="I25" s="14"/>
      <c r="J25" s="12"/>
      <c r="K25" s="21"/>
    </row>
    <row r="26" spans="1:11" x14ac:dyDescent="0.3">
      <c r="A26" s="24">
        <v>43525</v>
      </c>
      <c r="B26" s="21" t="s">
        <v>45</v>
      </c>
      <c r="C26" s="14">
        <v>1.25</v>
      </c>
      <c r="D26" s="40">
        <v>2</v>
      </c>
      <c r="E26" s="14"/>
      <c r="F26" s="21"/>
      <c r="G26" s="14">
        <f>IF(ISBLANK(Table13[[#This Row],[EARNED]]),"",Table13[[#This Row],[EARNED]])</f>
        <v>1.25</v>
      </c>
      <c r="H26" s="40"/>
      <c r="I26" s="14"/>
      <c r="J26" s="12"/>
      <c r="K26" s="21" t="s">
        <v>52</v>
      </c>
    </row>
    <row r="27" spans="1:11" x14ac:dyDescent="0.3">
      <c r="A27" s="24">
        <v>43556</v>
      </c>
      <c r="B27" s="21"/>
      <c r="C27" s="14">
        <v>1.25</v>
      </c>
      <c r="D27" s="40"/>
      <c r="E27" s="14"/>
      <c r="F27" s="21"/>
      <c r="G27" s="14">
        <f>IF(ISBLANK(Table13[[#This Row],[EARNED]]),"",Table13[[#This Row],[EARNED]])</f>
        <v>1.25</v>
      </c>
      <c r="H27" s="40"/>
      <c r="I27" s="14"/>
      <c r="J27" s="12"/>
      <c r="K27" s="21"/>
    </row>
    <row r="28" spans="1:11" x14ac:dyDescent="0.3">
      <c r="A28" s="24">
        <v>43586</v>
      </c>
      <c r="B28" s="21"/>
      <c r="C28" s="14">
        <v>1.25</v>
      </c>
      <c r="D28" s="40"/>
      <c r="E28" s="14"/>
      <c r="F28" s="21"/>
      <c r="G28" s="14">
        <f>IF(ISBLANK(Table13[[#This Row],[EARNED]]),"",Table13[[#This Row],[EARNED]])</f>
        <v>1.25</v>
      </c>
      <c r="H28" s="40"/>
      <c r="I28" s="14"/>
      <c r="J28" s="12"/>
      <c r="K28" s="21"/>
    </row>
    <row r="29" spans="1:11" x14ac:dyDescent="0.3">
      <c r="A29" s="24">
        <v>43617</v>
      </c>
      <c r="B29" s="21"/>
      <c r="C29" s="14">
        <v>1.25</v>
      </c>
      <c r="D29" s="40"/>
      <c r="E29" s="14"/>
      <c r="F29" s="21"/>
      <c r="G29" s="14">
        <f>IF(ISBLANK(Table13[[#This Row],[EARNED]]),"",Table13[[#This Row],[EARNED]])</f>
        <v>1.25</v>
      </c>
      <c r="H29" s="40"/>
      <c r="I29" s="14"/>
      <c r="J29" s="12"/>
      <c r="K29" s="21"/>
    </row>
    <row r="30" spans="1:11" x14ac:dyDescent="0.3">
      <c r="A30" s="24">
        <v>43647</v>
      </c>
      <c r="B30" s="21"/>
      <c r="C30" s="14">
        <v>1.25</v>
      </c>
      <c r="D30" s="40"/>
      <c r="E30" s="14"/>
      <c r="F30" s="21"/>
      <c r="G30" s="14">
        <f>IF(ISBLANK(Table13[[#This Row],[EARNED]]),"",Table13[[#This Row],[EARNED]])</f>
        <v>1.25</v>
      </c>
      <c r="H30" s="40"/>
      <c r="I30" s="14"/>
      <c r="J30" s="12"/>
      <c r="K30" s="21"/>
    </row>
    <row r="31" spans="1:11" x14ac:dyDescent="0.3">
      <c r="A31" s="24">
        <v>43678</v>
      </c>
      <c r="B31" s="21"/>
      <c r="C31" s="14">
        <v>1.25</v>
      </c>
      <c r="D31" s="40"/>
      <c r="E31" s="14"/>
      <c r="F31" s="21"/>
      <c r="G31" s="14">
        <f>IF(ISBLANK(Table13[[#This Row],[EARNED]]),"",Table13[[#This Row],[EARNED]])</f>
        <v>1.25</v>
      </c>
      <c r="H31" s="40"/>
      <c r="I31" s="14"/>
      <c r="J31" s="12"/>
      <c r="K31" s="21"/>
    </row>
    <row r="32" spans="1:11" x14ac:dyDescent="0.3">
      <c r="A32" s="24">
        <v>43709</v>
      </c>
      <c r="B32" s="21"/>
      <c r="C32" s="14">
        <v>1.25</v>
      </c>
      <c r="D32" s="40"/>
      <c r="E32" s="14"/>
      <c r="F32" s="21"/>
      <c r="G32" s="14">
        <f>IF(ISBLANK(Table13[[#This Row],[EARNED]]),"",Table13[[#This Row],[EARNED]])</f>
        <v>1.25</v>
      </c>
      <c r="H32" s="40"/>
      <c r="I32" s="14"/>
      <c r="J32" s="12"/>
      <c r="K32" s="39"/>
    </row>
    <row r="33" spans="1:11" x14ac:dyDescent="0.3">
      <c r="A33" s="24">
        <v>43739</v>
      </c>
      <c r="B33" s="21"/>
      <c r="C33" s="14">
        <v>1.25</v>
      </c>
      <c r="D33" s="40"/>
      <c r="E33" s="14"/>
      <c r="F33" s="21"/>
      <c r="G33" s="14">
        <f>IF(ISBLANK(Table13[[#This Row],[EARNED]]),"",Table13[[#This Row],[EARNED]])</f>
        <v>1.25</v>
      </c>
      <c r="H33" s="40"/>
      <c r="I33" s="14"/>
      <c r="J33" s="12"/>
      <c r="K33" s="21"/>
    </row>
    <row r="34" spans="1:11" x14ac:dyDescent="0.3">
      <c r="A34" s="24">
        <v>43770</v>
      </c>
      <c r="B34" s="21"/>
      <c r="C34" s="14">
        <v>1.25</v>
      </c>
      <c r="D34" s="40"/>
      <c r="E34" s="14"/>
      <c r="F34" s="21"/>
      <c r="G34" s="14">
        <f>IF(ISBLANK(Table13[[#This Row],[EARNED]]),"",Table13[[#This Row],[EARNED]])</f>
        <v>1.25</v>
      </c>
      <c r="H34" s="40"/>
      <c r="I34" s="14"/>
      <c r="J34" s="12"/>
      <c r="K34" s="21"/>
    </row>
    <row r="35" spans="1:11" x14ac:dyDescent="0.3">
      <c r="A35" s="24">
        <v>43800</v>
      </c>
      <c r="B35" s="21" t="s">
        <v>53</v>
      </c>
      <c r="C35" s="14">
        <v>1.25</v>
      </c>
      <c r="D35" s="40">
        <v>3</v>
      </c>
      <c r="E35" s="14"/>
      <c r="F35" s="21"/>
      <c r="G35" s="14">
        <f>IF(ISBLANK(Table13[[#This Row],[EARNED]]),"",Table13[[#This Row],[EARNED]])</f>
        <v>1.25</v>
      </c>
      <c r="H35" s="40"/>
      <c r="I35" s="14"/>
      <c r="J35" s="12"/>
      <c r="K35" s="21"/>
    </row>
    <row r="36" spans="1:11" x14ac:dyDescent="0.3">
      <c r="A36" s="37" t="s">
        <v>54</v>
      </c>
      <c r="B36" s="21"/>
      <c r="C36" s="14"/>
      <c r="D36" s="40"/>
      <c r="E36" s="14"/>
      <c r="F36" s="21"/>
      <c r="G36" s="14" t="str">
        <f>IF(ISBLANK(Table13[[#This Row],[EARNED]]),"",Table13[[#This Row],[EARNED]])</f>
        <v/>
      </c>
      <c r="H36" s="40"/>
      <c r="I36" s="14"/>
      <c r="J36" s="12"/>
      <c r="K36" s="21"/>
    </row>
    <row r="37" spans="1:11" x14ac:dyDescent="0.3">
      <c r="A37" s="24">
        <v>43831</v>
      </c>
      <c r="B37" s="21"/>
      <c r="C37" s="14">
        <v>1.25</v>
      </c>
      <c r="D37" s="40"/>
      <c r="E37" s="14"/>
      <c r="F37" s="21"/>
      <c r="G37" s="14">
        <f>IF(ISBLANK(Table13[[#This Row],[EARNED]]),"",Table13[[#This Row],[EARNED]])</f>
        <v>1.25</v>
      </c>
      <c r="H37" s="40"/>
      <c r="I37" s="14"/>
      <c r="J37" s="12"/>
      <c r="K37" s="21"/>
    </row>
    <row r="38" spans="1:11" x14ac:dyDescent="0.3">
      <c r="A38" s="24">
        <v>43862</v>
      </c>
      <c r="B38" s="21"/>
      <c r="C38" s="14">
        <v>1.25</v>
      </c>
      <c r="D38" s="40"/>
      <c r="E38" s="14"/>
      <c r="F38" s="21"/>
      <c r="G38" s="14">
        <f>IF(ISBLANK(Table13[[#This Row],[EARNED]]),"",Table13[[#This Row],[EARNED]])</f>
        <v>1.25</v>
      </c>
      <c r="H38" s="40"/>
      <c r="I38" s="14"/>
      <c r="J38" s="12"/>
      <c r="K38" s="39"/>
    </row>
    <row r="39" spans="1:11" x14ac:dyDescent="0.3">
      <c r="A39" s="24">
        <v>43891</v>
      </c>
      <c r="B39" s="21"/>
      <c r="C39" s="14">
        <v>1.25</v>
      </c>
      <c r="D39" s="40"/>
      <c r="E39" s="14"/>
      <c r="F39" s="21"/>
      <c r="G39" s="14">
        <f>IF(ISBLANK(Table13[[#This Row],[EARNED]]),"",Table13[[#This Row],[EARNED]])</f>
        <v>1.25</v>
      </c>
      <c r="H39" s="40"/>
      <c r="I39" s="14"/>
      <c r="J39" s="12"/>
      <c r="K39" s="39"/>
    </row>
    <row r="40" spans="1:11" x14ac:dyDescent="0.3">
      <c r="A40" s="24">
        <v>43922</v>
      </c>
      <c r="B40" s="21"/>
      <c r="C40" s="14">
        <v>1.25</v>
      </c>
      <c r="D40" s="40"/>
      <c r="E40" s="14"/>
      <c r="F40" s="21"/>
      <c r="G40" s="14">
        <f>IF(ISBLANK(Table13[[#This Row],[EARNED]]),"",Table13[[#This Row],[EARNED]])</f>
        <v>1.25</v>
      </c>
      <c r="H40" s="40"/>
      <c r="I40" s="14"/>
      <c r="J40" s="12"/>
      <c r="K40" s="21"/>
    </row>
    <row r="41" spans="1:11" x14ac:dyDescent="0.3">
      <c r="A41" s="24">
        <v>43952</v>
      </c>
      <c r="B41" s="21"/>
      <c r="C41" s="14">
        <v>1.25</v>
      </c>
      <c r="D41" s="40"/>
      <c r="E41" s="14"/>
      <c r="F41" s="21"/>
      <c r="G41" s="14">
        <f>IF(ISBLANK(Table13[[#This Row],[EARNED]]),"",Table13[[#This Row],[EARNED]])</f>
        <v>1.25</v>
      </c>
      <c r="H41" s="40"/>
      <c r="I41" s="14"/>
      <c r="J41" s="12"/>
      <c r="K41" s="21"/>
    </row>
    <row r="42" spans="1:11" x14ac:dyDescent="0.3">
      <c r="A42" s="24">
        <v>43983</v>
      </c>
      <c r="B42" s="21"/>
      <c r="C42" s="14">
        <v>1.25</v>
      </c>
      <c r="D42" s="40"/>
      <c r="E42" s="14"/>
      <c r="F42" s="21"/>
      <c r="G42" s="14">
        <f>IF(ISBLANK(Table13[[#This Row],[EARNED]]),"",Table13[[#This Row],[EARNED]])</f>
        <v>1.25</v>
      </c>
      <c r="H42" s="40"/>
      <c r="I42" s="14"/>
      <c r="J42" s="12"/>
      <c r="K42" s="21"/>
    </row>
    <row r="43" spans="1:11" x14ac:dyDescent="0.3">
      <c r="A43" s="24">
        <v>44013</v>
      </c>
      <c r="B43" s="21"/>
      <c r="C43" s="14">
        <v>1.25</v>
      </c>
      <c r="D43" s="40"/>
      <c r="E43" s="14"/>
      <c r="F43" s="21"/>
      <c r="G43" s="14">
        <f>IF(ISBLANK(Table13[[#This Row],[EARNED]]),"",Table13[[#This Row],[EARNED]])</f>
        <v>1.25</v>
      </c>
      <c r="H43" s="40"/>
      <c r="I43" s="14"/>
      <c r="J43" s="12"/>
      <c r="K43" s="21"/>
    </row>
    <row r="44" spans="1:11" x14ac:dyDescent="0.3">
      <c r="A44" s="24">
        <v>44044</v>
      </c>
      <c r="B44" s="21"/>
      <c r="C44" s="14">
        <v>1.25</v>
      </c>
      <c r="D44" s="40"/>
      <c r="E44" s="14"/>
      <c r="F44" s="21"/>
      <c r="G44" s="14">
        <f>IF(ISBLANK(Table13[[#This Row],[EARNED]]),"",Table13[[#This Row],[EARNED]])</f>
        <v>1.25</v>
      </c>
      <c r="H44" s="40"/>
      <c r="I44" s="14"/>
      <c r="J44" s="12"/>
      <c r="K44" s="39"/>
    </row>
    <row r="45" spans="1:11" x14ac:dyDescent="0.3">
      <c r="A45" s="24">
        <v>44075</v>
      </c>
      <c r="B45" s="21"/>
      <c r="C45" s="14">
        <v>1.25</v>
      </c>
      <c r="D45" s="40"/>
      <c r="E45" s="14"/>
      <c r="F45" s="21"/>
      <c r="G45" s="14">
        <f>IF(ISBLANK(Table13[[#This Row],[EARNED]]),"",Table13[[#This Row],[EARNED]])</f>
        <v>1.25</v>
      </c>
      <c r="H45" s="40"/>
      <c r="I45" s="14"/>
      <c r="J45" s="12"/>
      <c r="K45" s="39"/>
    </row>
    <row r="46" spans="1:11" x14ac:dyDescent="0.3">
      <c r="A46" s="24">
        <v>44105</v>
      </c>
      <c r="B46" s="21"/>
      <c r="C46" s="14">
        <v>1.25</v>
      </c>
      <c r="D46" s="40"/>
      <c r="E46" s="14"/>
      <c r="F46" s="21"/>
      <c r="G46" s="14">
        <f>IF(ISBLANK(Table13[[#This Row],[EARNED]]),"",Table13[[#This Row],[EARNED]])</f>
        <v>1.25</v>
      </c>
      <c r="H46" s="40"/>
      <c r="I46" s="14"/>
      <c r="J46" s="12"/>
      <c r="K46" s="21"/>
    </row>
    <row r="47" spans="1:11" x14ac:dyDescent="0.3">
      <c r="A47" s="24">
        <v>44136</v>
      </c>
      <c r="B47" s="21"/>
      <c r="C47" s="14">
        <v>1.25</v>
      </c>
      <c r="D47" s="40"/>
      <c r="E47" s="14"/>
      <c r="F47" s="21"/>
      <c r="G47" s="14">
        <f>IF(ISBLANK(Table13[[#This Row],[EARNED]]),"",Table13[[#This Row],[EARNED]])</f>
        <v>1.25</v>
      </c>
      <c r="H47" s="40"/>
      <c r="I47" s="14"/>
      <c r="J47" s="12"/>
      <c r="K47" s="21"/>
    </row>
    <row r="48" spans="1:11" x14ac:dyDescent="0.3">
      <c r="A48" s="24">
        <v>44166</v>
      </c>
      <c r="B48" s="21" t="s">
        <v>56</v>
      </c>
      <c r="C48" s="14">
        <v>1.25</v>
      </c>
      <c r="D48" s="40">
        <v>5</v>
      </c>
      <c r="E48" s="14"/>
      <c r="F48" s="21"/>
      <c r="G48" s="14">
        <f>IF(ISBLANK(Table13[[#This Row],[EARNED]]),"",Table13[[#This Row],[EARNED]])</f>
        <v>1.25</v>
      </c>
      <c r="H48" s="40"/>
      <c r="I48" s="14"/>
      <c r="J48" s="12"/>
      <c r="K48" s="21"/>
    </row>
    <row r="49" spans="1:11" x14ac:dyDescent="0.3">
      <c r="A49" s="37" t="s">
        <v>57</v>
      </c>
      <c r="B49" s="21"/>
      <c r="C49" s="14"/>
      <c r="D49" s="40"/>
      <c r="E49" s="14"/>
      <c r="F49" s="21"/>
      <c r="G49" s="14" t="str">
        <f>IF(ISBLANK(Table13[[#This Row],[EARNED]]),"",Table13[[#This Row],[EARNED]])</f>
        <v/>
      </c>
      <c r="H49" s="40"/>
      <c r="I49" s="14"/>
      <c r="J49" s="12"/>
      <c r="K49" s="21"/>
    </row>
    <row r="50" spans="1:11" x14ac:dyDescent="0.3">
      <c r="A50" s="24">
        <v>44197</v>
      </c>
      <c r="B50" s="21"/>
      <c r="C50" s="14">
        <v>1.25</v>
      </c>
      <c r="D50" s="40"/>
      <c r="E50" s="14"/>
      <c r="F50" s="21"/>
      <c r="G50" s="14">
        <f>IF(ISBLANK(Table13[[#This Row],[EARNED]]),"",Table13[[#This Row],[EARNED]])</f>
        <v>1.25</v>
      </c>
      <c r="H50" s="40"/>
      <c r="I50" s="14"/>
      <c r="J50" s="12"/>
      <c r="K50" s="39"/>
    </row>
    <row r="51" spans="1:11" x14ac:dyDescent="0.3">
      <c r="A51" s="24">
        <v>44228</v>
      </c>
      <c r="B51" s="21"/>
      <c r="C51" s="14">
        <v>1.25</v>
      </c>
      <c r="D51" s="40"/>
      <c r="E51" s="14"/>
      <c r="F51" s="21"/>
      <c r="G51" s="14">
        <f>IF(ISBLANK(Table13[[#This Row],[EARNED]]),"",Table13[[#This Row],[EARNED]])</f>
        <v>1.25</v>
      </c>
      <c r="H51" s="40"/>
      <c r="I51" s="14"/>
      <c r="J51" s="12"/>
      <c r="K51" s="21"/>
    </row>
    <row r="52" spans="1:11" x14ac:dyDescent="0.3">
      <c r="A52" s="24">
        <v>44256</v>
      </c>
      <c r="B52" s="21"/>
      <c r="C52" s="14">
        <v>1.25</v>
      </c>
      <c r="D52" s="40"/>
      <c r="E52" s="14"/>
      <c r="F52" s="21"/>
      <c r="G52" s="14">
        <f>IF(ISBLANK(Table13[[#This Row],[EARNED]]),"",Table13[[#This Row],[EARNED]])</f>
        <v>1.25</v>
      </c>
      <c r="H52" s="40"/>
      <c r="I52" s="14"/>
      <c r="J52" s="12"/>
      <c r="K52" s="21"/>
    </row>
    <row r="53" spans="1:11" x14ac:dyDescent="0.3">
      <c r="A53" s="24">
        <v>44287</v>
      </c>
      <c r="B53" s="21"/>
      <c r="C53" s="14">
        <v>1.25</v>
      </c>
      <c r="D53" s="40"/>
      <c r="E53" s="14"/>
      <c r="F53" s="21"/>
      <c r="G53" s="14">
        <f>IF(ISBLANK(Table13[[#This Row],[EARNED]]),"",Table13[[#This Row],[EARNED]])</f>
        <v>1.25</v>
      </c>
      <c r="H53" s="40"/>
      <c r="I53" s="14"/>
      <c r="J53" s="12"/>
      <c r="K53" s="21"/>
    </row>
    <row r="54" spans="1:11" x14ac:dyDescent="0.3">
      <c r="A54" s="24">
        <v>44317</v>
      </c>
      <c r="B54" s="21"/>
      <c r="C54" s="14">
        <v>1.25</v>
      </c>
      <c r="D54" s="40"/>
      <c r="E54" s="14"/>
      <c r="F54" s="21"/>
      <c r="G54" s="14">
        <f>IF(ISBLANK(Table13[[#This Row],[EARNED]]),"",Table13[[#This Row],[EARNED]])</f>
        <v>1.25</v>
      </c>
      <c r="H54" s="40"/>
      <c r="I54" s="14"/>
      <c r="J54" s="12"/>
      <c r="K54" s="21"/>
    </row>
    <row r="55" spans="1:11" x14ac:dyDescent="0.3">
      <c r="A55" s="24">
        <v>44348</v>
      </c>
      <c r="B55" s="21"/>
      <c r="C55" s="14">
        <v>1.25</v>
      </c>
      <c r="D55" s="40"/>
      <c r="E55" s="14"/>
      <c r="F55" s="21"/>
      <c r="G55" s="14">
        <f>IF(ISBLANK(Table13[[#This Row],[EARNED]]),"",Table13[[#This Row],[EARNED]])</f>
        <v>1.25</v>
      </c>
      <c r="H55" s="40"/>
      <c r="I55" s="14"/>
      <c r="J55" s="12"/>
      <c r="K55" s="21"/>
    </row>
    <row r="56" spans="1:11" x14ac:dyDescent="0.3">
      <c r="A56" s="24">
        <v>44378</v>
      </c>
      <c r="B56" s="21"/>
      <c r="C56" s="14">
        <v>1.25</v>
      </c>
      <c r="D56" s="40"/>
      <c r="E56" s="14"/>
      <c r="F56" s="21"/>
      <c r="G56" s="14">
        <f>IF(ISBLANK(Table13[[#This Row],[EARNED]]),"",Table13[[#This Row],[EARNED]])</f>
        <v>1.25</v>
      </c>
      <c r="H56" s="40"/>
      <c r="I56" s="14"/>
      <c r="J56" s="12"/>
      <c r="K56" s="39"/>
    </row>
    <row r="57" spans="1:11" x14ac:dyDescent="0.3">
      <c r="A57" s="24">
        <v>44409</v>
      </c>
      <c r="B57" s="21"/>
      <c r="C57" s="14">
        <v>1.25</v>
      </c>
      <c r="D57" s="40"/>
      <c r="E57" s="14"/>
      <c r="F57" s="21"/>
      <c r="G57" s="14">
        <f>IF(ISBLANK(Table13[[#This Row],[EARNED]]),"",Table13[[#This Row],[EARNED]])</f>
        <v>1.25</v>
      </c>
      <c r="H57" s="40"/>
      <c r="I57" s="14"/>
      <c r="J57" s="12"/>
      <c r="K57" s="21"/>
    </row>
    <row r="58" spans="1:11" x14ac:dyDescent="0.3">
      <c r="A58" s="24">
        <v>44440</v>
      </c>
      <c r="B58" s="21"/>
      <c r="C58" s="14">
        <v>1.25</v>
      </c>
      <c r="D58" s="40"/>
      <c r="E58" s="14"/>
      <c r="F58" s="21"/>
      <c r="G58" s="14">
        <f>IF(ISBLANK(Table13[[#This Row],[EARNED]]),"",Table13[[#This Row],[EARNED]])</f>
        <v>1.25</v>
      </c>
      <c r="H58" s="40"/>
      <c r="I58" s="14"/>
      <c r="J58" s="12"/>
      <c r="K58" s="21"/>
    </row>
    <row r="59" spans="1:11" x14ac:dyDescent="0.3">
      <c r="A59" s="24">
        <v>44470</v>
      </c>
      <c r="B59" s="21"/>
      <c r="C59" s="14">
        <v>1.25</v>
      </c>
      <c r="D59" s="40"/>
      <c r="E59" s="14"/>
      <c r="F59" s="21"/>
      <c r="G59" s="14">
        <f>IF(ISBLANK(Table13[[#This Row],[EARNED]]),"",Table13[[#This Row],[EARNED]])</f>
        <v>1.25</v>
      </c>
      <c r="H59" s="40"/>
      <c r="I59" s="14"/>
      <c r="J59" s="12"/>
      <c r="K59" s="39"/>
    </row>
    <row r="60" spans="1:11" x14ac:dyDescent="0.3">
      <c r="A60" s="24">
        <v>44501</v>
      </c>
      <c r="B60" s="21" t="s">
        <v>59</v>
      </c>
      <c r="C60" s="14">
        <v>1.25</v>
      </c>
      <c r="D60" s="40">
        <v>5</v>
      </c>
      <c r="E60" s="14"/>
      <c r="F60" s="21"/>
      <c r="G60" s="14">
        <f>IF(ISBLANK(Table13[[#This Row],[EARNED]]),"",Table13[[#This Row],[EARNED]])</f>
        <v>1.25</v>
      </c>
      <c r="H60" s="40"/>
      <c r="I60" s="14"/>
      <c r="J60" s="12"/>
      <c r="K60" s="39" t="s">
        <v>60</v>
      </c>
    </row>
    <row r="61" spans="1:11" x14ac:dyDescent="0.3">
      <c r="A61" s="24">
        <v>44531</v>
      </c>
      <c r="B61" s="21"/>
      <c r="C61" s="14">
        <v>1.25</v>
      </c>
      <c r="D61" s="40"/>
      <c r="E61" s="14"/>
      <c r="F61" s="21"/>
      <c r="G61" s="14">
        <f>IF(ISBLANK(Table13[[#This Row],[EARNED]]),"",Table13[[#This Row],[EARNED]])</f>
        <v>1.25</v>
      </c>
      <c r="H61" s="40"/>
      <c r="I61" s="14"/>
      <c r="J61" s="12"/>
      <c r="K61" s="39"/>
    </row>
    <row r="62" spans="1:11" x14ac:dyDescent="0.3">
      <c r="A62" s="37" t="s">
        <v>35</v>
      </c>
      <c r="B62" s="12"/>
      <c r="C62" s="14"/>
      <c r="D62" s="12"/>
      <c r="E62" s="14"/>
      <c r="F62" s="12"/>
      <c r="G62" s="14" t="str">
        <f>IF(ISBLANK(Table13[[#This Row],[EARNED]]),"",Table13[[#This Row],[EARNED]])</f>
        <v/>
      </c>
      <c r="H62" s="12"/>
      <c r="I62" s="14"/>
      <c r="J62" s="12"/>
      <c r="K62" s="21"/>
    </row>
    <row r="63" spans="1:11" x14ac:dyDescent="0.3">
      <c r="A63" s="24">
        <v>44562</v>
      </c>
      <c r="B63" s="12"/>
      <c r="C63" s="14">
        <v>1.25</v>
      </c>
      <c r="D63" s="12"/>
      <c r="E63" s="9"/>
      <c r="F63" s="12"/>
      <c r="G63" s="14">
        <f>IF(ISBLANK(Table13[[#This Row],[EARNED]]),"",Table13[[#This Row],[EARNED]])</f>
        <v>1.25</v>
      </c>
      <c r="H63" s="12"/>
      <c r="I63" s="9"/>
      <c r="J63" s="12"/>
      <c r="K63" s="21"/>
    </row>
    <row r="64" spans="1:11" x14ac:dyDescent="0.3">
      <c r="A64" s="24">
        <v>44593</v>
      </c>
      <c r="B64" s="12" t="s">
        <v>38</v>
      </c>
      <c r="C64" s="14">
        <v>1.25</v>
      </c>
      <c r="D64" s="12">
        <v>1</v>
      </c>
      <c r="E64" s="9"/>
      <c r="F64" s="12"/>
      <c r="G64" s="14">
        <f>IF(ISBLANK(Table13[[#This Row],[EARNED]]),"",Table13[[#This Row],[EARNED]])</f>
        <v>1.25</v>
      </c>
      <c r="H64" s="12"/>
      <c r="I64" s="9"/>
      <c r="J64" s="12"/>
      <c r="K64" s="39">
        <v>44601</v>
      </c>
    </row>
    <row r="65" spans="1:11" x14ac:dyDescent="0.3">
      <c r="A65" s="24"/>
      <c r="B65" s="12" t="s">
        <v>38</v>
      </c>
      <c r="C65" s="14"/>
      <c r="D65" s="12">
        <v>1</v>
      </c>
      <c r="E65" s="9"/>
      <c r="F65" s="12"/>
      <c r="G65" s="14" t="str">
        <f>IF(ISBLANK(Table13[[#This Row],[EARNED]]),"",Table13[[#This Row],[EARNED]])</f>
        <v/>
      </c>
      <c r="H65" s="12"/>
      <c r="I65" s="9"/>
      <c r="J65" s="12"/>
      <c r="K65" s="39">
        <v>44607</v>
      </c>
    </row>
    <row r="66" spans="1:11" x14ac:dyDescent="0.3">
      <c r="A66" s="24">
        <v>44621</v>
      </c>
      <c r="B66" s="12"/>
      <c r="C66" s="14">
        <v>1.25</v>
      </c>
      <c r="D66" s="12"/>
      <c r="E66" s="9"/>
      <c r="F66" s="12"/>
      <c r="G66" s="14">
        <f>IF(ISBLANK(Table13[[#This Row],[EARNED]]),"",Table13[[#This Row],[EARNED]])</f>
        <v>1.25</v>
      </c>
      <c r="H66" s="12"/>
      <c r="I66" s="9"/>
      <c r="J66" s="12"/>
      <c r="K66" s="21"/>
    </row>
    <row r="67" spans="1:11" x14ac:dyDescent="0.3">
      <c r="A67" s="24">
        <f>EDATE(A66,1)</f>
        <v>44652</v>
      </c>
      <c r="B67" s="12" t="s">
        <v>103</v>
      </c>
      <c r="C67" s="14">
        <v>1.25</v>
      </c>
      <c r="D67" s="12">
        <v>2.1000000000000005E-2</v>
      </c>
      <c r="E67" s="9"/>
      <c r="F67" s="12"/>
      <c r="G67" s="14">
        <f>IF(ISBLANK(Table13[[#This Row],[EARNED]]),"",Table13[[#This Row],[EARNED]])</f>
        <v>1.25</v>
      </c>
      <c r="H67" s="12"/>
      <c r="I67" s="9"/>
      <c r="J67" s="12"/>
      <c r="K67" s="21"/>
    </row>
    <row r="68" spans="1:11" x14ac:dyDescent="0.3">
      <c r="A68" s="24">
        <f t="shared" ref="A68:A71" si="0">EDATE(A67,1)</f>
        <v>44682</v>
      </c>
      <c r="B68" s="12" t="s">
        <v>102</v>
      </c>
      <c r="C68" s="14">
        <v>1.25</v>
      </c>
      <c r="D68" s="12">
        <v>1.2E-2</v>
      </c>
      <c r="E68" s="9"/>
      <c r="F68" s="12"/>
      <c r="G68" s="14">
        <f>IF(ISBLANK(Table13[[#This Row],[EARNED]]),"",Table13[[#This Row],[EARNED]])</f>
        <v>1.25</v>
      </c>
      <c r="H68" s="12"/>
      <c r="I68" s="9"/>
      <c r="J68" s="12"/>
      <c r="K68" s="21"/>
    </row>
    <row r="69" spans="1:11" x14ac:dyDescent="0.3">
      <c r="A69" s="24">
        <f t="shared" si="0"/>
        <v>44713</v>
      </c>
      <c r="B69" s="12" t="s">
        <v>101</v>
      </c>
      <c r="C69" s="14">
        <v>1.25</v>
      </c>
      <c r="D69" s="12">
        <v>1.7000000000000001E-2</v>
      </c>
      <c r="E69" s="9"/>
      <c r="F69" s="12"/>
      <c r="G69" s="14">
        <f>IF(ISBLANK(Table13[[#This Row],[EARNED]]),"",Table13[[#This Row],[EARNED]])</f>
        <v>1.25</v>
      </c>
      <c r="H69" s="12"/>
      <c r="I69" s="9"/>
      <c r="J69" s="12"/>
      <c r="K69" s="21"/>
    </row>
    <row r="70" spans="1:11" x14ac:dyDescent="0.3">
      <c r="A70" s="24">
        <f t="shared" si="0"/>
        <v>44743</v>
      </c>
      <c r="B70" s="12"/>
      <c r="C70" s="14">
        <v>1.25</v>
      </c>
      <c r="D70" s="12"/>
      <c r="E70" s="9"/>
      <c r="F70" s="12"/>
      <c r="G70" s="14">
        <f>IF(ISBLANK(Table13[[#This Row],[EARNED]]),"",Table13[[#This Row],[EARNED]])</f>
        <v>1.25</v>
      </c>
      <c r="H70" s="12"/>
      <c r="I70" s="9"/>
      <c r="J70" s="12"/>
      <c r="K70" s="21"/>
    </row>
    <row r="71" spans="1:11" x14ac:dyDescent="0.3">
      <c r="A71" s="24">
        <f t="shared" si="0"/>
        <v>44774</v>
      </c>
      <c r="B71" s="12" t="s">
        <v>100</v>
      </c>
      <c r="C71" s="14">
        <v>1.25</v>
      </c>
      <c r="D71" s="12">
        <v>8.0000000000000002E-3</v>
      </c>
      <c r="E71" s="9"/>
      <c r="F71" s="12"/>
      <c r="G71" s="14">
        <f>IF(ISBLANK(Table13[[#This Row],[EARNED]]),"",Table13[[#This Row],[EARNED]])</f>
        <v>1.25</v>
      </c>
      <c r="H71" s="12"/>
      <c r="I71" s="9"/>
      <c r="J71" s="12"/>
      <c r="K71" s="39"/>
    </row>
    <row r="72" spans="1:11" x14ac:dyDescent="0.3">
      <c r="A72" s="24">
        <f>EDATE(A71,1)</f>
        <v>44805</v>
      </c>
      <c r="B72" s="13" t="s">
        <v>99</v>
      </c>
      <c r="C72" s="14">
        <v>1.25</v>
      </c>
      <c r="D72" s="13">
        <v>4.0000000000000001E-3</v>
      </c>
      <c r="E72" s="10"/>
      <c r="F72" s="13"/>
      <c r="G72" s="14">
        <f>IF(ISBLANK(Table13[[#This Row],[EARNED]]),"",Table13[[#This Row],[EARNED]])</f>
        <v>1.25</v>
      </c>
      <c r="H72" s="13"/>
      <c r="I72" s="10"/>
      <c r="J72" s="13"/>
      <c r="K72" s="16"/>
    </row>
    <row r="73" spans="1:11" x14ac:dyDescent="0.3">
      <c r="A73" s="24">
        <f>EDATE(A72,1)</f>
        <v>44835</v>
      </c>
      <c r="B73" s="12" t="s">
        <v>41</v>
      </c>
      <c r="C73" s="14">
        <v>1.25</v>
      </c>
      <c r="D73" s="12">
        <v>3</v>
      </c>
      <c r="E73" s="9"/>
      <c r="F73" s="12"/>
      <c r="G73" s="14">
        <f>IF(ISBLANK(Table13[[#This Row],[EARNED]]),"",Table13[[#This Row],[EARNED]])</f>
        <v>1.25</v>
      </c>
      <c r="H73" s="12"/>
      <c r="I73" s="9"/>
      <c r="J73" s="12"/>
      <c r="K73" s="21" t="s">
        <v>42</v>
      </c>
    </row>
    <row r="74" spans="1:11" x14ac:dyDescent="0.3">
      <c r="A74" s="24">
        <v>44866</v>
      </c>
      <c r="B74" s="12"/>
      <c r="C74" s="14">
        <v>1.25</v>
      </c>
      <c r="D74" s="12"/>
      <c r="E74" s="9"/>
      <c r="F74" s="12"/>
      <c r="G74" s="14">
        <f>IF(ISBLANK(Table13[[#This Row],[EARNED]]),"",Table13[[#This Row],[EARNED]])</f>
        <v>1.25</v>
      </c>
      <c r="H74" s="12"/>
      <c r="I74" s="9"/>
      <c r="J74" s="12"/>
      <c r="K74" s="21"/>
    </row>
    <row r="75" spans="1:11" x14ac:dyDescent="0.3">
      <c r="A75" s="24">
        <v>44896</v>
      </c>
      <c r="B75" s="12" t="s">
        <v>98</v>
      </c>
      <c r="C75" s="14">
        <v>1.25</v>
      </c>
      <c r="D75" s="12">
        <v>0.29199999999999998</v>
      </c>
      <c r="E75" s="9"/>
      <c r="F75" s="12"/>
      <c r="G75" s="14">
        <f>IF(ISBLANK(Table13[[#This Row],[EARNED]]),"",Table13[[#This Row],[EARNED]])</f>
        <v>1.25</v>
      </c>
      <c r="H75" s="12"/>
      <c r="I75" s="9"/>
      <c r="J75" s="12"/>
      <c r="K75" s="21"/>
    </row>
    <row r="76" spans="1:11" x14ac:dyDescent="0.3">
      <c r="A76" s="37" t="s">
        <v>75</v>
      </c>
      <c r="B76" s="12"/>
      <c r="C76" s="14"/>
      <c r="D76" s="12"/>
      <c r="E76" s="9"/>
      <c r="F76" s="12"/>
      <c r="G76" s="14" t="str">
        <f>IF(ISBLANK(Table13[[#This Row],[EARNED]]),"",Table13[[#This Row],[EARNED]])</f>
        <v/>
      </c>
      <c r="H76" s="12"/>
      <c r="I76" s="9"/>
      <c r="J76" s="12"/>
      <c r="K76" s="21"/>
    </row>
    <row r="77" spans="1:11" x14ac:dyDescent="0.3">
      <c r="A77" s="24">
        <v>44927</v>
      </c>
      <c r="B77" s="12"/>
      <c r="C77" s="14">
        <v>1.25</v>
      </c>
      <c r="D77" s="12"/>
      <c r="E77" s="9"/>
      <c r="F77" s="12"/>
      <c r="G77" s="14">
        <f>IF(ISBLANK(Table13[[#This Row],[EARNED]]),"",Table13[[#This Row],[EARNED]])</f>
        <v>1.25</v>
      </c>
      <c r="H77" s="12"/>
      <c r="I77" s="9"/>
      <c r="J77" s="12"/>
      <c r="K77" s="21"/>
    </row>
    <row r="78" spans="1:11" x14ac:dyDescent="0.3">
      <c r="A78" s="24">
        <v>44958</v>
      </c>
      <c r="B78" s="12"/>
      <c r="C78" s="14">
        <v>1.25</v>
      </c>
      <c r="D78" s="12"/>
      <c r="E78" s="9"/>
      <c r="F78" s="12"/>
      <c r="G78" s="14">
        <f>IF(ISBLANK(Table13[[#This Row],[EARNED]]),"",Table13[[#This Row],[EARNED]])</f>
        <v>1.25</v>
      </c>
      <c r="H78" s="12"/>
      <c r="I78" s="9"/>
      <c r="J78" s="12"/>
      <c r="K78" s="21"/>
    </row>
    <row r="79" spans="1:11" x14ac:dyDescent="0.3">
      <c r="A79" s="24">
        <v>44986</v>
      </c>
      <c r="B79" s="12"/>
      <c r="C79" s="14">
        <v>1.25</v>
      </c>
      <c r="D79" s="12"/>
      <c r="E79" s="9"/>
      <c r="F79" s="12"/>
      <c r="G79" s="14">
        <f>IF(ISBLANK(Table13[[#This Row],[EARNED]]),"",Table13[[#This Row],[EARNED]])</f>
        <v>1.25</v>
      </c>
      <c r="H79" s="12"/>
      <c r="I79" s="9"/>
      <c r="J79" s="12"/>
      <c r="K79" s="21"/>
    </row>
    <row r="80" spans="1:11" x14ac:dyDescent="0.3">
      <c r="A80" s="24">
        <v>45017</v>
      </c>
      <c r="B80" s="12"/>
      <c r="C80" s="14">
        <v>1.25</v>
      </c>
      <c r="D80" s="12"/>
      <c r="E80" s="9"/>
      <c r="F80" s="12"/>
      <c r="G80" s="14">
        <f>IF(ISBLANK(Table13[[#This Row],[EARNED]]),"",Table13[[#This Row],[EARNED]])</f>
        <v>1.25</v>
      </c>
      <c r="H80" s="12"/>
      <c r="I80" s="9"/>
      <c r="J80" s="12"/>
      <c r="K80" s="21"/>
    </row>
    <row r="81" spans="1:11" x14ac:dyDescent="0.3">
      <c r="A81" s="24">
        <v>45047</v>
      </c>
      <c r="B81" s="12"/>
      <c r="C81" s="14">
        <v>1.25</v>
      </c>
      <c r="D81" s="12"/>
      <c r="E81" s="9"/>
      <c r="F81" s="12"/>
      <c r="G81" s="14">
        <f>IF(ISBLANK(Table13[[#This Row],[EARNED]]),"",Table13[[#This Row],[EARNED]])</f>
        <v>1.25</v>
      </c>
      <c r="H81" s="12"/>
      <c r="I81" s="9"/>
      <c r="J81" s="12"/>
      <c r="K81" s="21"/>
    </row>
    <row r="82" spans="1:11" x14ac:dyDescent="0.3">
      <c r="A82" s="24">
        <v>45078</v>
      </c>
      <c r="B82" s="12"/>
      <c r="C82" s="14">
        <v>1.25</v>
      </c>
      <c r="D82" s="12"/>
      <c r="E82" s="9"/>
      <c r="F82" s="12"/>
      <c r="G82" s="14">
        <f>IF(ISBLANK(Table13[[#This Row],[EARNED]]),"",Table13[[#This Row],[EARNED]])</f>
        <v>1.25</v>
      </c>
      <c r="H82" s="12"/>
      <c r="I82" s="9"/>
      <c r="J82" s="12"/>
      <c r="K82" s="21"/>
    </row>
    <row r="83" spans="1:11" x14ac:dyDescent="0.3">
      <c r="A83" s="24">
        <v>45108</v>
      </c>
      <c r="B83" s="12"/>
      <c r="C83" s="14">
        <v>1.25</v>
      </c>
      <c r="D83" s="12"/>
      <c r="E83" s="9"/>
      <c r="F83" s="12"/>
      <c r="G83" s="14">
        <f>IF(ISBLANK(Table13[[#This Row],[EARNED]]),"",Table13[[#This Row],[EARNED]])</f>
        <v>1.25</v>
      </c>
      <c r="H83" s="12"/>
      <c r="I83" s="9"/>
      <c r="J83" s="12"/>
      <c r="K83" s="21"/>
    </row>
    <row r="84" spans="1:11" x14ac:dyDescent="0.3">
      <c r="A84" s="24">
        <v>45139</v>
      </c>
      <c r="B84" s="12"/>
      <c r="C84" s="14">
        <v>1.25</v>
      </c>
      <c r="D84" s="12"/>
      <c r="E84" s="9"/>
      <c r="F84" s="12"/>
      <c r="G84" s="14">
        <f>IF(ISBLANK(Table13[[#This Row],[EARNED]]),"",Table13[[#This Row],[EARNED]])</f>
        <v>1.25</v>
      </c>
      <c r="H84" s="12"/>
      <c r="I84" s="9"/>
      <c r="J84" s="12"/>
      <c r="K84" s="21"/>
    </row>
    <row r="85" spans="1:11" x14ac:dyDescent="0.3">
      <c r="A85" s="24">
        <v>45170</v>
      </c>
      <c r="B85" s="12"/>
      <c r="C85" s="14">
        <v>1.25</v>
      </c>
      <c r="D85" s="12"/>
      <c r="E85" s="9"/>
      <c r="F85" s="12"/>
      <c r="G85" s="14">
        <f>IF(ISBLANK(Table13[[#This Row],[EARNED]]),"",Table13[[#This Row],[EARNED]])</f>
        <v>1.25</v>
      </c>
      <c r="H85" s="12"/>
      <c r="I85" s="9"/>
      <c r="J85" s="12"/>
      <c r="K85" s="21"/>
    </row>
    <row r="86" spans="1:11" x14ac:dyDescent="0.3">
      <c r="A86" s="24">
        <v>45200</v>
      </c>
      <c r="B86" s="12"/>
      <c r="C86" s="14">
        <v>1.25</v>
      </c>
      <c r="D86" s="12"/>
      <c r="E86" s="9"/>
      <c r="F86" s="12"/>
      <c r="G86" s="14">
        <f>IF(ISBLANK(Table13[[#This Row],[EARNED]]),"",Table13[[#This Row],[EARNED]])</f>
        <v>1.25</v>
      </c>
      <c r="H86" s="12"/>
      <c r="I86" s="9"/>
      <c r="J86" s="12"/>
      <c r="K86" s="21"/>
    </row>
    <row r="87" spans="1:11" x14ac:dyDescent="0.3">
      <c r="A87" s="24">
        <v>45231</v>
      </c>
      <c r="B87" s="12"/>
      <c r="C87" s="14">
        <v>1.25</v>
      </c>
      <c r="D87" s="12"/>
      <c r="E87" s="9"/>
      <c r="F87" s="12"/>
      <c r="G87" s="14">
        <f>IF(ISBLANK(Table13[[#This Row],[EARNED]]),"",Table13[[#This Row],[EARNED]])</f>
        <v>1.25</v>
      </c>
      <c r="H87" s="12"/>
      <c r="I87" s="9"/>
      <c r="J87" s="12"/>
      <c r="K87" s="21"/>
    </row>
    <row r="88" spans="1:11" x14ac:dyDescent="0.3">
      <c r="A88" s="24">
        <v>45261</v>
      </c>
      <c r="B88" s="12"/>
      <c r="C88" s="14">
        <v>1.25</v>
      </c>
      <c r="D88" s="12"/>
      <c r="E88" s="9"/>
      <c r="F88" s="12"/>
      <c r="G88" s="14">
        <f>IF(ISBLANK(Table13[[#This Row],[EARNED]]),"",Table13[[#This Row],[EARNED]])</f>
        <v>1.25</v>
      </c>
      <c r="H88" s="12"/>
      <c r="I88" s="9"/>
      <c r="J88" s="12"/>
      <c r="K88" s="21"/>
    </row>
    <row r="89" spans="1:11" x14ac:dyDescent="0.3">
      <c r="A89" s="37" t="s">
        <v>107</v>
      </c>
      <c r="B89" s="21"/>
      <c r="C89" s="14"/>
      <c r="D89" s="40"/>
      <c r="E89" s="9"/>
      <c r="F89" s="21"/>
      <c r="G89" s="14" t="str">
        <f>IF(ISBLANK(Table13[[#This Row],[EARNED]]),"",Table13[[#This Row],[EARNED]])</f>
        <v/>
      </c>
      <c r="H89" s="40"/>
      <c r="I89" s="9"/>
      <c r="J89" s="12"/>
      <c r="K89" s="21"/>
    </row>
    <row r="90" spans="1:11" x14ac:dyDescent="0.3">
      <c r="A90" s="24">
        <v>45292</v>
      </c>
      <c r="B90" s="12" t="s">
        <v>47</v>
      </c>
      <c r="C90" s="14">
        <v>1.25</v>
      </c>
      <c r="D90" s="12"/>
      <c r="E90" s="9"/>
      <c r="F90" s="12"/>
      <c r="G90" s="14">
        <f>IF(ISBLANK(Table13[[#This Row],[EARNED]]),"",Table13[[#This Row],[EARNED]])</f>
        <v>1.25</v>
      </c>
      <c r="H90" s="12">
        <v>2</v>
      </c>
      <c r="I90" s="9"/>
      <c r="J90" s="12"/>
      <c r="K90" s="21" t="s">
        <v>108</v>
      </c>
    </row>
    <row r="91" spans="1:11" x14ac:dyDescent="0.3">
      <c r="A91" s="24">
        <v>45323</v>
      </c>
      <c r="B91" s="12" t="s">
        <v>44</v>
      </c>
      <c r="C91" s="14"/>
      <c r="D91" s="12"/>
      <c r="E91" s="9"/>
      <c r="F91" s="12"/>
      <c r="G91" s="14" t="str">
        <f>IF(ISBLANK(Table13[[#This Row],[EARNED]]),"",Table13[[#This Row],[EARNED]])</f>
        <v/>
      </c>
      <c r="H91" s="12">
        <v>1</v>
      </c>
      <c r="I91" s="9"/>
      <c r="J91" s="12"/>
      <c r="K91" s="39">
        <v>45336</v>
      </c>
    </row>
    <row r="92" spans="1:11" x14ac:dyDescent="0.3">
      <c r="A92" s="24">
        <v>45352</v>
      </c>
      <c r="B92" s="12"/>
      <c r="C92" s="14"/>
      <c r="D92" s="12"/>
      <c r="E92" s="9"/>
      <c r="F92" s="12"/>
      <c r="G92" s="14" t="str">
        <f>IF(ISBLANK(Table13[[#This Row],[EARNED]]),"",Table13[[#This Row],[EARNED]])</f>
        <v/>
      </c>
      <c r="H92" s="12"/>
      <c r="I92" s="9"/>
      <c r="J92" s="12"/>
      <c r="K92" s="21"/>
    </row>
    <row r="93" spans="1:11" x14ac:dyDescent="0.3">
      <c r="A93" s="24">
        <v>45383</v>
      </c>
      <c r="B93" s="12"/>
      <c r="C93" s="14"/>
      <c r="D93" s="12"/>
      <c r="E93" s="9"/>
      <c r="F93" s="12"/>
      <c r="G93" s="14" t="str">
        <f>IF(ISBLANK(Table13[[#This Row],[EARNED]]),"",Table13[[#This Row],[EARNED]])</f>
        <v/>
      </c>
      <c r="H93" s="12"/>
      <c r="I93" s="9"/>
      <c r="J93" s="12"/>
      <c r="K93" s="21"/>
    </row>
    <row r="94" spans="1:11" x14ac:dyDescent="0.3">
      <c r="A94" s="24">
        <v>45413</v>
      </c>
      <c r="B94" s="12"/>
      <c r="C94" s="14"/>
      <c r="D94" s="12"/>
      <c r="E94" s="9"/>
      <c r="F94" s="12"/>
      <c r="G94" s="14" t="str">
        <f>IF(ISBLANK(Table13[[#This Row],[EARNED]]),"",Table13[[#This Row],[EARNED]])</f>
        <v/>
      </c>
      <c r="H94" s="12"/>
      <c r="I94" s="9"/>
      <c r="J94" s="12"/>
      <c r="K94" s="21"/>
    </row>
    <row r="95" spans="1:11" x14ac:dyDescent="0.3">
      <c r="A95" s="24">
        <v>45444</v>
      </c>
      <c r="B95" s="12"/>
      <c r="C95" s="14"/>
      <c r="D95" s="12"/>
      <c r="E95" s="9"/>
      <c r="F95" s="12"/>
      <c r="G95" s="14" t="str">
        <f>IF(ISBLANK(Table13[[#This Row],[EARNED]]),"",Table13[[#This Row],[EARNED]])</f>
        <v/>
      </c>
      <c r="H95" s="12"/>
      <c r="I95" s="9"/>
      <c r="J95" s="12"/>
      <c r="K95" s="21"/>
    </row>
    <row r="96" spans="1:11" x14ac:dyDescent="0.3">
      <c r="A96" s="24">
        <v>45474</v>
      </c>
      <c r="B96" s="12"/>
      <c r="C96" s="14"/>
      <c r="D96" s="12"/>
      <c r="E96" s="9"/>
      <c r="F96" s="12"/>
      <c r="G96" s="14" t="str">
        <f>IF(ISBLANK(Table13[[#This Row],[EARNED]]),"",Table13[[#This Row],[EARNED]])</f>
        <v/>
      </c>
      <c r="H96" s="12"/>
      <c r="I96" s="9"/>
      <c r="J96" s="12"/>
      <c r="K96" s="21"/>
    </row>
    <row r="97" spans="1:11" x14ac:dyDescent="0.3">
      <c r="A97" s="24">
        <v>45505</v>
      </c>
      <c r="B97" s="13"/>
      <c r="C97" s="14"/>
      <c r="D97" s="13"/>
      <c r="E97" s="10"/>
      <c r="F97" s="13"/>
      <c r="G97" s="14" t="str">
        <f>IF(ISBLANK(Table13[[#This Row],[EARNED]]),"",Table13[[#This Row],[EARNED]])</f>
        <v/>
      </c>
      <c r="H97" s="13"/>
      <c r="I97" s="10"/>
      <c r="J97" s="13"/>
      <c r="K97" s="16"/>
    </row>
    <row r="98" spans="1:11" x14ac:dyDescent="0.3">
      <c r="A98" s="24">
        <v>45536</v>
      </c>
      <c r="B98" s="13"/>
      <c r="C98" s="14"/>
      <c r="D98" s="13"/>
      <c r="E98" s="10"/>
      <c r="F98" s="13"/>
      <c r="G98" s="14" t="str">
        <f>IF(ISBLANK(Table13[[#This Row],[EARNED]]),"",Table13[[#This Row],[EARNED]])</f>
        <v/>
      </c>
      <c r="H98" s="12"/>
      <c r="I98" s="9"/>
      <c r="J98" s="12"/>
      <c r="K98" s="21"/>
    </row>
    <row r="99" spans="1:11" x14ac:dyDescent="0.3">
      <c r="A99" s="24">
        <v>45566</v>
      </c>
      <c r="B99" s="13"/>
      <c r="C99" s="14"/>
      <c r="D99" s="13"/>
      <c r="E99" s="10"/>
      <c r="F99" s="13"/>
      <c r="G99" s="14" t="str">
        <f>IF(ISBLANK(Table13[[#This Row],[EARNED]]),"",Table13[[#This Row],[EARNED]])</f>
        <v/>
      </c>
      <c r="H99" s="12"/>
      <c r="I99" s="9"/>
      <c r="J99" s="12"/>
      <c r="K99" s="21"/>
    </row>
    <row r="100" spans="1:11" x14ac:dyDescent="0.3">
      <c r="A100" s="24">
        <v>45597</v>
      </c>
      <c r="B100" s="13"/>
      <c r="C100" s="14"/>
      <c r="D100" s="13"/>
      <c r="E100" s="10"/>
      <c r="F100" s="13"/>
      <c r="G100" s="14" t="str">
        <f>IF(ISBLANK(Table13[[#This Row],[EARNED]]),"",Table13[[#This Row],[EARNED]])</f>
        <v/>
      </c>
      <c r="H100" s="12"/>
      <c r="I100" s="9"/>
      <c r="J100" s="12"/>
      <c r="K100" s="21"/>
    </row>
    <row r="101" spans="1:11" x14ac:dyDescent="0.3">
      <c r="A101" s="24">
        <v>45627</v>
      </c>
      <c r="B101" s="13"/>
      <c r="C101" s="14"/>
      <c r="D101" s="13"/>
      <c r="E101" s="10"/>
      <c r="F101" s="13"/>
      <c r="G101" s="14" t="str">
        <f>IF(ISBLANK(Table13[[#This Row],[EARNED]]),"",Table13[[#This Row],[EARNED]])</f>
        <v/>
      </c>
      <c r="H101" s="12"/>
      <c r="I101" s="9"/>
      <c r="J101" s="12"/>
      <c r="K101" s="21"/>
    </row>
    <row r="102" spans="1:11" x14ac:dyDescent="0.3">
      <c r="A102" s="24">
        <v>45658</v>
      </c>
      <c r="B102" s="13"/>
      <c r="C102" s="14"/>
      <c r="D102" s="13"/>
      <c r="E102" s="10"/>
      <c r="F102" s="13"/>
      <c r="G102" s="14" t="str">
        <f>IF(ISBLANK(Table13[[#This Row],[EARNED]]),"",Table13[[#This Row],[EARNED]])</f>
        <v/>
      </c>
      <c r="H102" s="12"/>
      <c r="I102" s="9"/>
      <c r="J102" s="12"/>
      <c r="K102" s="21"/>
    </row>
    <row r="103" spans="1:11" x14ac:dyDescent="0.3">
      <c r="A103" s="24">
        <v>45689</v>
      </c>
      <c r="B103" s="13"/>
      <c r="C103" s="14"/>
      <c r="D103" s="13"/>
      <c r="E103" s="10"/>
      <c r="F103" s="13"/>
      <c r="G103" s="14" t="str">
        <f>IF(ISBLANK(Table13[[#This Row],[EARNED]]),"",Table13[[#This Row],[EARNED]])</f>
        <v/>
      </c>
      <c r="H103" s="12"/>
      <c r="I103" s="9"/>
      <c r="J103" s="12"/>
      <c r="K103" s="21"/>
    </row>
    <row r="104" spans="1:11" x14ac:dyDescent="0.3">
      <c r="A104" s="24">
        <v>45717</v>
      </c>
      <c r="B104" s="13"/>
      <c r="C104" s="14"/>
      <c r="D104" s="13"/>
      <c r="E104" s="10"/>
      <c r="F104" s="13"/>
      <c r="G104" s="14" t="str">
        <f>IF(ISBLANK(Table13[[#This Row],[EARNED]]),"",Table13[[#This Row],[EARNED]])</f>
        <v/>
      </c>
      <c r="H104" s="12"/>
      <c r="I104" s="9"/>
      <c r="J104" s="12"/>
      <c r="K104" s="21"/>
    </row>
    <row r="105" spans="1:11" x14ac:dyDescent="0.3">
      <c r="A105" s="24">
        <v>45748</v>
      </c>
      <c r="B105" s="13"/>
      <c r="C105" s="14"/>
      <c r="D105" s="13"/>
      <c r="E105" s="10"/>
      <c r="F105" s="13"/>
      <c r="G105" s="14" t="str">
        <f>IF(ISBLANK(Table13[[#This Row],[EARNED]]),"",Table13[[#This Row],[EARNED]])</f>
        <v/>
      </c>
      <c r="H105" s="12"/>
      <c r="I105" s="9"/>
      <c r="J105" s="12"/>
      <c r="K105" s="21"/>
    </row>
    <row r="106" spans="1:11" x14ac:dyDescent="0.3">
      <c r="A106" s="24"/>
      <c r="B106" s="13"/>
      <c r="C106" s="14"/>
      <c r="D106" s="13"/>
      <c r="E106" s="10"/>
      <c r="F106" s="13"/>
      <c r="G106" s="14" t="str">
        <f>IF(ISBLANK(Table13[[#This Row],[EARNED]]),"",Table13[[#This Row],[EARNED]])</f>
        <v/>
      </c>
      <c r="H106" s="12"/>
      <c r="I106" s="9"/>
      <c r="J106" s="12"/>
      <c r="K106" s="21"/>
    </row>
    <row r="107" spans="1:11" x14ac:dyDescent="0.3">
      <c r="A107" s="24"/>
      <c r="B107" s="13"/>
      <c r="C107" s="14"/>
      <c r="D107" s="13"/>
      <c r="E107" s="10"/>
      <c r="F107" s="13"/>
      <c r="G107" s="14" t="str">
        <f>IF(ISBLANK(Table13[[#This Row],[EARNED]]),"",Table13[[#This Row],[EARNED]])</f>
        <v/>
      </c>
      <c r="H107" s="12"/>
      <c r="I107" s="9"/>
      <c r="J107" s="12"/>
      <c r="K107" s="21"/>
    </row>
    <row r="108" spans="1:11" x14ac:dyDescent="0.3">
      <c r="A108" s="24"/>
      <c r="B108" s="13"/>
      <c r="C108" s="14"/>
      <c r="D108" s="13"/>
      <c r="E108" s="10"/>
      <c r="F108" s="13"/>
      <c r="G108" s="14" t="str">
        <f>IF(ISBLANK(Table13[[#This Row],[EARNED]]),"",Table13[[#This Row],[EARNED]])</f>
        <v/>
      </c>
      <c r="H108" s="13"/>
      <c r="I108" s="10"/>
      <c r="J108" s="13"/>
      <c r="K108" s="16"/>
    </row>
    <row r="109" spans="1:11" x14ac:dyDescent="0.3">
      <c r="A109" s="24"/>
      <c r="B109" s="12"/>
      <c r="C109" s="14"/>
      <c r="D109" s="12"/>
      <c r="E109" s="9"/>
      <c r="F109" s="12"/>
      <c r="G109" s="14" t="str">
        <f>IF(ISBLANK(Table13[[#This Row],[EARNED]]),"",Table13[[#This Row],[EARNED]])</f>
        <v/>
      </c>
      <c r="H109" s="12"/>
      <c r="I109" s="9"/>
      <c r="J109" s="12"/>
      <c r="K109" s="21"/>
    </row>
    <row r="110" spans="1:11" x14ac:dyDescent="0.3">
      <c r="A110" s="24"/>
      <c r="B110" s="12"/>
      <c r="C110" s="14"/>
      <c r="D110" s="12"/>
      <c r="E110" s="9"/>
      <c r="F110" s="12"/>
      <c r="G110" s="14" t="str">
        <f>IF(ISBLANK(Table13[[#This Row],[EARNED]]),"",Table13[[#This Row],[EARNED]])</f>
        <v/>
      </c>
      <c r="H110" s="12"/>
      <c r="I110" s="9"/>
      <c r="J110" s="12"/>
      <c r="K110" s="21"/>
    </row>
    <row r="111" spans="1:11" x14ac:dyDescent="0.3">
      <c r="A111" s="24"/>
      <c r="B111" s="12"/>
      <c r="C111" s="14"/>
      <c r="D111" s="12"/>
      <c r="E111" s="9"/>
      <c r="F111" s="12"/>
      <c r="G111" s="14" t="str">
        <f>IF(ISBLANK(Table13[[#This Row],[EARNED]]),"",Table13[[#This Row],[EARNED]])</f>
        <v/>
      </c>
      <c r="H111" s="12"/>
      <c r="I111" s="9"/>
      <c r="J111" s="12"/>
      <c r="K111" s="21"/>
    </row>
    <row r="112" spans="1:11" x14ac:dyDescent="0.3">
      <c r="A112" s="24"/>
      <c r="B112" s="12"/>
      <c r="C112" s="14"/>
      <c r="D112" s="12"/>
      <c r="E112" s="9"/>
      <c r="F112" s="12"/>
      <c r="G112" s="14" t="str">
        <f>IF(ISBLANK(Table13[[#This Row],[EARNED]]),"",Table13[[#This Row],[EARNED]])</f>
        <v/>
      </c>
      <c r="H112" s="12"/>
      <c r="I112" s="9"/>
      <c r="J112" s="12"/>
      <c r="K112" s="21"/>
    </row>
    <row r="113" spans="1:11" x14ac:dyDescent="0.3">
      <c r="A113" s="24"/>
      <c r="B113" s="13"/>
      <c r="C113" s="14"/>
      <c r="D113" s="13"/>
      <c r="E113" s="10"/>
      <c r="F113" s="13"/>
      <c r="G113" s="14" t="str">
        <f>IF(ISBLANK(Table13[[#This Row],[EARNED]]),"",Table13[[#This Row],[EARNED]])</f>
        <v/>
      </c>
      <c r="H113" s="13"/>
      <c r="I113" s="10"/>
      <c r="J113" s="13"/>
      <c r="K113" s="16"/>
    </row>
  </sheetData>
  <mergeCells count="11">
    <mergeCell ref="B2:C2"/>
    <mergeCell ref="F2:G2"/>
    <mergeCell ref="J2:K2"/>
    <mergeCell ref="B3:C3"/>
    <mergeCell ref="F3:G3"/>
    <mergeCell ref="J3:K3"/>
    <mergeCell ref="B4:C4"/>
    <mergeCell ref="F4:G4"/>
    <mergeCell ref="J4:K4"/>
    <mergeCell ref="C7:F7"/>
    <mergeCell ref="G7:J7"/>
  </mergeCells>
  <dataValidations disablePrompts="1" count="2">
    <dataValidation type="list" allowBlank="1" showInputMessage="1" showErrorMessage="1" sqref="B4:C4" xr:uid="{00000000-0002-0000-0000-000000000000}">
      <formula1>"PERMANENT, CO-TERMINUS, CASUAL, JOBCON"</formula1>
    </dataValidation>
    <dataValidation type="list" allowBlank="1" showInputMessage="1" showErrorMessage="1" sqref="F2:G2" xr:uid="{00000000-0002-0000-0000-000001000000}">
      <formula1>"1 - Married (and not separated), 2 - Widowed (including living common law), 3 - Separated (including living common law), 4 - Divorced (including living common law), 5 - Single (including living common law)"</formula1>
    </dataValidation>
  </dataValidations>
  <pageMargins left="0.25" right="0.25" top="0.75" bottom="0.75" header="0.3" footer="0.3"/>
  <pageSetup scale="88" fitToHeight="0" orientation="landscape" verticalDpi="300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    OIC-HRMO&amp;RPage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2:K87"/>
  <sheetViews>
    <sheetView topLeftCell="A2" zoomScaleNormal="100" workbookViewId="0">
      <pane ySplit="3696" topLeftCell="A70" activePane="bottomLeft"/>
      <selection activeCell="I10" sqref="I10"/>
      <selection pane="bottomLeft" activeCell="A83" sqref="A83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1" customWidth="1"/>
    <col min="4" max="4" width="12.6640625" style="1" customWidth="1"/>
    <col min="5" max="5" width="11.6640625" style="1" customWidth="1"/>
    <col min="6" max="6" width="12.6640625" style="1" customWidth="1"/>
    <col min="7" max="7" width="12.109375" style="31" customWidth="1"/>
    <col min="8" max="8" width="12.6640625" style="1" customWidth="1"/>
    <col min="9" max="9" width="11.664062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30" t="s">
        <v>9</v>
      </c>
      <c r="B2" s="46" t="s">
        <v>34</v>
      </c>
      <c r="C2" s="46"/>
      <c r="D2" s="22" t="s">
        <v>14</v>
      </c>
      <c r="E2" s="11"/>
      <c r="F2" s="50"/>
      <c r="G2" s="50"/>
      <c r="H2" s="29" t="s">
        <v>10</v>
      </c>
      <c r="I2" s="26"/>
      <c r="J2" s="47"/>
      <c r="K2" s="48"/>
    </row>
    <row r="3" spans="1:11" x14ac:dyDescent="0.3">
      <c r="A3" s="19" t="s">
        <v>15</v>
      </c>
      <c r="B3" s="46"/>
      <c r="C3" s="46"/>
      <c r="D3" s="23" t="s">
        <v>13</v>
      </c>
      <c r="F3" s="51"/>
      <c r="G3" s="47"/>
      <c r="H3" s="27" t="s">
        <v>11</v>
      </c>
      <c r="I3" s="27"/>
      <c r="J3" s="52"/>
      <c r="K3" s="53"/>
    </row>
    <row r="4" spans="1:11" ht="14.4" customHeight="1" x14ac:dyDescent="0.3">
      <c r="A4" s="19" t="s">
        <v>16</v>
      </c>
      <c r="B4" s="46" t="s">
        <v>70</v>
      </c>
      <c r="C4" s="46"/>
      <c r="D4" s="23" t="s">
        <v>12</v>
      </c>
      <c r="F4" s="47" t="s">
        <v>71</v>
      </c>
      <c r="G4" s="47"/>
      <c r="H4" s="27" t="s">
        <v>17</v>
      </c>
      <c r="I4" s="27"/>
      <c r="J4" s="47"/>
      <c r="K4" s="48"/>
    </row>
    <row r="5" spans="1:11" x14ac:dyDescent="0.3">
      <c r="A5" s="17"/>
      <c r="H5" s="28" t="s">
        <v>18</v>
      </c>
      <c r="I5" s="28"/>
      <c r="K5" s="4"/>
    </row>
    <row r="6" spans="1:11" x14ac:dyDescent="0.3">
      <c r="A6" s="18"/>
      <c r="B6" s="8"/>
      <c r="C6" s="32"/>
      <c r="D6" s="8"/>
      <c r="E6" s="8"/>
      <c r="F6" s="8"/>
      <c r="G6" s="32"/>
      <c r="H6" s="8"/>
      <c r="I6" s="8"/>
      <c r="J6" s="8"/>
      <c r="K6" s="20"/>
    </row>
    <row r="7" spans="1:11" x14ac:dyDescent="0.3">
      <c r="A7" s="15"/>
      <c r="B7" s="15"/>
      <c r="C7" s="49" t="s">
        <v>8</v>
      </c>
      <c r="D7" s="49"/>
      <c r="E7" s="49"/>
      <c r="F7" s="49"/>
      <c r="G7" s="49" t="s">
        <v>7</v>
      </c>
      <c r="H7" s="49"/>
      <c r="I7" s="49"/>
      <c r="J7" s="49"/>
      <c r="K7" s="15"/>
    </row>
    <row r="8" spans="1:11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3">
      <c r="A9" s="24"/>
      <c r="B9" s="25" t="s">
        <v>23</v>
      </c>
      <c r="C9" s="14"/>
      <c r="D9" s="12"/>
      <c r="E9" s="14">
        <f>SUM(Table1[EARNED])-SUM(Table1[Absence Undertime W/ Pay])+CONVERTION!$A$3</f>
        <v>67.661000000000001</v>
      </c>
      <c r="F9" s="12"/>
      <c r="G9" s="14" t="str">
        <f>IF(ISBLANK(Table1[[#This Row],[EARNED]]),"",Table1[[#This Row],[EARNED]])</f>
        <v/>
      </c>
      <c r="H9" s="12"/>
      <c r="I9" s="14">
        <f>SUM(Table1[[EARNED ]])-SUM(Table1[Absence Undertime  W/ Pay])+CONVERTION!$B$3</f>
        <v>115.25</v>
      </c>
      <c r="J9" s="12"/>
      <c r="K9" s="21"/>
    </row>
    <row r="10" spans="1:11" x14ac:dyDescent="0.3">
      <c r="A10" s="37" t="s">
        <v>43</v>
      </c>
      <c r="B10" s="21"/>
      <c r="C10" s="14"/>
      <c r="D10" s="40"/>
      <c r="E10" s="41" t="s">
        <v>32</v>
      </c>
      <c r="F10" s="21"/>
      <c r="G10" s="14" t="str">
        <f>IF(ISBLANK(Table1[[#This Row],[EARNED]]),"",Table1[[#This Row],[EARNED]])</f>
        <v/>
      </c>
      <c r="H10" s="40"/>
      <c r="I10" s="41" t="s">
        <v>32</v>
      </c>
      <c r="J10" s="12"/>
      <c r="K10" s="21"/>
    </row>
    <row r="11" spans="1:11" x14ac:dyDescent="0.3">
      <c r="A11" s="24">
        <v>43101</v>
      </c>
      <c r="B11" s="21" t="s">
        <v>39</v>
      </c>
      <c r="C11" s="14"/>
      <c r="D11" s="40"/>
      <c r="E11" s="14"/>
      <c r="F11" s="21"/>
      <c r="G11" s="14" t="str">
        <f>IF(ISBLANK(Table1[[#This Row],[EARNED]]),"",Table1[[#This Row],[EARNED]])</f>
        <v/>
      </c>
      <c r="H11" s="40"/>
      <c r="I11" s="14"/>
      <c r="J11" s="12"/>
      <c r="K11" s="39">
        <v>43130</v>
      </c>
    </row>
    <row r="12" spans="1:11" x14ac:dyDescent="0.3">
      <c r="A12" s="24"/>
      <c r="B12" s="21" t="s">
        <v>44</v>
      </c>
      <c r="C12" s="14"/>
      <c r="D12" s="40"/>
      <c r="E12" s="14"/>
      <c r="F12" s="21"/>
      <c r="G12" s="14" t="str">
        <f>IF(ISBLANK(Table1[[#This Row],[EARNED]]),"",Table1[[#This Row],[EARNED]])</f>
        <v/>
      </c>
      <c r="H12" s="40">
        <v>1</v>
      </c>
      <c r="I12" s="14"/>
      <c r="J12" s="12"/>
      <c r="K12" s="39">
        <v>43144</v>
      </c>
    </row>
    <row r="13" spans="1:11" x14ac:dyDescent="0.3">
      <c r="A13" s="24">
        <v>43132</v>
      </c>
      <c r="B13" s="21" t="s">
        <v>44</v>
      </c>
      <c r="C13" s="14"/>
      <c r="D13" s="40"/>
      <c r="E13" s="14"/>
      <c r="F13" s="21"/>
      <c r="G13" s="14" t="str">
        <f>IF(ISBLANK(Table1[[#This Row],[EARNED]]),"",Table1[[#This Row],[EARNED]])</f>
        <v/>
      </c>
      <c r="H13" s="40">
        <v>1</v>
      </c>
      <c r="I13" s="14"/>
      <c r="J13" s="12"/>
      <c r="K13" s="39">
        <v>43179</v>
      </c>
    </row>
    <row r="14" spans="1:11" x14ac:dyDescent="0.3">
      <c r="A14" s="24">
        <v>43252</v>
      </c>
      <c r="B14" s="21" t="s">
        <v>47</v>
      </c>
      <c r="C14" s="14"/>
      <c r="D14" s="40"/>
      <c r="E14" s="14"/>
      <c r="F14" s="21"/>
      <c r="G14" s="14" t="str">
        <f>IF(ISBLANK(Table1[[#This Row],[EARNED]]),"",Table1[[#This Row],[EARNED]])</f>
        <v/>
      </c>
      <c r="H14" s="40">
        <v>2</v>
      </c>
      <c r="I14" s="14"/>
      <c r="J14" s="12"/>
      <c r="K14" s="21" t="s">
        <v>48</v>
      </c>
    </row>
    <row r="15" spans="1:11" x14ac:dyDescent="0.3">
      <c r="A15" s="24">
        <v>43282</v>
      </c>
      <c r="B15" s="21" t="s">
        <v>39</v>
      </c>
      <c r="C15" s="14"/>
      <c r="D15" s="40"/>
      <c r="E15" s="14"/>
      <c r="F15" s="21"/>
      <c r="G15" s="14" t="str">
        <f>IF(ISBLANK(Table1[[#This Row],[EARNED]]),"",Table1[[#This Row],[EARNED]])</f>
        <v/>
      </c>
      <c r="H15" s="40"/>
      <c r="I15" s="14"/>
      <c r="J15" s="12"/>
      <c r="K15" s="39">
        <v>43305</v>
      </c>
    </row>
    <row r="16" spans="1:11" x14ac:dyDescent="0.3">
      <c r="A16" s="24"/>
      <c r="B16" s="21" t="s">
        <v>44</v>
      </c>
      <c r="C16" s="14"/>
      <c r="D16" s="40"/>
      <c r="E16" s="14"/>
      <c r="F16" s="21"/>
      <c r="G16" s="14" t="str">
        <f>IF(ISBLANK(Table1[[#This Row],[EARNED]]),"",Table1[[#This Row],[EARNED]])</f>
        <v/>
      </c>
      <c r="H16" s="40">
        <v>1</v>
      </c>
      <c r="I16" s="14"/>
      <c r="J16" s="12"/>
      <c r="K16" s="39">
        <v>43308</v>
      </c>
    </row>
    <row r="17" spans="1:11" x14ac:dyDescent="0.3">
      <c r="A17" s="24">
        <v>43313</v>
      </c>
      <c r="B17" s="21" t="s">
        <v>44</v>
      </c>
      <c r="C17" s="14"/>
      <c r="D17" s="40"/>
      <c r="E17" s="14"/>
      <c r="F17" s="21"/>
      <c r="G17" s="14" t="str">
        <f>IF(ISBLANK(Table1[[#This Row],[EARNED]]),"",Table1[[#This Row],[EARNED]])</f>
        <v/>
      </c>
      <c r="H17" s="40">
        <v>1</v>
      </c>
      <c r="I17" s="14"/>
      <c r="J17" s="12"/>
      <c r="K17" s="39">
        <v>43334</v>
      </c>
    </row>
    <row r="18" spans="1:11" x14ac:dyDescent="0.3">
      <c r="A18" s="24">
        <v>43344</v>
      </c>
      <c r="B18" s="21" t="s">
        <v>44</v>
      </c>
      <c r="C18" s="14"/>
      <c r="D18" s="40"/>
      <c r="E18" s="14"/>
      <c r="F18" s="21"/>
      <c r="G18" s="14" t="str">
        <f>IF(ISBLANK(Table1[[#This Row],[EARNED]]),"",Table1[[#This Row],[EARNED]])</f>
        <v/>
      </c>
      <c r="H18" s="40">
        <v>1</v>
      </c>
      <c r="I18" s="14"/>
      <c r="J18" s="12"/>
      <c r="K18" s="39">
        <v>43350</v>
      </c>
    </row>
    <row r="19" spans="1:11" x14ac:dyDescent="0.3">
      <c r="A19" s="24"/>
      <c r="B19" s="21" t="s">
        <v>44</v>
      </c>
      <c r="C19" s="14"/>
      <c r="D19" s="40"/>
      <c r="E19" s="14"/>
      <c r="F19" s="21"/>
      <c r="G19" s="14" t="str">
        <f>IF(ISBLANK(Table1[[#This Row],[EARNED]]),"",Table1[[#This Row],[EARNED]])</f>
        <v/>
      </c>
      <c r="H19" s="40"/>
      <c r="I19" s="14"/>
      <c r="J19" s="12"/>
      <c r="K19" s="39">
        <v>43370</v>
      </c>
    </row>
    <row r="20" spans="1:11" x14ac:dyDescent="0.3">
      <c r="A20" s="37" t="s">
        <v>50</v>
      </c>
      <c r="B20" s="21"/>
      <c r="C20" s="14"/>
      <c r="D20" s="40"/>
      <c r="E20" s="14"/>
      <c r="F20" s="21"/>
      <c r="G20" s="14" t="str">
        <f>IF(ISBLANK(Table1[[#This Row],[EARNED]]),"",Table1[[#This Row],[EARNED]])</f>
        <v/>
      </c>
      <c r="H20" s="40"/>
      <c r="I20" s="14"/>
      <c r="J20" s="12"/>
      <c r="K20" s="21"/>
    </row>
    <row r="21" spans="1:11" x14ac:dyDescent="0.3">
      <c r="A21" s="24">
        <v>43525</v>
      </c>
      <c r="B21" s="21" t="s">
        <v>36</v>
      </c>
      <c r="C21" s="14"/>
      <c r="D21" s="40"/>
      <c r="E21" s="14"/>
      <c r="F21" s="21"/>
      <c r="G21" s="14" t="str">
        <f>IF(ISBLANK(Table1[[#This Row],[EARNED]]),"",Table1[[#This Row],[EARNED]])</f>
        <v/>
      </c>
      <c r="H21" s="40"/>
      <c r="I21" s="14"/>
      <c r="J21" s="12"/>
      <c r="K21" s="21" t="s">
        <v>51</v>
      </c>
    </row>
    <row r="22" spans="1:11" x14ac:dyDescent="0.3">
      <c r="A22" s="24">
        <v>43709</v>
      </c>
      <c r="B22" s="21" t="s">
        <v>44</v>
      </c>
      <c r="C22" s="14"/>
      <c r="D22" s="40"/>
      <c r="E22" s="14"/>
      <c r="F22" s="21"/>
      <c r="G22" s="14" t="str">
        <f>IF(ISBLANK(Table1[[#This Row],[EARNED]]),"",Table1[[#This Row],[EARNED]])</f>
        <v/>
      </c>
      <c r="H22" s="40">
        <v>1</v>
      </c>
      <c r="I22" s="14"/>
      <c r="J22" s="12"/>
      <c r="K22" s="39">
        <v>43673</v>
      </c>
    </row>
    <row r="23" spans="1:11" x14ac:dyDescent="0.3">
      <c r="A23" s="24">
        <v>43800</v>
      </c>
      <c r="B23" s="21" t="s">
        <v>39</v>
      </c>
      <c r="C23" s="14"/>
      <c r="D23" s="40"/>
      <c r="E23" s="14"/>
      <c r="F23" s="21"/>
      <c r="G23" s="14" t="str">
        <f>IF(ISBLANK(Table1[[#This Row],[EARNED]]),"",Table1[[#This Row],[EARNED]])</f>
        <v/>
      </c>
      <c r="H23" s="40"/>
      <c r="I23" s="14"/>
      <c r="J23" s="12"/>
      <c r="K23" s="39">
        <v>43809</v>
      </c>
    </row>
    <row r="24" spans="1:11" x14ac:dyDescent="0.3">
      <c r="A24" s="37" t="s">
        <v>54</v>
      </c>
      <c r="B24" s="21"/>
      <c r="C24" s="14"/>
      <c r="D24" s="40"/>
      <c r="E24" s="14"/>
      <c r="F24" s="21"/>
      <c r="G24" s="14" t="str">
        <f>IF(ISBLANK(Table1[[#This Row],[EARNED]]),"",Table1[[#This Row],[EARNED]])</f>
        <v/>
      </c>
      <c r="H24" s="40"/>
      <c r="I24" s="14"/>
      <c r="J24" s="12"/>
      <c r="K24" s="21"/>
    </row>
    <row r="25" spans="1:11" x14ac:dyDescent="0.3">
      <c r="A25" s="24">
        <v>43831</v>
      </c>
      <c r="B25" s="21"/>
      <c r="C25" s="14"/>
      <c r="D25" s="40"/>
      <c r="E25" s="14"/>
      <c r="F25" s="21"/>
      <c r="G25" s="14" t="str">
        <f>IF(ISBLANK(Table1[[#This Row],[EARNED]]),"",Table1[[#This Row],[EARNED]])</f>
        <v/>
      </c>
      <c r="H25" s="40"/>
      <c r="I25" s="14"/>
      <c r="J25" s="12"/>
      <c r="K25" s="21"/>
    </row>
    <row r="26" spans="1:11" x14ac:dyDescent="0.3">
      <c r="A26" s="24">
        <v>43862</v>
      </c>
      <c r="B26" s="21" t="s">
        <v>39</v>
      </c>
      <c r="C26" s="14"/>
      <c r="D26" s="40"/>
      <c r="E26" s="14"/>
      <c r="F26" s="21"/>
      <c r="G26" s="14" t="str">
        <f>IF(ISBLANK(Table1[[#This Row],[EARNED]]),"",Table1[[#This Row],[EARNED]])</f>
        <v/>
      </c>
      <c r="H26" s="40"/>
      <c r="I26" s="14"/>
      <c r="J26" s="12"/>
      <c r="K26" s="39">
        <v>43881</v>
      </c>
    </row>
    <row r="27" spans="1:11" x14ac:dyDescent="0.3">
      <c r="A27" s="24"/>
      <c r="B27" s="21" t="s">
        <v>55</v>
      </c>
      <c r="C27" s="14"/>
      <c r="D27" s="40"/>
      <c r="E27" s="14"/>
      <c r="F27" s="21"/>
      <c r="G27" s="14" t="str">
        <f>IF(ISBLANK(Table1[[#This Row],[EARNED]]),"",Table1[[#This Row],[EARNED]])</f>
        <v/>
      </c>
      <c r="H27" s="40"/>
      <c r="I27" s="14"/>
      <c r="J27" s="12"/>
      <c r="K27" s="39">
        <v>43873</v>
      </c>
    </row>
    <row r="28" spans="1:11" x14ac:dyDescent="0.3">
      <c r="A28" s="24">
        <v>43891</v>
      </c>
      <c r="B28" s="21" t="s">
        <v>39</v>
      </c>
      <c r="C28" s="14"/>
      <c r="D28" s="40"/>
      <c r="E28" s="14"/>
      <c r="F28" s="21"/>
      <c r="G28" s="14" t="str">
        <f>IF(ISBLANK(Table1[[#This Row],[EARNED]]),"",Table1[[#This Row],[EARNED]])</f>
        <v/>
      </c>
      <c r="H28" s="40"/>
      <c r="I28" s="14"/>
      <c r="J28" s="12"/>
      <c r="K28" s="39">
        <v>43902</v>
      </c>
    </row>
    <row r="29" spans="1:11" x14ac:dyDescent="0.3">
      <c r="A29" s="24">
        <v>44044</v>
      </c>
      <c r="B29" s="21" t="s">
        <v>39</v>
      </c>
      <c r="C29" s="14"/>
      <c r="D29" s="40"/>
      <c r="E29" s="14"/>
      <c r="F29" s="21"/>
      <c r="G29" s="14" t="str">
        <f>IF(ISBLANK(Table1[[#This Row],[EARNED]]),"",Table1[[#This Row],[EARNED]])</f>
        <v/>
      </c>
      <c r="H29" s="40"/>
      <c r="I29" s="14"/>
      <c r="J29" s="12"/>
      <c r="K29" s="39">
        <v>44057</v>
      </c>
    </row>
    <row r="30" spans="1:11" x14ac:dyDescent="0.3">
      <c r="A30" s="24">
        <v>44075</v>
      </c>
      <c r="B30" s="21" t="s">
        <v>44</v>
      </c>
      <c r="C30" s="14"/>
      <c r="D30" s="40"/>
      <c r="E30" s="14"/>
      <c r="F30" s="21"/>
      <c r="G30" s="14" t="str">
        <f>IF(ISBLANK(Table1[[#This Row],[EARNED]]),"",Table1[[#This Row],[EARNED]])</f>
        <v/>
      </c>
      <c r="H30" s="40">
        <v>1</v>
      </c>
      <c r="I30" s="14"/>
      <c r="J30" s="12"/>
      <c r="K30" s="39">
        <v>44088</v>
      </c>
    </row>
    <row r="31" spans="1:11" x14ac:dyDescent="0.3">
      <c r="A31" s="24">
        <v>44166</v>
      </c>
      <c r="B31" s="21" t="s">
        <v>44</v>
      </c>
      <c r="C31" s="14"/>
      <c r="D31" s="40"/>
      <c r="E31" s="14"/>
      <c r="F31" s="21"/>
      <c r="G31" s="14" t="str">
        <f>IF(ISBLANK(Table1[[#This Row],[EARNED]]),"",Table1[[#This Row],[EARNED]])</f>
        <v/>
      </c>
      <c r="H31" s="40">
        <v>1</v>
      </c>
      <c r="I31" s="14"/>
      <c r="J31" s="12"/>
      <c r="K31" s="39">
        <v>44193</v>
      </c>
    </row>
    <row r="32" spans="1:11" x14ac:dyDescent="0.3">
      <c r="A32" s="37" t="s">
        <v>57</v>
      </c>
      <c r="B32" s="21"/>
      <c r="C32" s="14"/>
      <c r="D32" s="40"/>
      <c r="E32" s="14"/>
      <c r="F32" s="21"/>
      <c r="G32" s="14" t="str">
        <f>IF(ISBLANK(Table1[[#This Row],[EARNED]]),"",Table1[[#This Row],[EARNED]])</f>
        <v/>
      </c>
      <c r="H32" s="40"/>
      <c r="I32" s="14"/>
      <c r="J32" s="12"/>
      <c r="K32" s="21"/>
    </row>
    <row r="33" spans="1:11" x14ac:dyDescent="0.3">
      <c r="A33" s="24">
        <v>44197</v>
      </c>
      <c r="B33" s="21" t="s">
        <v>44</v>
      </c>
      <c r="C33" s="14"/>
      <c r="D33" s="40"/>
      <c r="E33" s="14"/>
      <c r="F33" s="21"/>
      <c r="G33" s="14" t="str">
        <f>IF(ISBLANK(Table1[[#This Row],[EARNED]]),"",Table1[[#This Row],[EARNED]])</f>
        <v/>
      </c>
      <c r="H33" s="40">
        <v>1</v>
      </c>
      <c r="I33" s="14"/>
      <c r="J33" s="12"/>
      <c r="K33" s="39">
        <v>44204</v>
      </c>
    </row>
    <row r="34" spans="1:11" x14ac:dyDescent="0.3">
      <c r="A34" s="24"/>
      <c r="B34" s="21" t="s">
        <v>39</v>
      </c>
      <c r="C34" s="14"/>
      <c r="D34" s="40"/>
      <c r="E34" s="14"/>
      <c r="F34" s="21"/>
      <c r="G34" s="14" t="str">
        <f>IF(ISBLANK(Table1[[#This Row],[EARNED]]),"",Table1[[#This Row],[EARNED]])</f>
        <v/>
      </c>
      <c r="H34" s="40"/>
      <c r="I34" s="14"/>
      <c r="J34" s="12"/>
      <c r="K34" s="39">
        <v>44225</v>
      </c>
    </row>
    <row r="35" spans="1:11" x14ac:dyDescent="0.3">
      <c r="A35" s="24">
        <v>44256</v>
      </c>
      <c r="B35" s="21" t="s">
        <v>36</v>
      </c>
      <c r="C35" s="14"/>
      <c r="D35" s="40"/>
      <c r="E35" s="14"/>
      <c r="F35" s="21"/>
      <c r="G35" s="14" t="str">
        <f>IF(ISBLANK(Table1[[#This Row],[EARNED]]),"",Table1[[#This Row],[EARNED]])</f>
        <v/>
      </c>
      <c r="H35" s="40"/>
      <c r="I35" s="14"/>
      <c r="J35" s="12"/>
      <c r="K35" s="21" t="s">
        <v>58</v>
      </c>
    </row>
    <row r="36" spans="1:11" x14ac:dyDescent="0.3">
      <c r="A36" s="24">
        <v>44378</v>
      </c>
      <c r="B36" s="21" t="s">
        <v>44</v>
      </c>
      <c r="C36" s="14"/>
      <c r="D36" s="40"/>
      <c r="E36" s="14"/>
      <c r="F36" s="21"/>
      <c r="G36" s="14" t="str">
        <f>IF(ISBLANK(Table1[[#This Row],[EARNED]]),"",Table1[[#This Row],[EARNED]])</f>
        <v/>
      </c>
      <c r="H36" s="40">
        <v>1</v>
      </c>
      <c r="I36" s="14"/>
      <c r="J36" s="12"/>
      <c r="K36" s="39">
        <v>44378</v>
      </c>
    </row>
    <row r="37" spans="1:11" x14ac:dyDescent="0.3">
      <c r="A37" s="24">
        <v>44470</v>
      </c>
      <c r="B37" s="21" t="s">
        <v>44</v>
      </c>
      <c r="C37" s="14"/>
      <c r="D37" s="40"/>
      <c r="E37" s="14"/>
      <c r="F37" s="21"/>
      <c r="G37" s="14" t="str">
        <f>IF(ISBLANK(Table1[[#This Row],[EARNED]]),"",Table1[[#This Row],[EARNED]])</f>
        <v/>
      </c>
      <c r="H37" s="40">
        <v>1</v>
      </c>
      <c r="I37" s="14"/>
      <c r="J37" s="12"/>
      <c r="K37" s="39">
        <v>44491</v>
      </c>
    </row>
    <row r="38" spans="1:11" x14ac:dyDescent="0.3">
      <c r="A38" s="24"/>
      <c r="B38" s="21" t="s">
        <v>44</v>
      </c>
      <c r="C38" s="14"/>
      <c r="D38" s="40"/>
      <c r="E38" s="14"/>
      <c r="F38" s="21"/>
      <c r="G38" s="14" t="str">
        <f>IF(ISBLANK(Table1[[#This Row],[EARNED]]),"",Table1[[#This Row],[EARNED]])</f>
        <v/>
      </c>
      <c r="H38" s="40">
        <v>1</v>
      </c>
      <c r="I38" s="14"/>
      <c r="J38" s="12"/>
      <c r="K38" s="39">
        <v>44496</v>
      </c>
    </row>
    <row r="39" spans="1:11" x14ac:dyDescent="0.3">
      <c r="A39" s="24"/>
      <c r="B39" s="21" t="s">
        <v>44</v>
      </c>
      <c r="C39" s="14"/>
      <c r="D39" s="40"/>
      <c r="E39" s="14"/>
      <c r="F39" s="21"/>
      <c r="G39" s="14" t="str">
        <f>IF(ISBLANK(Table1[[#This Row],[EARNED]]),"",Table1[[#This Row],[EARNED]])</f>
        <v/>
      </c>
      <c r="H39" s="40">
        <v>1</v>
      </c>
      <c r="I39" s="14"/>
      <c r="J39" s="12"/>
      <c r="K39" s="39">
        <v>44498</v>
      </c>
    </row>
    <row r="40" spans="1:11" x14ac:dyDescent="0.3">
      <c r="A40" s="24">
        <v>44501</v>
      </c>
      <c r="B40" s="21" t="s">
        <v>38</v>
      </c>
      <c r="C40" s="14"/>
      <c r="D40" s="40">
        <v>1</v>
      </c>
      <c r="E40" s="14"/>
      <c r="F40" s="21"/>
      <c r="G40" s="14" t="str">
        <f>IF(ISBLANK(Table1[[#This Row],[EARNED]]),"",Table1[[#This Row],[EARNED]])</f>
        <v/>
      </c>
      <c r="H40" s="40"/>
      <c r="I40" s="14"/>
      <c r="J40" s="12"/>
      <c r="K40" s="39">
        <v>44519</v>
      </c>
    </row>
    <row r="41" spans="1:11" x14ac:dyDescent="0.3">
      <c r="A41" s="37" t="s">
        <v>35</v>
      </c>
      <c r="B41" s="12"/>
      <c r="C41" s="14"/>
      <c r="D41" s="12"/>
      <c r="E41" s="14"/>
      <c r="F41" s="12"/>
      <c r="G41" s="14" t="str">
        <f>IF(ISBLANK(Table1[[#This Row],[EARNED]]),"",Table1[[#This Row],[EARNED]])</f>
        <v/>
      </c>
      <c r="H41" s="12"/>
      <c r="I41" s="14"/>
      <c r="J41" s="12"/>
      <c r="K41" s="21"/>
    </row>
    <row r="42" spans="1:11" x14ac:dyDescent="0.3">
      <c r="A42" s="24">
        <v>44562</v>
      </c>
      <c r="B42" s="12" t="s">
        <v>36</v>
      </c>
      <c r="C42" s="14"/>
      <c r="D42" s="12"/>
      <c r="E42" s="9"/>
      <c r="F42" s="12"/>
      <c r="G42" s="14" t="str">
        <f>IF(ISBLANK(Table1[[#This Row],[EARNED]]),"",Table1[[#This Row],[EARNED]])</f>
        <v/>
      </c>
      <c r="H42" s="12"/>
      <c r="I42" s="9"/>
      <c r="J42" s="12"/>
      <c r="K42" s="21" t="s">
        <v>37</v>
      </c>
    </row>
    <row r="43" spans="1:11" x14ac:dyDescent="0.3">
      <c r="A43" s="24">
        <v>44593</v>
      </c>
      <c r="B43" s="12" t="s">
        <v>39</v>
      </c>
      <c r="C43" s="14"/>
      <c r="D43" s="12"/>
      <c r="E43" s="9"/>
      <c r="F43" s="12"/>
      <c r="G43" s="14" t="str">
        <f>IF(ISBLANK(Table1[[#This Row],[EARNED]]),"",Table1[[#This Row],[EARNED]])</f>
        <v/>
      </c>
      <c r="H43" s="12"/>
      <c r="I43" s="9"/>
      <c r="J43" s="12"/>
      <c r="K43" s="21" t="s">
        <v>40</v>
      </c>
    </row>
    <row r="44" spans="1:11" x14ac:dyDescent="0.3">
      <c r="A44" s="24">
        <v>44774</v>
      </c>
      <c r="B44" s="12" t="s">
        <v>44</v>
      </c>
      <c r="C44" s="14"/>
      <c r="D44" s="12"/>
      <c r="E44" s="9"/>
      <c r="F44" s="12"/>
      <c r="G44" s="14" t="str">
        <f>IF(ISBLANK(Table1[[#This Row],[EARNED]]),"",Table1[[#This Row],[EARNED]])</f>
        <v/>
      </c>
      <c r="H44" s="12">
        <v>1</v>
      </c>
      <c r="I44" s="9"/>
      <c r="J44" s="12"/>
      <c r="K44" s="39">
        <v>44792</v>
      </c>
    </row>
    <row r="45" spans="1:11" x14ac:dyDescent="0.3">
      <c r="A45" s="24"/>
      <c r="B45" s="21" t="s">
        <v>47</v>
      </c>
      <c r="C45" s="14"/>
      <c r="D45" s="40"/>
      <c r="E45" s="9"/>
      <c r="F45" s="21"/>
      <c r="G45" s="14" t="str">
        <f>IF(ISBLANK(Table1[[#This Row],[EARNED]]),"",Table1[[#This Row],[EARNED]])</f>
        <v/>
      </c>
      <c r="H45" s="40">
        <v>2</v>
      </c>
      <c r="I45" s="9"/>
      <c r="J45" s="12"/>
      <c r="K45" s="39" t="s">
        <v>61</v>
      </c>
    </row>
    <row r="46" spans="1:11" x14ac:dyDescent="0.3">
      <c r="A46" s="24"/>
      <c r="B46" s="21" t="s">
        <v>47</v>
      </c>
      <c r="C46" s="14"/>
      <c r="D46" s="40"/>
      <c r="E46" s="9"/>
      <c r="F46" s="21"/>
      <c r="G46" s="14" t="str">
        <f>IF(ISBLANK(Table1[[#This Row],[EARNED]]),"",Table1[[#This Row],[EARNED]])</f>
        <v/>
      </c>
      <c r="H46" s="40">
        <v>2</v>
      </c>
      <c r="I46" s="9"/>
      <c r="J46" s="12"/>
      <c r="K46" s="21" t="s">
        <v>72</v>
      </c>
    </row>
    <row r="47" spans="1:11" x14ac:dyDescent="0.3">
      <c r="A47" s="24">
        <v>44805</v>
      </c>
      <c r="B47" s="13" t="s">
        <v>73</v>
      </c>
      <c r="C47" s="14"/>
      <c r="D47" s="13"/>
      <c r="E47" s="10"/>
      <c r="F47" s="13"/>
      <c r="G47" s="14" t="str">
        <f>IF(ISBLANK(Table1[[#This Row],[EARNED]]),"",Table1[[#This Row],[EARNED]])</f>
        <v/>
      </c>
      <c r="H47" s="13">
        <v>5</v>
      </c>
      <c r="I47" s="10"/>
      <c r="J47" s="13"/>
      <c r="K47" s="16" t="s">
        <v>74</v>
      </c>
    </row>
    <row r="48" spans="1:11" x14ac:dyDescent="0.3">
      <c r="A48" s="24"/>
      <c r="B48" s="21" t="s">
        <v>44</v>
      </c>
      <c r="C48" s="14"/>
      <c r="D48" s="40"/>
      <c r="E48" s="9"/>
      <c r="F48" s="21"/>
      <c r="G48" s="14" t="str">
        <f>IF(ISBLANK(Table1[[#This Row],[EARNED]]),"",Table1[[#This Row],[EARNED]])</f>
        <v/>
      </c>
      <c r="H48" s="40">
        <v>1</v>
      </c>
      <c r="I48" s="9"/>
      <c r="J48" s="12"/>
      <c r="K48" s="39">
        <v>44823</v>
      </c>
    </row>
    <row r="49" spans="1:11" x14ac:dyDescent="0.3">
      <c r="A49" s="24"/>
      <c r="B49" s="21" t="s">
        <v>44</v>
      </c>
      <c r="C49" s="14"/>
      <c r="D49" s="40"/>
      <c r="E49" s="9"/>
      <c r="F49" s="21"/>
      <c r="G49" s="14" t="str">
        <f>IF(ISBLANK(Table1[[#This Row],[EARNED]]),"",Table1[[#This Row],[EARNED]])</f>
        <v/>
      </c>
      <c r="H49" s="40">
        <v>1</v>
      </c>
      <c r="I49" s="9"/>
      <c r="J49" s="12"/>
      <c r="K49" s="39">
        <v>44806</v>
      </c>
    </row>
    <row r="50" spans="1:11" x14ac:dyDescent="0.3">
      <c r="A50" s="24">
        <v>44835</v>
      </c>
      <c r="B50" s="21" t="s">
        <v>38</v>
      </c>
      <c r="C50" s="14"/>
      <c r="D50" s="40">
        <v>1</v>
      </c>
      <c r="E50" s="9"/>
      <c r="F50" s="21"/>
      <c r="G50" s="14" t="str">
        <f>IF(ISBLANK(Table1[[#This Row],[EARNED]]),"",Table1[[#This Row],[EARNED]])</f>
        <v/>
      </c>
      <c r="H50" s="40"/>
      <c r="I50" s="9"/>
      <c r="J50" s="12"/>
      <c r="K50" s="39">
        <v>44847</v>
      </c>
    </row>
    <row r="51" spans="1:11" x14ac:dyDescent="0.3">
      <c r="A51" s="37" t="s">
        <v>75</v>
      </c>
      <c r="B51" s="12"/>
      <c r="C51" s="14"/>
      <c r="D51" s="12"/>
      <c r="E51" s="9"/>
      <c r="F51" s="12"/>
      <c r="G51" s="14"/>
      <c r="H51" s="12"/>
      <c r="I51" s="9"/>
      <c r="J51" s="12"/>
      <c r="K51" s="21"/>
    </row>
    <row r="52" spans="1:11" x14ac:dyDescent="0.3">
      <c r="A52" s="24">
        <v>44927</v>
      </c>
      <c r="B52" s="12" t="s">
        <v>39</v>
      </c>
      <c r="C52" s="14"/>
      <c r="D52" s="12"/>
      <c r="E52" s="9"/>
      <c r="F52" s="12"/>
      <c r="G52" s="14"/>
      <c r="H52" s="12"/>
      <c r="I52" s="9"/>
      <c r="J52" s="12"/>
      <c r="K52" s="39">
        <v>44936</v>
      </c>
    </row>
    <row r="53" spans="1:11" x14ac:dyDescent="0.3">
      <c r="A53" s="24">
        <v>45017</v>
      </c>
      <c r="B53" s="12" t="s">
        <v>38</v>
      </c>
      <c r="C53" s="14"/>
      <c r="D53" s="12">
        <v>1</v>
      </c>
      <c r="E53" s="9"/>
      <c r="F53" s="12"/>
      <c r="G53" s="14"/>
      <c r="H53" s="12"/>
      <c r="I53" s="9"/>
      <c r="J53" s="12"/>
      <c r="K53" s="39">
        <v>45044</v>
      </c>
    </row>
    <row r="54" spans="1:11" x14ac:dyDescent="0.3">
      <c r="A54" s="24"/>
      <c r="B54" s="12" t="s">
        <v>45</v>
      </c>
      <c r="C54" s="14"/>
      <c r="D54" s="12">
        <v>2</v>
      </c>
      <c r="E54" s="9"/>
      <c r="F54" s="12"/>
      <c r="G54" s="14"/>
      <c r="H54" s="12"/>
      <c r="I54" s="9"/>
      <c r="J54" s="12"/>
      <c r="K54" s="21" t="s">
        <v>76</v>
      </c>
    </row>
    <row r="55" spans="1:11" x14ac:dyDescent="0.3">
      <c r="A55" s="24"/>
      <c r="B55" s="12" t="s">
        <v>77</v>
      </c>
      <c r="C55" s="14"/>
      <c r="D55" s="12"/>
      <c r="E55" s="9"/>
      <c r="F55" s="12"/>
      <c r="G55" s="14"/>
      <c r="H55" s="12">
        <v>3</v>
      </c>
      <c r="I55" s="9"/>
      <c r="J55" s="12"/>
      <c r="K55" s="21" t="s">
        <v>78</v>
      </c>
    </row>
    <row r="56" spans="1:11" x14ac:dyDescent="0.3">
      <c r="A56" s="24">
        <v>45047</v>
      </c>
      <c r="B56" s="12" t="s">
        <v>39</v>
      </c>
      <c r="C56" s="14"/>
      <c r="D56" s="12"/>
      <c r="E56" s="9"/>
      <c r="F56" s="12"/>
      <c r="G56" s="14"/>
      <c r="H56" s="12"/>
      <c r="I56" s="9"/>
      <c r="J56" s="12"/>
      <c r="K56" s="39">
        <v>45062</v>
      </c>
    </row>
    <row r="57" spans="1:11" x14ac:dyDescent="0.3">
      <c r="A57" s="24">
        <v>45078</v>
      </c>
      <c r="B57" s="12" t="s">
        <v>39</v>
      </c>
      <c r="C57" s="14"/>
      <c r="D57" s="12"/>
      <c r="E57" s="9"/>
      <c r="F57" s="12"/>
      <c r="G57" s="14"/>
      <c r="H57" s="12"/>
      <c r="I57" s="9"/>
      <c r="J57" s="12"/>
      <c r="K57" s="39">
        <v>45093</v>
      </c>
    </row>
    <row r="58" spans="1:11" x14ac:dyDescent="0.3">
      <c r="A58" s="24">
        <v>45104</v>
      </c>
      <c r="B58" s="12" t="s">
        <v>47</v>
      </c>
      <c r="C58" s="14"/>
      <c r="D58" s="12"/>
      <c r="E58" s="9"/>
      <c r="F58" s="12"/>
      <c r="G58" s="14"/>
      <c r="H58" s="12">
        <v>2</v>
      </c>
      <c r="I58" s="9"/>
      <c r="J58" s="12"/>
      <c r="K58" s="21" t="s">
        <v>79</v>
      </c>
    </row>
    <row r="59" spans="1:11" x14ac:dyDescent="0.3">
      <c r="A59" s="24">
        <v>45110</v>
      </c>
      <c r="B59" s="12" t="s">
        <v>44</v>
      </c>
      <c r="C59" s="14"/>
      <c r="D59" s="12"/>
      <c r="E59" s="9"/>
      <c r="F59" s="12"/>
      <c r="G59" s="14"/>
      <c r="H59" s="12">
        <v>1</v>
      </c>
      <c r="I59" s="9"/>
      <c r="J59" s="12"/>
      <c r="K59" s="39">
        <v>45107</v>
      </c>
    </row>
    <row r="60" spans="1:11" x14ac:dyDescent="0.3">
      <c r="A60" s="24">
        <v>45106</v>
      </c>
      <c r="B60" s="12" t="s">
        <v>38</v>
      </c>
      <c r="C60" s="14"/>
      <c r="D60" s="12">
        <v>1</v>
      </c>
      <c r="E60" s="9"/>
      <c r="F60" s="12"/>
      <c r="G60" s="14"/>
      <c r="H60" s="12"/>
      <c r="I60" s="9"/>
      <c r="J60" s="12"/>
      <c r="K60" s="21" t="s">
        <v>80</v>
      </c>
    </row>
    <row r="61" spans="1:11" x14ac:dyDescent="0.3">
      <c r="A61" s="24">
        <v>45112</v>
      </c>
      <c r="B61" s="12" t="s">
        <v>45</v>
      </c>
      <c r="C61" s="14"/>
      <c r="D61" s="12">
        <v>2</v>
      </c>
      <c r="E61" s="9"/>
      <c r="F61" s="12"/>
      <c r="G61" s="14"/>
      <c r="H61" s="12"/>
      <c r="I61" s="9"/>
      <c r="J61" s="12"/>
      <c r="K61" s="21" t="s">
        <v>81</v>
      </c>
    </row>
    <row r="62" spans="1:11" x14ac:dyDescent="0.3">
      <c r="A62" s="24"/>
      <c r="B62" s="12" t="s">
        <v>45</v>
      </c>
      <c r="C62" s="14"/>
      <c r="D62" s="12">
        <v>2</v>
      </c>
      <c r="E62" s="9"/>
      <c r="F62" s="12"/>
      <c r="G62" s="14"/>
      <c r="H62" s="12"/>
      <c r="I62" s="9"/>
      <c r="J62" s="12"/>
      <c r="K62" s="21" t="s">
        <v>82</v>
      </c>
    </row>
    <row r="63" spans="1:11" x14ac:dyDescent="0.3">
      <c r="A63" s="24"/>
      <c r="B63" s="12" t="s">
        <v>45</v>
      </c>
      <c r="C63" s="14"/>
      <c r="D63" s="12">
        <v>2</v>
      </c>
      <c r="E63" s="9"/>
      <c r="F63" s="12"/>
      <c r="G63" s="14"/>
      <c r="H63" s="12"/>
      <c r="I63" s="9"/>
      <c r="J63" s="12"/>
      <c r="K63" s="21" t="s">
        <v>83</v>
      </c>
    </row>
    <row r="64" spans="1:11" x14ac:dyDescent="0.3">
      <c r="A64" s="24"/>
      <c r="B64" s="12" t="s">
        <v>44</v>
      </c>
      <c r="C64" s="14"/>
      <c r="D64" s="12"/>
      <c r="E64" s="9"/>
      <c r="F64" s="12"/>
      <c r="G64" s="14"/>
      <c r="H64" s="12">
        <v>1</v>
      </c>
      <c r="I64" s="9"/>
      <c r="J64" s="12"/>
      <c r="K64" s="39">
        <v>45118</v>
      </c>
    </row>
    <row r="65" spans="1:11" x14ac:dyDescent="0.3">
      <c r="A65" s="24">
        <v>45133</v>
      </c>
      <c r="B65" s="12" t="s">
        <v>45</v>
      </c>
      <c r="C65" s="14"/>
      <c r="D65" s="12">
        <v>2</v>
      </c>
      <c r="E65" s="9"/>
      <c r="F65" s="12"/>
      <c r="G65" s="14"/>
      <c r="H65" s="12"/>
      <c r="I65" s="9"/>
      <c r="J65" s="12"/>
      <c r="K65" s="21" t="s">
        <v>84</v>
      </c>
    </row>
    <row r="66" spans="1:11" x14ac:dyDescent="0.3">
      <c r="A66" s="24"/>
      <c r="B66" s="12" t="s">
        <v>45</v>
      </c>
      <c r="C66" s="14"/>
      <c r="D66" s="12">
        <v>2</v>
      </c>
      <c r="E66" s="9"/>
      <c r="F66" s="12"/>
      <c r="G66" s="14"/>
      <c r="H66" s="12"/>
      <c r="I66" s="9"/>
      <c r="J66" s="12"/>
      <c r="K66" s="21" t="s">
        <v>85</v>
      </c>
    </row>
    <row r="67" spans="1:11" x14ac:dyDescent="0.3">
      <c r="A67" s="24">
        <v>45148</v>
      </c>
      <c r="B67" s="12" t="s">
        <v>45</v>
      </c>
      <c r="C67" s="14"/>
      <c r="D67" s="12">
        <v>2</v>
      </c>
      <c r="E67" s="9"/>
      <c r="F67" s="12"/>
      <c r="G67" s="14"/>
      <c r="H67" s="12"/>
      <c r="I67" s="9"/>
      <c r="J67" s="12"/>
      <c r="K67" s="21" t="s">
        <v>86</v>
      </c>
    </row>
    <row r="68" spans="1:11" x14ac:dyDescent="0.3">
      <c r="A68" s="24"/>
      <c r="B68" s="12" t="s">
        <v>45</v>
      </c>
      <c r="C68" s="14"/>
      <c r="D68" s="12">
        <v>2</v>
      </c>
      <c r="E68" s="9"/>
      <c r="F68" s="12"/>
      <c r="G68" s="14"/>
      <c r="H68" s="12"/>
      <c r="I68" s="9"/>
      <c r="J68" s="12"/>
      <c r="K68" s="21" t="s">
        <v>87</v>
      </c>
    </row>
    <row r="69" spans="1:11" x14ac:dyDescent="0.3">
      <c r="A69" s="24"/>
      <c r="B69" s="12" t="s">
        <v>45</v>
      </c>
      <c r="C69" s="14"/>
      <c r="D69" s="12">
        <v>2</v>
      </c>
      <c r="E69" s="9"/>
      <c r="F69" s="12"/>
      <c r="G69" s="14"/>
      <c r="H69" s="12"/>
      <c r="I69" s="9"/>
      <c r="J69" s="12"/>
      <c r="K69" s="21" t="s">
        <v>88</v>
      </c>
    </row>
    <row r="70" spans="1:11" x14ac:dyDescent="0.3">
      <c r="A70" s="24">
        <v>45173</v>
      </c>
      <c r="B70" s="12" t="s">
        <v>45</v>
      </c>
      <c r="C70" s="14"/>
      <c r="D70" s="12">
        <v>2</v>
      </c>
      <c r="E70" s="9"/>
      <c r="F70" s="12"/>
      <c r="G70" s="14"/>
      <c r="H70" s="12"/>
      <c r="I70" s="9"/>
      <c r="J70" s="12"/>
      <c r="K70" s="21" t="s">
        <v>89</v>
      </c>
    </row>
    <row r="71" spans="1:11" x14ac:dyDescent="0.3">
      <c r="A71" s="24"/>
      <c r="B71" s="13" t="s">
        <v>45</v>
      </c>
      <c r="C71" s="14"/>
      <c r="D71" s="13">
        <v>2</v>
      </c>
      <c r="E71" s="10"/>
      <c r="F71" s="13"/>
      <c r="G71" s="14"/>
      <c r="H71" s="13"/>
      <c r="I71" s="10"/>
      <c r="J71" s="13"/>
      <c r="K71" s="16" t="s">
        <v>90</v>
      </c>
    </row>
    <row r="72" spans="1:11" x14ac:dyDescent="0.3">
      <c r="A72" s="24"/>
      <c r="B72" s="13" t="s">
        <v>44</v>
      </c>
      <c r="C72" s="14"/>
      <c r="D72" s="13"/>
      <c r="E72" s="10"/>
      <c r="F72" s="13"/>
      <c r="G72" s="14"/>
      <c r="H72" s="12">
        <v>1</v>
      </c>
      <c r="I72" s="9"/>
      <c r="J72" s="12"/>
      <c r="K72" s="39">
        <v>45173</v>
      </c>
    </row>
    <row r="73" spans="1:11" x14ac:dyDescent="0.3">
      <c r="A73" s="24"/>
      <c r="B73" s="13" t="s">
        <v>45</v>
      </c>
      <c r="C73" s="14"/>
      <c r="D73" s="13">
        <v>2</v>
      </c>
      <c r="E73" s="10"/>
      <c r="F73" s="13"/>
      <c r="G73" s="14"/>
      <c r="H73" s="12"/>
      <c r="I73" s="9"/>
      <c r="J73" s="12"/>
      <c r="K73" s="21" t="s">
        <v>91</v>
      </c>
    </row>
    <row r="74" spans="1:11" x14ac:dyDescent="0.3">
      <c r="A74" s="24"/>
      <c r="B74" s="13" t="s">
        <v>45</v>
      </c>
      <c r="C74" s="14"/>
      <c r="D74" s="13">
        <v>2</v>
      </c>
      <c r="E74" s="10"/>
      <c r="F74" s="13"/>
      <c r="G74" s="14"/>
      <c r="H74" s="12"/>
      <c r="I74" s="9"/>
      <c r="J74" s="12"/>
      <c r="K74" s="21" t="s">
        <v>92</v>
      </c>
    </row>
    <row r="75" spans="1:11" x14ac:dyDescent="0.3">
      <c r="A75" s="24">
        <v>45200</v>
      </c>
      <c r="B75" s="13" t="s">
        <v>93</v>
      </c>
      <c r="C75" s="14"/>
      <c r="D75" s="13">
        <v>4</v>
      </c>
      <c r="E75" s="10"/>
      <c r="F75" s="13"/>
      <c r="G75" s="14"/>
      <c r="H75" s="12"/>
      <c r="I75" s="9"/>
      <c r="J75" s="12"/>
      <c r="K75" s="21" t="s">
        <v>94</v>
      </c>
    </row>
    <row r="76" spans="1:11" x14ac:dyDescent="0.3">
      <c r="A76" s="24"/>
      <c r="B76" s="13" t="s">
        <v>47</v>
      </c>
      <c r="C76" s="14"/>
      <c r="D76" s="13"/>
      <c r="E76" s="10"/>
      <c r="F76" s="13"/>
      <c r="G76" s="14"/>
      <c r="H76" s="12">
        <v>2</v>
      </c>
      <c r="I76" s="9"/>
      <c r="J76" s="12"/>
      <c r="K76" s="21" t="s">
        <v>95</v>
      </c>
    </row>
    <row r="77" spans="1:11" x14ac:dyDescent="0.3">
      <c r="A77" s="24">
        <v>45231</v>
      </c>
      <c r="B77" s="13" t="s">
        <v>96</v>
      </c>
      <c r="C77" s="14"/>
      <c r="D77" s="13">
        <v>8</v>
      </c>
      <c r="E77" s="10"/>
      <c r="F77" s="13"/>
      <c r="G77" s="14"/>
      <c r="H77" s="12"/>
      <c r="I77" s="9"/>
      <c r="J77" s="12"/>
      <c r="K77" s="21" t="s">
        <v>97</v>
      </c>
    </row>
    <row r="78" spans="1:11" x14ac:dyDescent="0.3">
      <c r="A78" s="24"/>
      <c r="B78" s="13" t="s">
        <v>44</v>
      </c>
      <c r="C78" s="14"/>
      <c r="D78" s="13"/>
      <c r="E78" s="10"/>
      <c r="F78" s="13"/>
      <c r="G78" s="14"/>
      <c r="H78" s="12">
        <v>1</v>
      </c>
      <c r="I78" s="9"/>
      <c r="J78" s="12"/>
      <c r="K78" s="39">
        <v>45233</v>
      </c>
    </row>
    <row r="79" spans="1:11" x14ac:dyDescent="0.3">
      <c r="A79" s="24"/>
      <c r="B79" s="13" t="s">
        <v>44</v>
      </c>
      <c r="C79" s="14"/>
      <c r="D79" s="13"/>
      <c r="E79" s="10"/>
      <c r="F79" s="13"/>
      <c r="G79" s="14"/>
      <c r="H79" s="12">
        <v>1</v>
      </c>
      <c r="I79" s="9"/>
      <c r="J79" s="12"/>
      <c r="K79" s="39">
        <v>45250</v>
      </c>
    </row>
    <row r="80" spans="1:11" x14ac:dyDescent="0.3">
      <c r="A80" s="24"/>
      <c r="B80" s="13" t="s">
        <v>47</v>
      </c>
      <c r="C80" s="14"/>
      <c r="D80" s="13"/>
      <c r="E80" s="10"/>
      <c r="F80" s="13"/>
      <c r="G80" s="14"/>
      <c r="H80" s="12">
        <v>2</v>
      </c>
      <c r="I80" s="9"/>
      <c r="J80" s="12"/>
      <c r="K80" s="21" t="s">
        <v>104</v>
      </c>
    </row>
    <row r="81" spans="1:11" x14ac:dyDescent="0.3">
      <c r="A81" s="24">
        <v>45258</v>
      </c>
      <c r="B81" s="13" t="s">
        <v>59</v>
      </c>
      <c r="C81" s="14"/>
      <c r="D81" s="13">
        <v>8</v>
      </c>
      <c r="E81" s="10"/>
      <c r="F81" s="13"/>
      <c r="G81" s="14" t="str">
        <f>IF(ISBLANK(Table1[[#This Row],[EARNED]]),"",Table1[[#This Row],[EARNED]])</f>
        <v/>
      </c>
      <c r="H81" s="12"/>
      <c r="I81" s="9"/>
      <c r="J81" s="12"/>
      <c r="K81" s="21" t="s">
        <v>105</v>
      </c>
    </row>
    <row r="82" spans="1:11" x14ac:dyDescent="0.3">
      <c r="A82" s="24"/>
      <c r="B82" s="13" t="s">
        <v>47</v>
      </c>
      <c r="C82" s="14"/>
      <c r="D82" s="13"/>
      <c r="E82" s="10"/>
      <c r="F82" s="13"/>
      <c r="G82" s="14" t="str">
        <f>IF(ISBLANK(Table1[[#This Row],[EARNED]]),"",Table1[[#This Row],[EARNED]])</f>
        <v/>
      </c>
      <c r="H82" s="13">
        <v>2</v>
      </c>
      <c r="I82" s="10"/>
      <c r="J82" s="13"/>
      <c r="K82" s="16" t="s">
        <v>106</v>
      </c>
    </row>
    <row r="83" spans="1:11" x14ac:dyDescent="0.3">
      <c r="A83" s="24"/>
      <c r="B83" s="12"/>
      <c r="C83" s="14"/>
      <c r="D83" s="12"/>
      <c r="E83" s="9"/>
      <c r="F83" s="12"/>
      <c r="G83" s="14" t="str">
        <f>IF(ISBLANK(Table1[[#This Row],[EARNED]]),"",Table1[[#This Row],[EARNED]])</f>
        <v/>
      </c>
      <c r="H83" s="12"/>
      <c r="I83" s="9"/>
      <c r="J83" s="12"/>
      <c r="K83" s="21"/>
    </row>
    <row r="84" spans="1:11" x14ac:dyDescent="0.3">
      <c r="A84" s="24"/>
      <c r="B84" s="12"/>
      <c r="C84" s="14"/>
      <c r="D84" s="12"/>
      <c r="E84" s="9"/>
      <c r="F84" s="12"/>
      <c r="G84" s="14" t="str">
        <f>IF(ISBLANK(Table1[[#This Row],[EARNED]]),"",Table1[[#This Row],[EARNED]])</f>
        <v/>
      </c>
      <c r="H84" s="12"/>
      <c r="I84" s="9"/>
      <c r="J84" s="12"/>
      <c r="K84" s="21"/>
    </row>
    <row r="85" spans="1:11" x14ac:dyDescent="0.3">
      <c r="A85" s="24"/>
      <c r="B85" s="12"/>
      <c r="C85" s="14"/>
      <c r="D85" s="12"/>
      <c r="E85" s="9"/>
      <c r="F85" s="12"/>
      <c r="G85" s="14" t="str">
        <f>IF(ISBLANK(Table1[[#This Row],[EARNED]]),"",Table1[[#This Row],[EARNED]])</f>
        <v/>
      </c>
      <c r="H85" s="12"/>
      <c r="I85" s="9"/>
      <c r="J85" s="12"/>
      <c r="K85" s="21"/>
    </row>
    <row r="86" spans="1:11" x14ac:dyDescent="0.3">
      <c r="A86" s="24"/>
      <c r="B86" s="12"/>
      <c r="C86" s="14"/>
      <c r="D86" s="12"/>
      <c r="E86" s="9"/>
      <c r="F86" s="12"/>
      <c r="G86" s="14" t="str">
        <f>IF(ISBLANK(Table1[[#This Row],[EARNED]]),"",Table1[[#This Row],[EARNED]])</f>
        <v/>
      </c>
      <c r="H86" s="12"/>
      <c r="I86" s="9"/>
      <c r="J86" s="12"/>
      <c r="K86" s="21"/>
    </row>
    <row r="87" spans="1:11" x14ac:dyDescent="0.3">
      <c r="A87" s="24"/>
      <c r="B87" s="13"/>
      <c r="C87" s="14"/>
      <c r="D87" s="13"/>
      <c r="E87" s="10"/>
      <c r="F87" s="13"/>
      <c r="G87" s="14" t="str">
        <f>IF(ISBLANK(Table1[[#This Row],[EARNED]]),"",Table1[[#This Row],[EARNED]])</f>
        <v/>
      </c>
      <c r="H87" s="13"/>
      <c r="I87" s="10"/>
      <c r="J87" s="13"/>
      <c r="K87" s="16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 xr:uid="{00000000-0002-0000-0100-000000000000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00000000-0002-0000-0100-000001000000}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7"/>
  <sheetViews>
    <sheetView workbookViewId="0">
      <selection activeCell="G3" sqref="G3"/>
    </sheetView>
  </sheetViews>
  <sheetFormatPr defaultRowHeight="14.4" x14ac:dyDescent="0.3"/>
  <cols>
    <col min="1" max="1" width="21.33203125" customWidth="1"/>
    <col min="2" max="2" width="20.664062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4.88671875" customWidth="1"/>
    <col min="11" max="11" width="14.88671875" style="36" hidden="1" customWidth="1"/>
    <col min="12" max="12" width="14.88671875" customWidth="1"/>
  </cols>
  <sheetData>
    <row r="1" spans="1:12" ht="15.6" x14ac:dyDescent="0.3">
      <c r="D1" s="54" t="s">
        <v>33</v>
      </c>
      <c r="E1" s="54"/>
      <c r="F1" s="54"/>
      <c r="G1" s="54"/>
      <c r="J1" s="55" t="s">
        <v>62</v>
      </c>
      <c r="K1" s="55"/>
      <c r="L1" s="55"/>
    </row>
    <row r="2" spans="1:12" x14ac:dyDescent="0.3">
      <c r="A2" s="33" t="s">
        <v>24</v>
      </c>
      <c r="B2" s="33" t="s">
        <v>25</v>
      </c>
      <c r="D2" s="2" t="s">
        <v>26</v>
      </c>
      <c r="E2" s="2" t="s">
        <v>27</v>
      </c>
      <c r="F2" s="2" t="s">
        <v>28</v>
      </c>
      <c r="G2" s="2" t="s">
        <v>29</v>
      </c>
      <c r="J2" s="2" t="s">
        <v>63</v>
      </c>
      <c r="K2" s="2" t="s">
        <v>64</v>
      </c>
      <c r="L2" s="42" t="s">
        <v>65</v>
      </c>
    </row>
    <row r="3" spans="1:12" x14ac:dyDescent="0.3">
      <c r="A3" s="38">
        <v>117.661</v>
      </c>
      <c r="B3" s="12">
        <v>158.25</v>
      </c>
      <c r="D3" s="12"/>
      <c r="E3" s="12"/>
      <c r="F3" s="12">
        <v>10</v>
      </c>
      <c r="G3" s="9">
        <f>SUM(D3,E4,F4)</f>
        <v>2.1000000000000005E-2</v>
      </c>
      <c r="J3" s="43"/>
      <c r="K3" s="38">
        <f>J4-1</f>
        <v>-1</v>
      </c>
      <c r="L3" s="44" t="str">
        <f>IF($J$4=1,1.25,IF(ISBLANK($J$3),"---",1.25-VLOOKUP($K$3,$I$8:$K$37,2)))</f>
        <v>---</v>
      </c>
    </row>
    <row r="4" spans="1:12" hidden="1" x14ac:dyDescent="0.3">
      <c r="E4" s="1" t="str">
        <f>IF(ISBLANK(E3),"",VLOOKUP(E3,E7:F14,2))</f>
        <v/>
      </c>
      <c r="F4" s="1">
        <f>IF(ISBLANK(F3),"",VLOOKUP(F3,C7:D66,2))</f>
        <v>2.1000000000000005E-2</v>
      </c>
      <c r="G4" s="34"/>
      <c r="J4" s="1" t="str">
        <f>IF(TEXT(J3,"D")=1,1,TEXT(J3,"D"))</f>
        <v>0</v>
      </c>
    </row>
    <row r="5" spans="1:12" x14ac:dyDescent="0.3">
      <c r="J5" s="1"/>
    </row>
    <row r="6" spans="1:12" x14ac:dyDescent="0.3">
      <c r="C6" s="35" t="s">
        <v>28</v>
      </c>
      <c r="D6" s="31" t="s">
        <v>30</v>
      </c>
      <c r="E6" s="31" t="s">
        <v>31</v>
      </c>
      <c r="F6" s="31" t="s">
        <v>30</v>
      </c>
      <c r="I6" s="56" t="s">
        <v>66</v>
      </c>
      <c r="J6" s="56"/>
      <c r="K6" s="56"/>
      <c r="L6" s="56"/>
    </row>
    <row r="7" spans="1:12" x14ac:dyDescent="0.3">
      <c r="C7" s="36">
        <v>1</v>
      </c>
      <c r="D7" s="34">
        <v>2E-3</v>
      </c>
      <c r="E7" s="1">
        <v>1</v>
      </c>
      <c r="F7" s="34">
        <v>0.125</v>
      </c>
      <c r="I7" s="31" t="s">
        <v>67</v>
      </c>
      <c r="J7" s="31" t="s">
        <v>68</v>
      </c>
      <c r="K7" s="31" t="s">
        <v>69</v>
      </c>
      <c r="L7" s="31" t="s">
        <v>69</v>
      </c>
    </row>
    <row r="8" spans="1:12" x14ac:dyDescent="0.3">
      <c r="C8" s="36">
        <v>2</v>
      </c>
      <c r="D8" s="34">
        <v>4.0000000000000001E-3</v>
      </c>
      <c r="E8" s="1">
        <v>2</v>
      </c>
      <c r="F8" s="34">
        <v>0.25</v>
      </c>
      <c r="I8" s="1">
        <v>1</v>
      </c>
      <c r="J8" s="34">
        <v>4.2000000000000003E-2</v>
      </c>
      <c r="K8" s="45">
        <v>4.2000000000000003E-2</v>
      </c>
      <c r="L8" s="45">
        <v>4.2000000000000003E-2</v>
      </c>
    </row>
    <row r="9" spans="1:12" x14ac:dyDescent="0.3">
      <c r="C9" s="36">
        <v>3</v>
      </c>
      <c r="D9" s="34">
        <v>6.0000000000000001E-3</v>
      </c>
      <c r="E9" s="1">
        <v>3</v>
      </c>
      <c r="F9" s="34">
        <v>0.375</v>
      </c>
      <c r="I9" s="1">
        <v>2</v>
      </c>
      <c r="J9" s="34">
        <v>8.3000000000000004E-2</v>
      </c>
      <c r="K9" s="45">
        <v>8.3000000000000004E-2</v>
      </c>
      <c r="L9" s="45">
        <v>8.3000000000000004E-2</v>
      </c>
    </row>
    <row r="10" spans="1:12" x14ac:dyDescent="0.3">
      <c r="C10" s="36">
        <v>4</v>
      </c>
      <c r="D10" s="34">
        <v>8.0000000000000002E-3</v>
      </c>
      <c r="E10" s="1">
        <v>4</v>
      </c>
      <c r="F10" s="34">
        <v>0.5</v>
      </c>
      <c r="I10" s="1">
        <v>3</v>
      </c>
      <c r="J10" s="34">
        <v>0.125</v>
      </c>
      <c r="K10" s="45">
        <v>0.125</v>
      </c>
      <c r="L10" s="45">
        <v>0.125</v>
      </c>
    </row>
    <row r="11" spans="1:12" x14ac:dyDescent="0.3">
      <c r="C11" s="36">
        <v>5</v>
      </c>
      <c r="D11" s="34">
        <v>0.01</v>
      </c>
      <c r="E11" s="1">
        <v>5</v>
      </c>
      <c r="F11" s="34">
        <v>0.625</v>
      </c>
      <c r="I11" s="1">
        <v>4</v>
      </c>
      <c r="J11" s="34">
        <v>0.16700000000000001</v>
      </c>
      <c r="K11" s="45">
        <v>0.16700000000000001</v>
      </c>
      <c r="L11" s="45">
        <v>0.16700000000000001</v>
      </c>
    </row>
    <row r="12" spans="1:12" x14ac:dyDescent="0.3">
      <c r="C12" s="36">
        <v>6</v>
      </c>
      <c r="D12" s="34">
        <v>1.2E-2</v>
      </c>
      <c r="E12" s="1">
        <v>6</v>
      </c>
      <c r="F12" s="34">
        <v>0.75</v>
      </c>
      <c r="I12" s="1">
        <v>5</v>
      </c>
      <c r="J12" s="34">
        <v>0.20800000000000002</v>
      </c>
      <c r="K12" s="45">
        <v>0.20800000000000002</v>
      </c>
      <c r="L12" s="45">
        <v>0.20800000000000002</v>
      </c>
    </row>
    <row r="13" spans="1:12" x14ac:dyDescent="0.3">
      <c r="C13" s="36">
        <v>7</v>
      </c>
      <c r="D13" s="34">
        <v>1.4999999999999999E-2</v>
      </c>
      <c r="E13" s="1">
        <v>7</v>
      </c>
      <c r="F13" s="34">
        <v>0.875</v>
      </c>
      <c r="I13" s="1">
        <v>6</v>
      </c>
      <c r="J13" s="34">
        <v>0.25</v>
      </c>
      <c r="K13" s="45">
        <v>0.25</v>
      </c>
      <c r="L13" s="45">
        <v>0.25</v>
      </c>
    </row>
    <row r="14" spans="1:12" x14ac:dyDescent="0.3">
      <c r="C14" s="36">
        <v>8</v>
      </c>
      <c r="D14" s="34">
        <v>1.7000000000000001E-2</v>
      </c>
      <c r="E14" s="1">
        <v>8</v>
      </c>
      <c r="F14" s="34">
        <v>1</v>
      </c>
      <c r="I14" s="1">
        <v>7</v>
      </c>
      <c r="J14" s="34">
        <v>0.29199999999999998</v>
      </c>
      <c r="K14" s="45">
        <v>0.29199999999999998</v>
      </c>
      <c r="L14" s="45">
        <v>0.29199999999999998</v>
      </c>
    </row>
    <row r="15" spans="1:12" x14ac:dyDescent="0.3">
      <c r="C15" s="36">
        <v>9</v>
      </c>
      <c r="D15" s="34">
        <v>1.9000000000000003E-2</v>
      </c>
      <c r="I15" s="1">
        <v>8</v>
      </c>
      <c r="J15" s="34">
        <v>0.33299999999999996</v>
      </c>
      <c r="K15" s="45">
        <v>0.33299999999999996</v>
      </c>
      <c r="L15" s="45">
        <v>0.33299999999999996</v>
      </c>
    </row>
    <row r="16" spans="1:12" x14ac:dyDescent="0.3">
      <c r="C16" s="36">
        <v>10</v>
      </c>
      <c r="D16" s="34">
        <v>2.1000000000000005E-2</v>
      </c>
      <c r="I16" s="1">
        <v>9</v>
      </c>
      <c r="J16" s="34">
        <v>0.37499999999999994</v>
      </c>
      <c r="K16" s="45">
        <v>0.37499999999999994</v>
      </c>
      <c r="L16" s="45">
        <v>0.37499999999999994</v>
      </c>
    </row>
    <row r="17" spans="3:12" x14ac:dyDescent="0.3">
      <c r="C17" s="36">
        <v>11</v>
      </c>
      <c r="D17" s="34">
        <v>2.3000000000000007E-2</v>
      </c>
      <c r="I17" s="1">
        <v>10</v>
      </c>
      <c r="J17" s="34">
        <v>0.41699999999999993</v>
      </c>
      <c r="K17" s="45">
        <v>0.41699999999999993</v>
      </c>
      <c r="L17" s="45">
        <v>0.41699999999999993</v>
      </c>
    </row>
    <row r="18" spans="3:12" s="1" customFormat="1" x14ac:dyDescent="0.3">
      <c r="C18" s="36">
        <v>12</v>
      </c>
      <c r="D18" s="34">
        <v>2.5000000000000008E-2</v>
      </c>
      <c r="G18"/>
      <c r="I18" s="1">
        <v>11</v>
      </c>
      <c r="J18" s="34">
        <v>0.45799999999999991</v>
      </c>
      <c r="K18" s="45">
        <v>0.45799999999999991</v>
      </c>
      <c r="L18" s="45">
        <v>0.45799999999999991</v>
      </c>
    </row>
    <row r="19" spans="3:12" s="1" customFormat="1" x14ac:dyDescent="0.3">
      <c r="C19" s="36">
        <v>13</v>
      </c>
      <c r="D19" s="34">
        <v>2.700000000000001E-2</v>
      </c>
      <c r="G19"/>
      <c r="I19" s="1">
        <v>12</v>
      </c>
      <c r="J19" s="34">
        <v>0.49999999999999989</v>
      </c>
      <c r="K19" s="45">
        <v>0.49999999999999989</v>
      </c>
      <c r="L19" s="45">
        <v>0.49999999999999989</v>
      </c>
    </row>
    <row r="20" spans="3:12" s="1" customFormat="1" x14ac:dyDescent="0.3">
      <c r="C20" s="36">
        <v>14</v>
      </c>
      <c r="D20" s="34">
        <v>2.9000000000000012E-2</v>
      </c>
      <c r="G20"/>
      <c r="I20" s="1">
        <v>13</v>
      </c>
      <c r="J20" s="34">
        <v>0.54199999999999993</v>
      </c>
      <c r="K20" s="45">
        <v>0.54199999999999993</v>
      </c>
      <c r="L20" s="45">
        <v>0.54199999999999993</v>
      </c>
    </row>
    <row r="21" spans="3:12" s="1" customFormat="1" x14ac:dyDescent="0.3">
      <c r="C21" s="36">
        <v>15</v>
      </c>
      <c r="D21" s="34">
        <v>3.1000000000000014E-2</v>
      </c>
      <c r="G21"/>
      <c r="I21" s="1">
        <v>14</v>
      </c>
      <c r="J21" s="34">
        <v>0.58299999999999996</v>
      </c>
      <c r="K21" s="45">
        <v>0.58299999999999996</v>
      </c>
      <c r="L21" s="45">
        <v>0.58299999999999996</v>
      </c>
    </row>
    <row r="22" spans="3:12" s="1" customFormat="1" x14ac:dyDescent="0.3">
      <c r="C22" s="36">
        <v>16</v>
      </c>
      <c r="D22" s="34">
        <v>3.3000000000000015E-2</v>
      </c>
      <c r="G22"/>
      <c r="I22" s="1">
        <v>15</v>
      </c>
      <c r="J22" s="34">
        <v>0.625</v>
      </c>
      <c r="K22" s="45">
        <v>0.625</v>
      </c>
      <c r="L22" s="45">
        <v>0.625</v>
      </c>
    </row>
    <row r="23" spans="3:12" s="1" customFormat="1" x14ac:dyDescent="0.3">
      <c r="C23" s="36">
        <v>17</v>
      </c>
      <c r="D23" s="34">
        <v>3.5000000000000017E-2</v>
      </c>
      <c r="G23"/>
      <c r="I23" s="1">
        <v>16</v>
      </c>
      <c r="J23" s="34">
        <v>0.66700000000000004</v>
      </c>
      <c r="K23" s="45">
        <v>0.66700000000000004</v>
      </c>
      <c r="L23" s="45">
        <v>0.66700000000000004</v>
      </c>
    </row>
    <row r="24" spans="3:12" s="1" customFormat="1" x14ac:dyDescent="0.3">
      <c r="C24" s="36">
        <v>18</v>
      </c>
      <c r="D24" s="34">
        <v>3.7000000000000019E-2</v>
      </c>
      <c r="G24"/>
      <c r="I24" s="1">
        <v>17</v>
      </c>
      <c r="J24" s="34">
        <v>0.70800000000000007</v>
      </c>
      <c r="K24" s="45">
        <v>0.70800000000000007</v>
      </c>
      <c r="L24" s="45">
        <v>0.70800000000000007</v>
      </c>
    </row>
    <row r="25" spans="3:12" s="1" customFormat="1" x14ac:dyDescent="0.3">
      <c r="C25" s="36">
        <v>19</v>
      </c>
      <c r="D25" s="34">
        <v>0.04</v>
      </c>
      <c r="G25"/>
      <c r="I25" s="1">
        <v>18</v>
      </c>
      <c r="J25" s="34">
        <v>0.75000000000000011</v>
      </c>
      <c r="K25" s="45">
        <v>0.75000000000000011</v>
      </c>
      <c r="L25" s="45">
        <v>0.75000000000000011</v>
      </c>
    </row>
    <row r="26" spans="3:12" s="1" customFormat="1" x14ac:dyDescent="0.3">
      <c r="C26" s="36">
        <v>20</v>
      </c>
      <c r="D26" s="34">
        <v>4.2000000000000003E-2</v>
      </c>
      <c r="G26"/>
      <c r="I26" s="1">
        <v>19</v>
      </c>
      <c r="J26" s="34">
        <v>0.79200000000000015</v>
      </c>
      <c r="K26" s="45">
        <v>0.79200000000000015</v>
      </c>
      <c r="L26" s="45">
        <v>0.79200000000000015</v>
      </c>
    </row>
    <row r="27" spans="3:12" s="1" customFormat="1" x14ac:dyDescent="0.3">
      <c r="C27" s="36">
        <v>21</v>
      </c>
      <c r="D27" s="34">
        <v>4.4000000000000004E-2</v>
      </c>
      <c r="G27"/>
      <c r="I27" s="1">
        <v>20</v>
      </c>
      <c r="J27" s="34">
        <v>0.83300000000000018</v>
      </c>
      <c r="K27" s="45">
        <v>0.83300000000000018</v>
      </c>
      <c r="L27" s="45">
        <v>0.83300000000000018</v>
      </c>
    </row>
    <row r="28" spans="3:12" s="1" customFormat="1" x14ac:dyDescent="0.3">
      <c r="C28" s="36">
        <v>22</v>
      </c>
      <c r="D28" s="34">
        <v>4.6000000000000006E-2</v>
      </c>
      <c r="G28"/>
      <c r="I28" s="1">
        <v>21</v>
      </c>
      <c r="J28" s="34">
        <v>0.87500000000000022</v>
      </c>
      <c r="K28" s="45">
        <v>0.87500000000000022</v>
      </c>
      <c r="L28" s="45">
        <v>0.87500000000000022</v>
      </c>
    </row>
    <row r="29" spans="3:12" s="1" customFormat="1" x14ac:dyDescent="0.3">
      <c r="C29" s="36">
        <v>23</v>
      </c>
      <c r="D29" s="34">
        <v>4.8000000000000008E-2</v>
      </c>
      <c r="G29"/>
      <c r="I29" s="1">
        <v>22</v>
      </c>
      <c r="J29" s="34">
        <v>0.91700000000000026</v>
      </c>
      <c r="K29" s="45">
        <v>0.91700000000000026</v>
      </c>
      <c r="L29" s="45">
        <v>0.91700000000000026</v>
      </c>
    </row>
    <row r="30" spans="3:12" s="1" customFormat="1" x14ac:dyDescent="0.3">
      <c r="C30" s="36">
        <v>24</v>
      </c>
      <c r="D30" s="34">
        <v>5.000000000000001E-2</v>
      </c>
      <c r="G30"/>
      <c r="I30" s="1">
        <v>23</v>
      </c>
      <c r="J30" s="34">
        <v>0.9580000000000003</v>
      </c>
      <c r="K30" s="45">
        <v>0.9580000000000003</v>
      </c>
      <c r="L30" s="45">
        <v>0.9580000000000003</v>
      </c>
    </row>
    <row r="31" spans="3:12" s="1" customFormat="1" x14ac:dyDescent="0.3">
      <c r="C31" s="36">
        <v>25</v>
      </c>
      <c r="D31" s="34">
        <v>5.2000000000000011E-2</v>
      </c>
      <c r="G31"/>
      <c r="I31" s="1">
        <v>24</v>
      </c>
      <c r="J31" s="34">
        <v>1.0000000000000002</v>
      </c>
      <c r="K31" s="45">
        <v>1.0000000000000002</v>
      </c>
      <c r="L31" s="45">
        <v>1.0000000000000002</v>
      </c>
    </row>
    <row r="32" spans="3:12" s="1" customFormat="1" x14ac:dyDescent="0.3">
      <c r="C32" s="36">
        <v>26</v>
      </c>
      <c r="D32" s="34">
        <v>5.4000000000000013E-2</v>
      </c>
      <c r="G32"/>
      <c r="I32" s="1">
        <v>25</v>
      </c>
      <c r="J32" s="34">
        <v>1.0420000000000003</v>
      </c>
      <c r="K32" s="45">
        <v>1.0420000000000003</v>
      </c>
      <c r="L32" s="45">
        <v>1.0420000000000003</v>
      </c>
    </row>
    <row r="33" spans="3:12" s="1" customFormat="1" x14ac:dyDescent="0.3">
      <c r="C33" s="36">
        <v>27</v>
      </c>
      <c r="D33" s="34">
        <v>5.6000000000000015E-2</v>
      </c>
      <c r="G33"/>
      <c r="I33" s="1">
        <v>26</v>
      </c>
      <c r="J33" s="34">
        <v>1.0830000000000002</v>
      </c>
      <c r="K33" s="45">
        <v>1.0830000000000002</v>
      </c>
      <c r="L33" s="45">
        <v>1.0830000000000002</v>
      </c>
    </row>
    <row r="34" spans="3:12" s="1" customFormat="1" x14ac:dyDescent="0.3">
      <c r="C34" s="36">
        <v>28</v>
      </c>
      <c r="D34" s="34">
        <v>5.8000000000000017E-2</v>
      </c>
      <c r="G34"/>
      <c r="I34" s="1">
        <v>27</v>
      </c>
      <c r="J34" s="34">
        <v>1.1250000000000002</v>
      </c>
      <c r="K34" s="45">
        <v>1.1250000000000002</v>
      </c>
      <c r="L34" s="45">
        <v>1.1250000000000002</v>
      </c>
    </row>
    <row r="35" spans="3:12" s="1" customFormat="1" x14ac:dyDescent="0.3">
      <c r="C35" s="36">
        <v>29</v>
      </c>
      <c r="D35" s="34">
        <v>6.0000000000000019E-2</v>
      </c>
      <c r="G35"/>
      <c r="I35" s="1">
        <v>28</v>
      </c>
      <c r="J35" s="34">
        <v>1.1670000000000003</v>
      </c>
      <c r="K35" s="45">
        <v>1.1670000000000003</v>
      </c>
      <c r="L35" s="45">
        <v>1.1670000000000003</v>
      </c>
    </row>
    <row r="36" spans="3:12" s="1" customFormat="1" x14ac:dyDescent="0.3">
      <c r="C36" s="36">
        <v>30</v>
      </c>
      <c r="D36" s="34">
        <v>6.200000000000002E-2</v>
      </c>
      <c r="G36"/>
      <c r="I36" s="1">
        <v>29</v>
      </c>
      <c r="J36" s="34">
        <v>1.2080000000000002</v>
      </c>
      <c r="K36" s="45">
        <v>1.2080000000000002</v>
      </c>
      <c r="L36" s="45">
        <v>1.2080000000000002</v>
      </c>
    </row>
    <row r="37" spans="3:12" s="1" customFormat="1" x14ac:dyDescent="0.3">
      <c r="C37" s="36">
        <v>31</v>
      </c>
      <c r="D37" s="34">
        <v>6.5000000000000002E-2</v>
      </c>
      <c r="G37"/>
      <c r="I37" s="1">
        <v>30</v>
      </c>
      <c r="J37" s="34">
        <v>1.2500000000000002</v>
      </c>
      <c r="K37" s="45">
        <v>1.2500000000000002</v>
      </c>
      <c r="L37" s="45">
        <v>1.2500000000000002</v>
      </c>
    </row>
    <row r="38" spans="3:12" s="1" customFormat="1" x14ac:dyDescent="0.3">
      <c r="C38" s="36">
        <v>32</v>
      </c>
      <c r="D38" s="34">
        <v>6.7000000000000004E-2</v>
      </c>
      <c r="G38"/>
    </row>
    <row r="39" spans="3:12" s="1" customFormat="1" x14ac:dyDescent="0.3">
      <c r="C39" s="36">
        <v>33</v>
      </c>
      <c r="D39" s="34">
        <v>6.9000000000000006E-2</v>
      </c>
      <c r="G39"/>
    </row>
    <row r="40" spans="3:12" s="1" customFormat="1" x14ac:dyDescent="0.3">
      <c r="C40" s="36">
        <v>34</v>
      </c>
      <c r="D40" s="34">
        <v>7.1000000000000008E-2</v>
      </c>
      <c r="G40"/>
    </row>
    <row r="41" spans="3:12" s="1" customFormat="1" x14ac:dyDescent="0.3">
      <c r="C41" s="36">
        <v>35</v>
      </c>
      <c r="D41" s="34">
        <v>7.3000000000000009E-2</v>
      </c>
      <c r="G41"/>
    </row>
    <row r="42" spans="3:12" s="1" customFormat="1" x14ac:dyDescent="0.3">
      <c r="C42" s="36">
        <v>36</v>
      </c>
      <c r="D42" s="34">
        <v>7.5000000000000011E-2</v>
      </c>
      <c r="G42"/>
    </row>
    <row r="43" spans="3:12" s="1" customFormat="1" x14ac:dyDescent="0.3">
      <c r="C43" s="36">
        <v>37</v>
      </c>
      <c r="D43" s="34">
        <v>7.7000000000000013E-2</v>
      </c>
      <c r="G43"/>
    </row>
    <row r="44" spans="3:12" s="1" customFormat="1" x14ac:dyDescent="0.3">
      <c r="C44" s="36">
        <v>38</v>
      </c>
      <c r="D44" s="34">
        <v>7.9000000000000015E-2</v>
      </c>
      <c r="G44"/>
    </row>
    <row r="45" spans="3:12" s="1" customFormat="1" x14ac:dyDescent="0.3">
      <c r="C45" s="36">
        <v>39</v>
      </c>
      <c r="D45" s="34">
        <v>8.1000000000000016E-2</v>
      </c>
      <c r="G45"/>
    </row>
    <row r="46" spans="3:12" s="1" customFormat="1" x14ac:dyDescent="0.3">
      <c r="C46" s="36">
        <v>40</v>
      </c>
      <c r="D46" s="34">
        <v>8.3000000000000018E-2</v>
      </c>
      <c r="G46"/>
    </row>
    <row r="47" spans="3:12" s="1" customFormat="1" x14ac:dyDescent="0.3">
      <c r="C47" s="36">
        <v>41</v>
      </c>
      <c r="D47" s="34">
        <v>8.500000000000002E-2</v>
      </c>
      <c r="G47"/>
    </row>
    <row r="48" spans="3:12" s="1" customFormat="1" x14ac:dyDescent="0.3">
      <c r="C48" s="36">
        <v>42</v>
      </c>
      <c r="D48" s="34">
        <v>8.7000000000000022E-2</v>
      </c>
      <c r="G48"/>
    </row>
    <row r="49" spans="3:7" s="1" customFormat="1" x14ac:dyDescent="0.3">
      <c r="C49" s="36">
        <v>43</v>
      </c>
      <c r="D49" s="34">
        <v>0.09</v>
      </c>
      <c r="G49"/>
    </row>
    <row r="50" spans="3:7" s="1" customFormat="1" x14ac:dyDescent="0.3">
      <c r="C50" s="36">
        <v>44</v>
      </c>
      <c r="D50" s="34">
        <v>9.1999999999999998E-2</v>
      </c>
      <c r="G50"/>
    </row>
    <row r="51" spans="3:7" s="1" customFormat="1" x14ac:dyDescent="0.3">
      <c r="C51" s="36">
        <v>45</v>
      </c>
      <c r="D51" s="34">
        <v>9.4E-2</v>
      </c>
      <c r="G51"/>
    </row>
    <row r="52" spans="3:7" s="1" customFormat="1" x14ac:dyDescent="0.3">
      <c r="C52" s="36">
        <v>46</v>
      </c>
      <c r="D52" s="34">
        <v>9.6000000000000002E-2</v>
      </c>
      <c r="G52"/>
    </row>
    <row r="53" spans="3:7" s="1" customFormat="1" x14ac:dyDescent="0.3">
      <c r="C53" s="36">
        <v>47</v>
      </c>
      <c r="D53" s="34">
        <v>9.8000000000000004E-2</v>
      </c>
      <c r="G53"/>
    </row>
    <row r="54" spans="3:7" s="1" customFormat="1" x14ac:dyDescent="0.3">
      <c r="C54" s="36">
        <v>48</v>
      </c>
      <c r="D54" s="34">
        <v>0.1</v>
      </c>
      <c r="G54"/>
    </row>
    <row r="55" spans="3:7" s="1" customFormat="1" x14ac:dyDescent="0.3">
      <c r="C55" s="36">
        <v>49</v>
      </c>
      <c r="D55" s="34">
        <v>0.10200000000000001</v>
      </c>
      <c r="G55"/>
    </row>
    <row r="56" spans="3:7" s="1" customFormat="1" x14ac:dyDescent="0.3">
      <c r="C56" s="36">
        <v>50</v>
      </c>
      <c r="D56" s="34">
        <v>0.10400000000000001</v>
      </c>
      <c r="G56"/>
    </row>
    <row r="57" spans="3:7" s="1" customFormat="1" x14ac:dyDescent="0.3">
      <c r="C57" s="36">
        <v>51</v>
      </c>
      <c r="D57" s="34">
        <v>0.10600000000000001</v>
      </c>
      <c r="G57"/>
    </row>
    <row r="58" spans="3:7" s="1" customFormat="1" x14ac:dyDescent="0.3">
      <c r="C58" s="36">
        <v>52</v>
      </c>
      <c r="D58" s="34">
        <v>0.10800000000000001</v>
      </c>
      <c r="G58"/>
    </row>
    <row r="59" spans="3:7" s="1" customFormat="1" x14ac:dyDescent="0.3">
      <c r="C59" s="36">
        <v>53</v>
      </c>
      <c r="D59" s="34">
        <v>0.11000000000000001</v>
      </c>
      <c r="G59"/>
    </row>
    <row r="60" spans="3:7" s="1" customFormat="1" x14ac:dyDescent="0.3">
      <c r="C60" s="36">
        <v>54</v>
      </c>
      <c r="D60" s="34">
        <v>0.11200000000000002</v>
      </c>
      <c r="G60"/>
    </row>
    <row r="61" spans="3:7" s="1" customFormat="1" x14ac:dyDescent="0.3">
      <c r="C61" s="36">
        <v>55</v>
      </c>
      <c r="D61" s="34">
        <v>0.115</v>
      </c>
      <c r="G61"/>
    </row>
    <row r="62" spans="3:7" s="1" customFormat="1" x14ac:dyDescent="0.3">
      <c r="C62" s="36">
        <v>56</v>
      </c>
      <c r="D62" s="34">
        <v>0.11700000000000001</v>
      </c>
      <c r="G62"/>
    </row>
    <row r="63" spans="3:7" s="1" customFormat="1" x14ac:dyDescent="0.3">
      <c r="C63" s="36">
        <v>57</v>
      </c>
      <c r="D63" s="34">
        <v>0.11900000000000001</v>
      </c>
      <c r="G63"/>
    </row>
    <row r="64" spans="3:7" s="1" customFormat="1" x14ac:dyDescent="0.3">
      <c r="C64" s="36">
        <v>58</v>
      </c>
      <c r="D64" s="34">
        <v>0.12100000000000001</v>
      </c>
      <c r="G64"/>
    </row>
    <row r="65" spans="3:12" s="1" customFormat="1" x14ac:dyDescent="0.3">
      <c r="C65" s="36">
        <v>59</v>
      </c>
      <c r="D65" s="34">
        <v>0.12300000000000001</v>
      </c>
      <c r="G65"/>
    </row>
    <row r="66" spans="3:12" s="1" customFormat="1" x14ac:dyDescent="0.3">
      <c r="C66" s="36">
        <v>60</v>
      </c>
      <c r="D66" s="34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2018 LEAVE CREDITS</vt:lpstr>
      <vt:lpstr>2017 LEAVE BALANCE</vt:lpstr>
      <vt:lpstr>CONVERTION</vt:lpstr>
      <vt:lpstr>'2018 LEAVE CREDITS'!BALANCE_1</vt:lpstr>
      <vt:lpstr>BALANCE_1</vt:lpstr>
      <vt:lpstr>'2017 LEAVE BALANCE'!Print_Titles</vt:lpstr>
      <vt:lpstr>'2018 LEAVE CREDITS'!Print_Titles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2022-10-25T04:24:39Z</cp:lastPrinted>
  <dcterms:created xsi:type="dcterms:W3CDTF">2022-10-17T03:06:03Z</dcterms:created>
  <dcterms:modified xsi:type="dcterms:W3CDTF">2024-02-15T06:25:35Z</dcterms:modified>
</cp:coreProperties>
</file>