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SUS\Desktop\LEAVE-CARD\New folder\"/>
    </mc:Choice>
  </mc:AlternateContent>
  <xr:revisionPtr revIDLastSave="0" documentId="13_ncr:1_{03F1FCE7-A7D3-45AD-826D-8BA1979B658C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2018 LEAVE CREDITS" sheetId="5" r:id="rId2"/>
    <sheet name="CONVERTION" sheetId="3" r:id="rId3"/>
  </sheets>
  <externalReferences>
    <externalReference r:id="rId4"/>
  </externalReferences>
  <definedNames>
    <definedName name="BALANCE_1" localSheetId="1">Table15[[#Headers],[BALANCE]]</definedName>
    <definedName name="BALANCE_1" localSheetId="2">[1]!Table1[[#Headers],[BALANCE]]</definedName>
    <definedName name="BALANCE_1">#REF!</definedName>
    <definedName name="_xlnm.Print_Titles" localSheetId="1">'2018 LEAVE CREDITS'!$1:$9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3" l="1"/>
  <c r="G29" i="5" l="1"/>
  <c r="G16" i="5"/>
  <c r="E9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8" i="5"/>
  <c r="G27" i="5"/>
  <c r="G26" i="5"/>
  <c r="G25" i="5"/>
  <c r="G24" i="5"/>
  <c r="G23" i="5"/>
  <c r="G22" i="5"/>
  <c r="G21" i="5"/>
  <c r="G20" i="5"/>
  <c r="G19" i="5"/>
  <c r="G18" i="5"/>
  <c r="G17" i="5"/>
  <c r="G15" i="5"/>
  <c r="G14" i="5"/>
  <c r="G13" i="5"/>
  <c r="G12" i="5"/>
  <c r="G11" i="5"/>
  <c r="G10" i="5"/>
  <c r="G9" i="5"/>
  <c r="G3" i="3"/>
  <c r="J4" i="3"/>
  <c r="I9" i="5" l="1"/>
  <c r="K3" i="3"/>
  <c r="L3" i="3" s="1"/>
</calcChain>
</file>

<file path=xl/sharedStrings.xml><?xml version="1.0" encoding="utf-8"?>
<sst xmlns="http://schemas.openxmlformats.org/spreadsheetml/2006/main" count="55" uniqueCount="50">
  <si>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</si>
  <si>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</si>
  <si>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</si>
  <si>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</si>
  <si>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</si>
  <si>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</si>
  <si>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</si>
  <si>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</si>
  <si>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</si>
  <si>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</si>
  <si>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</si>
  <si>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</si>
  <si>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</si>
  <si>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</si>
  <si>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</si>
  <si>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</si>
  <si>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</si>
  <si>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</si>
  <si>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</si>
  <si>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</si>
  <si>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</si>
  <si>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</si>
  <si>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</si>
  <si>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</si>
  <si>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</si>
  <si>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</si>
  <si>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</si>
  <si>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</si>
  <si>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</si>
  <si>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</si>
  <si>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</si>
  <si>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</si>
  <si>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</si>
  <si>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</si>
  <si>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</si>
  <si>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</si>
  <si>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</si>
  <si>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</si>
  <si>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</si>
  <si>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</si>
  <si>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</si>
  <si>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</si>
  <si>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2020</t>
  </si>
  <si>
    <t>2021</t>
  </si>
  <si>
    <t>2022</t>
  </si>
  <si>
    <t>2023</t>
  </si>
  <si>
    <t>CASUAL</t>
  </si>
  <si>
    <t>FL(5-0-0)</t>
  </si>
  <si>
    <t>PRADO, CARLITO JR. M.</t>
  </si>
  <si>
    <t>TOTAL LEAVE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</si>
</sst>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le15" displayName="Table15" ref="A8:K101" totalsRowShown="0" headerRowDxfId="24" headerRowBorderDxfId="23" tableBorderDxfId="22" totalsRowBorderDxfId="21">
  <tableColumns count="11">
    <tableColumn id="1" xr3:uid="{00000000-0010-0000-0000-000001000000}" name="PERIOD" dataDxfId="20"/>
    <tableColumn id="2" xr3:uid="{00000000-0010-0000-0000-000002000000}" name="PARTICULARS" dataDxfId="19"/>
    <tableColumn id="3" xr3:uid="{00000000-0010-0000-0000-000003000000}" name="EARNED" dataDxfId="18"/>
    <tableColumn id="4" xr3:uid="{00000000-0010-0000-0000-000004000000}" name="Absence Undertime W/ Pay" dataDxfId="17"/>
    <tableColumn id="5" xr3:uid="{00000000-0010-0000-0000-000005000000}" name="BALANCE" dataDxfId="16">
      <calculatedColumnFormula>SUM(Table15[EARNED])-SUM(Table15[Absence Undertime W/ Pay])+CONVERTION!$A$3</calculatedColumnFormula>
    </tableColumn>
    <tableColumn id="6" xr3:uid="{00000000-0010-0000-0000-000006000000}" name="Absence Undertime W/O Pay" dataDxfId="15"/>
    <tableColumn id="7" xr3:uid="{00000000-0010-0000-0000-000007000000}" name="EARNED " dataDxfId="14">
      <calculatedColumnFormula>IF(ISBLANK(Table15[[#This Row],[EARNED]]),"",Table15[[#This Row],[EARNED]])</calculatedColumnFormula>
    </tableColumn>
    <tableColumn id="8" xr3:uid="{00000000-0010-0000-0000-000008000000}" name="Absence Undertime  W/ Pay" dataDxfId="13"/>
    <tableColumn id="9" xr3:uid="{00000000-0010-0000-0000-000009000000}" name="BALANCE " dataDxfId="12">
      <calculatedColumnFormula>SUM(Table15[[EARNED ]])-SUM(Table15[Absence Undertime  W/ Pay])+CONVERTION!$B$3</calculatedColumnFormula>
    </tableColumn>
    <tableColumn id="10" xr3:uid="{00000000-0010-0000-0000-00000A000000}" name="Absence Undertime  W/O Pay" dataDxfId="11"/>
    <tableColumn id="11" xr3:uid="{00000000-0010-0000-00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200-000001000000}" name="DAYS"/>
    <tableColumn id="2" xr3:uid="{00000000-0010-0000-0200-000002000000}" name="HOURS"/>
    <tableColumn id="3" xr3:uid="{00000000-0010-0000-0200-000003000000}" name="MINUTES"/>
    <tableColumn id="4" xr3:uid="{00000000-0010-0000-02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3" displayName="Table3" ref="J2:L3" totalsRowShown="0" headerRowBorderDxfId="4" tableBorderDxfId="3">
  <autoFilter ref="J2:L3" xr:uid="{00000000-0009-0000-0100-000003000000}"/>
  <tableColumns count="3">
    <tableColumn id="1" xr3:uid="{00000000-0010-0000-0300-000001000000}" name="DATE STARTED" dataDxfId="2"/>
    <tableColumn id="2" xr3:uid="{00000000-0010-0000-0300-000002000000}" name="LEAVE EARN" dataDxfId="1">
      <calculatedColumnFormula>J4-1</calculatedColumnFormula>
    </tableColumn>
    <tableColumn id="3" xr3:uid="{00000000-0010-0000-03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101"/>
  <sheetViews>
    <sheetView tabSelected="1" zoomScale="130" zoomScaleNormal="130" workbookViewId="0">
      <pane ySplit="4788" topLeftCell="A8" activePane="bottomLeft"/>
      <selection activeCell="F4" sqref="F4:G4"/>
      <selection pane="bottomLeft" activeCell="B13" sqref="B13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49" t="s">
        <v>48</v>
      </c>
      <c r="C2" s="49"/>
      <c r="D2" s="21" t="s">
        <v>14</v>
      </c>
      <c r="E2" s="10"/>
      <c r="F2" s="53"/>
      <c r="G2" s="53"/>
      <c r="H2" s="28" t="s">
        <v>10</v>
      </c>
      <c r="I2" s="25"/>
      <c r="J2" s="54"/>
      <c r="K2" s="55"/>
    </row>
    <row r="3" spans="1:11" x14ac:dyDescent="0.3">
      <c r="A3" s="18" t="s">
        <v>15</v>
      </c>
      <c r="B3" s="49"/>
      <c r="C3" s="49"/>
      <c r="D3" s="22" t="s">
        <v>13</v>
      </c>
      <c r="F3" s="56">
        <v>44053</v>
      </c>
      <c r="G3" s="50"/>
      <c r="H3" s="26" t="s">
        <v>11</v>
      </c>
      <c r="I3" s="26"/>
      <c r="J3" s="57"/>
      <c r="K3" s="58"/>
    </row>
    <row r="4" spans="1:11" ht="14.4" customHeight="1" x14ac:dyDescent="0.3">
      <c r="A4" s="18" t="s">
        <v>16</v>
      </c>
      <c r="B4" s="49" t="s">
        <v>46</v>
      </c>
      <c r="C4" s="49"/>
      <c r="D4" s="22" t="s">
        <v>12</v>
      </c>
      <c r="F4" s="50"/>
      <c r="G4" s="50"/>
      <c r="H4" s="26" t="s">
        <v>17</v>
      </c>
      <c r="I4" s="26"/>
      <c r="J4" s="50"/>
      <c r="K4" s="51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SUM(Table15[EARNED])-SUM(Table15[Absence Undertime W/ Pay])</f>
        <v>27.125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37.125</v>
      </c>
      <c r="J9" s="11"/>
      <c r="K9" s="20"/>
    </row>
    <row r="10" spans="1:11" x14ac:dyDescent="0.3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44044</v>
      </c>
      <c r="B11" s="20"/>
      <c r="C11" s="13">
        <v>0.875</v>
      </c>
      <c r="D11" s="39"/>
      <c r="E11" s="9"/>
      <c r="F11" s="20"/>
      <c r="G11" s="13">
        <f>IF(ISBLANK(Table15[[#This Row],[EARNED]]),"",Table15[[#This Row],[EARNED]])</f>
        <v>0.875</v>
      </c>
      <c r="H11" s="39"/>
      <c r="I11" s="9"/>
      <c r="J11" s="11"/>
      <c r="K11" s="20"/>
    </row>
    <row r="12" spans="1:11" x14ac:dyDescent="0.3">
      <c r="A12" s="40">
        <v>44075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3">
      <c r="A13" s="40">
        <v>44105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3">
      <c r="A14" s="40">
        <v>44136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3">
      <c r="A15" s="40">
        <v>44166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3">
      <c r="A16" s="48" t="s">
        <v>43</v>
      </c>
      <c r="B16" s="20"/>
      <c r="C16" s="13"/>
      <c r="D16" s="39"/>
      <c r="E16" s="9"/>
      <c r="F16" s="20"/>
      <c r="G16" s="13" t="str">
        <f>IF(ISBLANK(Table15[[#This Row],[EARNED]]),"",Table15[[#This Row],[EARNED]])</f>
        <v/>
      </c>
      <c r="H16" s="39"/>
      <c r="I16" s="9"/>
      <c r="J16" s="11"/>
      <c r="K16" s="20"/>
    </row>
    <row r="17" spans="1:11" x14ac:dyDescent="0.3">
      <c r="A17" s="40">
        <v>44197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3">
      <c r="A18" s="40">
        <v>44228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3">
      <c r="A19" s="40">
        <v>44256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3">
      <c r="A20" s="40">
        <v>44287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3">
      <c r="A21" s="40">
        <v>44317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3">
      <c r="A22" s="40">
        <v>44348</v>
      </c>
      <c r="B22" s="20"/>
      <c r="C22" s="13">
        <v>1.25</v>
      </c>
      <c r="D22" s="39"/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3">
      <c r="A23" s="40">
        <v>44378</v>
      </c>
      <c r="B23" s="20"/>
      <c r="C23" s="13">
        <v>1.25</v>
      </c>
      <c r="D23" s="39"/>
      <c r="E23" s="9"/>
      <c r="F23" s="20"/>
      <c r="G23" s="13">
        <f>IF(ISBLANK(Table15[[#This Row],[EARNED]]),"",Table15[[#This Row],[EARNED]])</f>
        <v>1.25</v>
      </c>
      <c r="H23" s="39"/>
      <c r="I23" s="9"/>
      <c r="J23" s="11"/>
      <c r="K23" s="20"/>
    </row>
    <row r="24" spans="1:11" x14ac:dyDescent="0.3">
      <c r="A24" s="40">
        <v>44409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3">
      <c r="A25" s="40">
        <v>44440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3">
      <c r="A26" s="40">
        <v>44470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3">
      <c r="A27" s="40">
        <v>44501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3">
      <c r="A28" s="40">
        <v>44531</v>
      </c>
      <c r="B28" s="20" t="s">
        <v>47</v>
      </c>
      <c r="C28" s="13">
        <v>1.25</v>
      </c>
      <c r="D28" s="39">
        <v>5</v>
      </c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3">
      <c r="A29" s="48" t="s">
        <v>44</v>
      </c>
      <c r="B29" s="20"/>
      <c r="C29" s="13"/>
      <c r="D29" s="39"/>
      <c r="E29" s="9"/>
      <c r="F29" s="20"/>
      <c r="G29" s="13" t="str">
        <f>IF(ISBLANK(Table15[[#This Row],[EARNED]]),"",Table15[[#This Row],[EARNED]])</f>
        <v/>
      </c>
      <c r="H29" s="39"/>
      <c r="I29" s="9"/>
      <c r="J29" s="11"/>
      <c r="K29" s="20"/>
    </row>
    <row r="30" spans="1:11" x14ac:dyDescent="0.3">
      <c r="A30" s="40">
        <v>44562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3">
      <c r="A31" s="40">
        <v>44593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3">
      <c r="A32" s="40">
        <v>44621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3">
      <c r="A33" s="40">
        <v>44652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3">
      <c r="A34" s="40">
        <v>44682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3">
      <c r="A35" s="40">
        <v>44713</v>
      </c>
      <c r="B35" s="20"/>
      <c r="C35" s="13">
        <v>1.25</v>
      </c>
      <c r="D35" s="39"/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3">
      <c r="A36" s="40">
        <v>44743</v>
      </c>
      <c r="B36" s="20"/>
      <c r="C36" s="13">
        <v>1.25</v>
      </c>
      <c r="D36" s="39"/>
      <c r="E36" s="9"/>
      <c r="F36" s="20"/>
      <c r="G36" s="13">
        <f>IF(ISBLANK(Table15[[#This Row],[EARNED]]),"",Table15[[#This Row],[EARNED]])</f>
        <v>1.25</v>
      </c>
      <c r="H36" s="39"/>
      <c r="I36" s="9"/>
      <c r="J36" s="11"/>
      <c r="K36" s="20"/>
    </row>
    <row r="37" spans="1:11" x14ac:dyDescent="0.3">
      <c r="A37" s="40">
        <v>44774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3">
      <c r="A38" s="40">
        <v>44805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3">
      <c r="A39" s="40">
        <v>44835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3">
      <c r="A40" s="40">
        <v>44866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3">
      <c r="A41" s="40">
        <v>44896</v>
      </c>
      <c r="B41" s="20" t="s">
        <v>47</v>
      </c>
      <c r="C41" s="13">
        <v>1.25</v>
      </c>
      <c r="D41" s="39">
        <v>5</v>
      </c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3">
      <c r="A42" s="48" t="s">
        <v>45</v>
      </c>
      <c r="B42" s="20"/>
      <c r="C42" s="13"/>
      <c r="D42" s="39"/>
      <c r="E42" s="9"/>
      <c r="F42" s="20"/>
      <c r="G42" s="13" t="str">
        <f>IF(ISBLANK(Table15[[#This Row],[EARNED]]),"",Table15[[#This Row],[EARNED]])</f>
        <v/>
      </c>
      <c r="H42" s="39"/>
      <c r="I42" s="9"/>
      <c r="J42" s="11"/>
      <c r="K42" s="20"/>
    </row>
    <row r="43" spans="1:11" x14ac:dyDescent="0.3">
      <c r="A43" s="40">
        <v>44927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3">
      <c r="A44" s="40"/>
      <c r="B44" s="20"/>
      <c r="C44" s="13"/>
      <c r="D44" s="39"/>
      <c r="E44" s="9"/>
      <c r="F44" s="20"/>
      <c r="G44" s="13" t="str">
        <f>IF(ISBLANK(Table15[[#This Row],[EARNED]]),"",Table15[[#This Row],[EARNED]])</f>
        <v/>
      </c>
      <c r="H44" s="39"/>
      <c r="I44" s="9"/>
      <c r="J44" s="11"/>
      <c r="K44" s="20"/>
    </row>
    <row r="45" spans="1:11" x14ac:dyDescent="0.3">
      <c r="A45" s="40"/>
      <c r="B45" s="20"/>
      <c r="C45" s="13"/>
      <c r="D45" s="39"/>
      <c r="E45" s="9"/>
      <c r="F45" s="20"/>
      <c r="G45" s="13" t="str">
        <f>IF(ISBLANK(Table15[[#This Row],[EARNED]]),"",Table15[[#This Row],[EARNED]])</f>
        <v/>
      </c>
      <c r="H45" s="39"/>
      <c r="I45" s="9"/>
      <c r="J45" s="11"/>
      <c r="K45" s="20"/>
    </row>
    <row r="46" spans="1:11" x14ac:dyDescent="0.3">
      <c r="A46" s="40"/>
      <c r="B46" s="20"/>
      <c r="C46" s="13"/>
      <c r="D46" s="39"/>
      <c r="E46" s="9"/>
      <c r="F46" s="20"/>
      <c r="G46" s="13" t="str">
        <f>IF(ISBLANK(Table15[[#This Row],[EARNED]]),"",Table15[[#This Row],[EARNED]])</f>
        <v/>
      </c>
      <c r="H46" s="39"/>
      <c r="I46" s="9"/>
      <c r="J46" s="11"/>
      <c r="K46" s="20"/>
    </row>
    <row r="47" spans="1:11" x14ac:dyDescent="0.3">
      <c r="A47" s="40"/>
      <c r="B47" s="20"/>
      <c r="C47" s="13"/>
      <c r="D47" s="39"/>
      <c r="E47" s="9"/>
      <c r="F47" s="20"/>
      <c r="G47" s="13" t="str">
        <f>IF(ISBLANK(Table15[[#This Row],[EARNED]]),"",Table15[[#This Row],[EARNED]])</f>
        <v/>
      </c>
      <c r="H47" s="39"/>
      <c r="I47" s="9"/>
      <c r="J47" s="11"/>
      <c r="K47" s="20"/>
    </row>
    <row r="48" spans="1:11" x14ac:dyDescent="0.3">
      <c r="A48" s="40"/>
      <c r="B48" s="20"/>
      <c r="C48" s="13"/>
      <c r="D48" s="39"/>
      <c r="E48" s="9"/>
      <c r="F48" s="20"/>
      <c r="G48" s="13" t="str">
        <f>IF(ISBLANK(Table15[[#This Row],[EARNED]]),"",Table15[[#This Row],[EARNED]])</f>
        <v/>
      </c>
      <c r="H48" s="39"/>
      <c r="I48" s="9"/>
      <c r="J48" s="11"/>
      <c r="K48" s="20"/>
    </row>
    <row r="49" spans="1:11" x14ac:dyDescent="0.3">
      <c r="A49" s="40"/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3">
      <c r="A50" s="40"/>
      <c r="B50" s="20"/>
      <c r="C50" s="13"/>
      <c r="D50" s="39"/>
      <c r="E50" s="9"/>
      <c r="F50" s="20"/>
      <c r="G50" s="13" t="str">
        <f>IF(ISBLANK(Table15[[#This Row],[EARNED]]),"",Table15[[#This Row],[EARNED]])</f>
        <v/>
      </c>
      <c r="H50" s="39"/>
      <c r="I50" s="9"/>
      <c r="J50" s="11"/>
      <c r="K50" s="20"/>
    </row>
    <row r="51" spans="1:11" x14ac:dyDescent="0.3">
      <c r="A51" s="40"/>
      <c r="B51" s="20"/>
      <c r="C51" s="13"/>
      <c r="D51" s="39"/>
      <c r="E51" s="9"/>
      <c r="F51" s="20"/>
      <c r="G51" s="13" t="str">
        <f>IF(ISBLANK(Table15[[#This Row],[EARNED]]),"",Table15[[#This Row],[EARNED]])</f>
        <v/>
      </c>
      <c r="H51" s="39"/>
      <c r="I51" s="9"/>
      <c r="J51" s="11"/>
      <c r="K51" s="20"/>
    </row>
    <row r="52" spans="1:11" x14ac:dyDescent="0.3">
      <c r="A52" s="40"/>
      <c r="B52" s="20"/>
      <c r="C52" s="13"/>
      <c r="D52" s="39"/>
      <c r="E52" s="9"/>
      <c r="F52" s="20"/>
      <c r="G52" s="13" t="str">
        <f>IF(ISBLANK(Table15[[#This Row],[EARNED]]),"",Table15[[#This Row],[EARNED]])</f>
        <v/>
      </c>
      <c r="H52" s="39"/>
      <c r="I52" s="9"/>
      <c r="J52" s="11"/>
      <c r="K52" s="20"/>
    </row>
    <row r="53" spans="1:11" x14ac:dyDescent="0.3">
      <c r="A53" s="40"/>
      <c r="B53" s="20"/>
      <c r="C53" s="13"/>
      <c r="D53" s="39"/>
      <c r="E53" s="9"/>
      <c r="F53" s="20"/>
      <c r="G53" s="13" t="str">
        <f>IF(ISBLANK(Table15[[#This Row],[EARNED]]),"",Table15[[#This Row],[EARNED]])</f>
        <v/>
      </c>
      <c r="H53" s="39"/>
      <c r="I53" s="9"/>
      <c r="J53" s="11"/>
      <c r="K53" s="20"/>
    </row>
    <row r="54" spans="1:11" x14ac:dyDescent="0.3">
      <c r="A54" s="40"/>
      <c r="B54" s="20"/>
      <c r="C54" s="13"/>
      <c r="D54" s="39"/>
      <c r="E54" s="9"/>
      <c r="F54" s="20"/>
      <c r="G54" s="13" t="str">
        <f>IF(ISBLANK(Table15[[#This Row],[EARNED]]),"",Table15[[#This Row],[EARNED]])</f>
        <v/>
      </c>
      <c r="H54" s="39"/>
      <c r="I54" s="9"/>
      <c r="J54" s="11"/>
      <c r="K54" s="20"/>
    </row>
    <row r="55" spans="1:11" x14ac:dyDescent="0.3">
      <c r="A55" s="40"/>
      <c r="B55" s="20"/>
      <c r="C55" s="13"/>
      <c r="D55" s="39"/>
      <c r="E55" s="9"/>
      <c r="F55" s="20"/>
      <c r="G55" s="13" t="str">
        <f>IF(ISBLANK(Table15[[#This Row],[EARNED]]),"",Table15[[#This Row],[EARNED]])</f>
        <v/>
      </c>
      <c r="H55" s="39"/>
      <c r="I55" s="9"/>
      <c r="J55" s="11"/>
      <c r="K55" s="20"/>
    </row>
    <row r="56" spans="1:11" x14ac:dyDescent="0.3">
      <c r="A56" s="40"/>
      <c r="B56" s="20"/>
      <c r="C56" s="13"/>
      <c r="D56" s="39"/>
      <c r="E56" s="9"/>
      <c r="F56" s="20"/>
      <c r="G56" s="13" t="str">
        <f>IF(ISBLANK(Table15[[#This Row],[EARNED]]),"",Table15[[#This Row],[EARNED]])</f>
        <v/>
      </c>
      <c r="H56" s="39"/>
      <c r="I56" s="9"/>
      <c r="J56" s="11"/>
      <c r="K56" s="20"/>
    </row>
    <row r="57" spans="1:11" x14ac:dyDescent="0.3">
      <c r="A57" s="40"/>
      <c r="B57" s="20"/>
      <c r="C57" s="13"/>
      <c r="D57" s="39"/>
      <c r="E57" s="9"/>
      <c r="F57" s="20"/>
      <c r="G57" s="13" t="str">
        <f>IF(ISBLANK(Table15[[#This Row],[EARNED]]),"",Table15[[#This Row],[EARNED]])</f>
        <v/>
      </c>
      <c r="H57" s="39"/>
      <c r="I57" s="9"/>
      <c r="J57" s="11"/>
      <c r="K57" s="20"/>
    </row>
    <row r="58" spans="1:11" x14ac:dyDescent="0.3">
      <c r="A58" s="40"/>
      <c r="B58" s="20"/>
      <c r="C58" s="13"/>
      <c r="D58" s="39"/>
      <c r="E58" s="9"/>
      <c r="F58" s="20"/>
      <c r="G58" s="13" t="str">
        <f>IF(ISBLANK(Table15[[#This Row],[EARNED]]),"",Table15[[#This Row],[EARNED]])</f>
        <v/>
      </c>
      <c r="H58" s="39"/>
      <c r="I58" s="9"/>
      <c r="J58" s="11"/>
      <c r="K58" s="20"/>
    </row>
    <row r="59" spans="1:11" x14ac:dyDescent="0.3">
      <c r="A59" s="40"/>
      <c r="B59" s="20"/>
      <c r="C59" s="13"/>
      <c r="D59" s="39"/>
      <c r="E59" s="9"/>
      <c r="F59" s="20"/>
      <c r="G59" s="13" t="str">
        <f>IF(ISBLANK(Table15[[#This Row],[EARNED]]),"",Table15[[#This Row],[EARNED]])</f>
        <v/>
      </c>
      <c r="H59" s="39"/>
      <c r="I59" s="9"/>
      <c r="J59" s="11"/>
      <c r="K59" s="20"/>
    </row>
    <row r="60" spans="1:11" x14ac:dyDescent="0.3">
      <c r="A60" s="40"/>
      <c r="B60" s="20"/>
      <c r="C60" s="13"/>
      <c r="D60" s="39"/>
      <c r="E60" s="9"/>
      <c r="F60" s="20"/>
      <c r="G60" s="13" t="str">
        <f>IF(ISBLANK(Table15[[#This Row],[EARNED]]),"",Table15[[#This Row],[EARNED]])</f>
        <v/>
      </c>
      <c r="H60" s="39"/>
      <c r="I60" s="9"/>
      <c r="J60" s="11"/>
      <c r="K60" s="20"/>
    </row>
    <row r="61" spans="1:11" x14ac:dyDescent="0.3">
      <c r="A61" s="40"/>
      <c r="B61" s="20"/>
      <c r="C61" s="13"/>
      <c r="D61" s="39"/>
      <c r="E61" s="9"/>
      <c r="F61" s="20"/>
      <c r="G61" s="13" t="str">
        <f>IF(ISBLANK(Table15[[#This Row],[EARNED]]),"",Table15[[#This Row],[EARNED]])</f>
        <v/>
      </c>
      <c r="H61" s="39"/>
      <c r="I61" s="9"/>
      <c r="J61" s="11"/>
      <c r="K61" s="20"/>
    </row>
    <row r="62" spans="1:11" x14ac:dyDescent="0.3">
      <c r="A62" s="40"/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3">
      <c r="A63" s="40"/>
      <c r="B63" s="20"/>
      <c r="C63" s="13"/>
      <c r="D63" s="39"/>
      <c r="E63" s="9"/>
      <c r="F63" s="20"/>
      <c r="G63" s="13" t="str">
        <f>IF(ISBLANK(Table15[[#This Row],[EARNED]]),"",Table15[[#This Row],[EARNED]])</f>
        <v/>
      </c>
      <c r="H63" s="39"/>
      <c r="I63" s="9"/>
      <c r="J63" s="11"/>
      <c r="K63" s="20"/>
    </row>
    <row r="64" spans="1:11" x14ac:dyDescent="0.3">
      <c r="A64" s="40"/>
      <c r="B64" s="20"/>
      <c r="C64" s="13"/>
      <c r="D64" s="39"/>
      <c r="E64" s="9"/>
      <c r="F64" s="20"/>
      <c r="G64" s="13" t="str">
        <f>IF(ISBLANK(Table15[[#This Row],[EARNED]]),"",Table15[[#This Row],[EARNED]])</f>
        <v/>
      </c>
      <c r="H64" s="39"/>
      <c r="I64" s="9"/>
      <c r="J64" s="11"/>
      <c r="K64" s="20"/>
    </row>
    <row r="65" spans="1:11" x14ac:dyDescent="0.3">
      <c r="A65" s="40"/>
      <c r="B65" s="20"/>
      <c r="C65" s="13"/>
      <c r="D65" s="39"/>
      <c r="E65" s="9"/>
      <c r="F65" s="20"/>
      <c r="G65" s="13" t="str">
        <f>IF(ISBLANK(Table15[[#This Row],[EARNED]]),"",Table15[[#This Row],[EARNED]])</f>
        <v/>
      </c>
      <c r="H65" s="39"/>
      <c r="I65" s="9"/>
      <c r="J65" s="11"/>
      <c r="K65" s="20"/>
    </row>
    <row r="66" spans="1:11" x14ac:dyDescent="0.3">
      <c r="A66" s="40"/>
      <c r="B66" s="20"/>
      <c r="C66" s="13"/>
      <c r="D66" s="39"/>
      <c r="E66" s="9"/>
      <c r="F66" s="20"/>
      <c r="G66" s="13" t="str">
        <f>IF(ISBLANK(Table15[[#This Row],[EARNED]]),"",Table15[[#This Row],[EARNED]])</f>
        <v/>
      </c>
      <c r="H66" s="39"/>
      <c r="I66" s="9"/>
      <c r="J66" s="11"/>
      <c r="K66" s="20"/>
    </row>
    <row r="67" spans="1:11" x14ac:dyDescent="0.3">
      <c r="A67" s="40"/>
      <c r="B67" s="20"/>
      <c r="C67" s="13"/>
      <c r="D67" s="39"/>
      <c r="E67" s="9"/>
      <c r="F67" s="20"/>
      <c r="G67" s="13" t="str">
        <f>IF(ISBLANK(Table15[[#This Row],[EARNED]]),"",Table15[[#This Row],[EARNED]])</f>
        <v/>
      </c>
      <c r="H67" s="39"/>
      <c r="I67" s="9"/>
      <c r="J67" s="11"/>
      <c r="K67" s="20"/>
    </row>
    <row r="68" spans="1:11" x14ac:dyDescent="0.3">
      <c r="A68" s="40"/>
      <c r="B68" s="20"/>
      <c r="C68" s="13"/>
      <c r="D68" s="39"/>
      <c r="E68" s="9"/>
      <c r="F68" s="20"/>
      <c r="G68" s="13" t="str">
        <f>IF(ISBLANK(Table15[[#This Row],[EARNED]]),"",Table15[[#This Row],[EARNED]])</f>
        <v/>
      </c>
      <c r="H68" s="39"/>
      <c r="I68" s="9"/>
      <c r="J68" s="11"/>
      <c r="K68" s="20"/>
    </row>
    <row r="69" spans="1:11" x14ac:dyDescent="0.3">
      <c r="A69" s="40"/>
      <c r="B69" s="20"/>
      <c r="C69" s="13"/>
      <c r="D69" s="39"/>
      <c r="E69" s="9"/>
      <c r="F69" s="20"/>
      <c r="G69" s="13" t="str">
        <f>IF(ISBLANK(Table15[[#This Row],[EARNED]]),"",Table15[[#This Row],[EARNED]])</f>
        <v/>
      </c>
      <c r="H69" s="39"/>
      <c r="I69" s="9"/>
      <c r="J69" s="11"/>
      <c r="K69" s="20"/>
    </row>
    <row r="70" spans="1:11" x14ac:dyDescent="0.3">
      <c r="A70" s="40"/>
      <c r="B70" s="20"/>
      <c r="C70" s="13"/>
      <c r="D70" s="39"/>
      <c r="E70" s="9"/>
      <c r="F70" s="20"/>
      <c r="G70" s="13" t="str">
        <f>IF(ISBLANK(Table15[[#This Row],[EARNED]]),"",Table15[[#This Row],[EARNED]])</f>
        <v/>
      </c>
      <c r="H70" s="39"/>
      <c r="I70" s="9"/>
      <c r="J70" s="11"/>
      <c r="K70" s="20"/>
    </row>
    <row r="71" spans="1:11" x14ac:dyDescent="0.3">
      <c r="A71" s="40"/>
      <c r="B71" s="20"/>
      <c r="C71" s="13"/>
      <c r="D71" s="39"/>
      <c r="E71" s="9"/>
      <c r="F71" s="20"/>
      <c r="G71" s="13" t="str">
        <f>IF(ISBLANK(Table15[[#This Row],[EARNED]]),"",Table15[[#This Row],[EARNED]])</f>
        <v/>
      </c>
      <c r="H71" s="39"/>
      <c r="I71" s="9"/>
      <c r="J71" s="11"/>
      <c r="K71" s="20"/>
    </row>
    <row r="72" spans="1:11" x14ac:dyDescent="0.3">
      <c r="A72" s="40"/>
      <c r="B72" s="20"/>
      <c r="C72" s="13"/>
      <c r="D72" s="39"/>
      <c r="E72" s="9"/>
      <c r="F72" s="20"/>
      <c r="G72" s="13" t="str">
        <f>IF(ISBLANK(Table15[[#This Row],[EARNED]]),"",Table15[[#This Row],[EARNED]])</f>
        <v/>
      </c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IF(ISBLANK(Table15[[#This Row],[EARNED]]),"",Table15[[#This Row],[EARNED]])</f>
        <v/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IF(ISBLANK(Table15[[#This Row],[EARNED]]),"",Table15[[#This Row],[EARNED]])</f>
        <v/>
      </c>
      <c r="H74" s="39"/>
      <c r="I74" s="9"/>
      <c r="J74" s="11"/>
      <c r="K74" s="20"/>
    </row>
    <row r="75" spans="1:11" x14ac:dyDescent="0.3">
      <c r="A75" s="40"/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IF(ISBLANK(Table15[[#This Row],[EARNED]]),"",Table15[[#This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IF(ISBLANK(Table15[[#This Row],[EARNED]]),"",Table15[[#This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3">
      <c r="A101" s="41"/>
      <c r="B101" s="15"/>
      <c r="C101" s="42"/>
      <c r="D101" s="43"/>
      <c r="E101" s="9"/>
      <c r="F101" s="15"/>
      <c r="G101" s="42" t="str">
        <f>IF(ISBLANK(Table15[[#This Row],[EARNED]]),"",Table15[[#This Row],[EARNED]])</f>
        <v/>
      </c>
      <c r="H101" s="43"/>
      <c r="I101" s="9"/>
      <c r="J101" s="12"/>
      <c r="K101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disablePrompts="1" count="2">
    <dataValidation type="list" allowBlank="1" showInputMessage="1" showErrorMessage="1" sqref="B4:C4" xr:uid="{00000000-0002-0000-0100-000000000000}">
      <formula1>"PERMANENT, CO-TERMINUS, CASUAL, JOBCON"</formula1>
    </dataValidation>
    <dataValidation type="list" allowBlank="1" showInputMessage="1" showErrorMessage="1" sqref="F2:G2" xr:uid="{00000000-0002-0000-0100-000001000000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L67"/>
  <sheetViews>
    <sheetView zoomScale="120" zoomScaleNormal="120" workbookViewId="0">
      <selection activeCell="A12" sqref="A12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/>
      <c r="B3" s="11"/>
      <c r="D3"/>
      <c r="E3"/>
      <c r="F3"/>
      <c r="G3" s="47">
        <f>SUMIFS(F7:F14,E7:E14,E3)+SUMIFS(D7:D66,C7:C66,F3)+D3</f>
        <v>0</v>
      </c>
      <c r="J3" s="1">
        <v>10</v>
      </c>
      <c r="K3" s="35">
        <f>J4-1</f>
        <v>9</v>
      </c>
      <c r="L3" s="45">
        <f>IF($J$4=1,1.25,IF(ISBLANK($J$3),"---",1.25-VLOOKUP($K$3,$I$8:$K$37,2)))</f>
        <v>0.875</v>
      </c>
    </row>
    <row r="4" spans="1:12" hidden="1" x14ac:dyDescent="0.3">
      <c r="G4" s="33"/>
      <c r="J4" s="1" t="str">
        <f>IF(TEXT(J3,"D")=1,1,TEXT(J3,"D"))</f>
        <v>10</v>
      </c>
    </row>
    <row r="5" spans="1:12" x14ac:dyDescent="0.3">
      <c r="J5" s="1"/>
    </row>
    <row r="6" spans="1:12" x14ac:dyDescent="0.3">
      <c r="A6" s="2" t="s">
        <v>49</v>
      </c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0" t="s">
        <v>38</v>
      </c>
      <c r="J6" s="60"/>
      <c r="K6" s="60"/>
      <c r="L6" s="60"/>
    </row>
    <row r="7" spans="1:12" x14ac:dyDescent="0.3">
      <c r="A7" s="13">
        <f>SUM('2018 LEAVE CREDITS'!E9,'2018 LEAVE CREDITS'!I9)</f>
        <v>64.25</v>
      </c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2018 LEAVE CREDITS</vt:lpstr>
      <vt:lpstr>CONVERTION</vt:lpstr>
      <vt:lpstr>'2018 LEAVE CREDITS'!BALANCE_1</vt:lpstr>
      <vt:lpstr>'2018 LEAVE CREDITS'!Print_Titles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2023-04-25T05:03:58Z</dcterms:modified>
</cp:coreProperties>
</file>